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<sst xmlns="http://schemas.openxmlformats.org/spreadsheetml/2006/main" count="844" uniqueCount="325">
  <si>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</si>
  <si>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</si>
  <si>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</si>
  <si>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</si>
  <si>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</si>
  <si>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</si>
  <si>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</si>
  <si>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</si>
  <si>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</si>
  <si>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</si>
  <si>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</si>
  <si>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</si>
  <si>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</si>
  <si>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</si>
  <si>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</si>
  <si>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</si>
  <si>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</si>
  <si>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</si>
  <si>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</si>
  <si>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</si>
  <si>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</si>
  <si>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</si>
  <si>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</si>
  <si>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</si>
  <si>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</si>
  <si>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</si>
  <si>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</si>
  <si>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</si>
  <si>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</si>
  <si>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</si>
  <si>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</si>
  <si>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</si>
  <si>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</si>
  <si>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</si>
  <si>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</si>
  <si>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</si>
  <si>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</si>
  <si>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</si>
  <si>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</si>
  <si>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</si>
  <si>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</si>
  <si>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</si>
  <si>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</si>
  <si>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</si>
  <si>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</si>
  <si>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</si>
  <si>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</si>
  <si>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</si>
  <si>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</si>
  <si>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</si>
  <si>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</si>
  <si>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</si>
  <si>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</si>
  <si>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</si>
  <si>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</si>
  <si>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</si>
  <si>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</si>
  <si>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</si>
  <si>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</si>
  <si>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</si>
  <si>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</si>
  <si>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</si>
  <si>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QAJJAN83217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</si>
  <si>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</si>
  <si>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</si>
  <si>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</si>
  <si>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</si>
  <si>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</si>
  <si>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</si>
  <si>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</si>
  <si>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</si>
  <si>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</si>
  <si>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</si>
  <si>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</si>
  <si>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</si>
  <si>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</si>
  <si>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</si>
  <si>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</si>
  <si>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</si>
  <si>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</si>
  <si>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</si>
  <si>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</si>
  <si>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</si>
  <si>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</si>
  <si>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</si>
  <si>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</si>
  <si>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</si>
  <si>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</si>
  <si>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</si>
  <si>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</si>
  <si>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</si>
  <si>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</si>
  <si>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</si>
  <si>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</si>
  <si>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</si>
  <si>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</si>
  <si>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</si>
  <si>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</si>
  <si>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</si>
  <si>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</si>
  <si>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</si>
  <si>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</si>
  <si>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</si>
  <si>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</si>
  <si>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</si>
  <si>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</si>
  <si>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</si>
  <si>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</si>
  <si>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</si>
  <si>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</si>
  <si>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</si>
  <si>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砂石橙</t>
  </si>
  <si>
    <t>湖湾绿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</si>
  <si>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</si>
  <si>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</si>
  <si>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</si>
  <si>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</si>
  <si>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</si>
  <si>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</si>
  <si>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</si>
  <si>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1.左右夹位有大小</t>
  </si>
  <si>
    <t>2.领形不圆顺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</si>
  <si>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</si>
  <si>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</si>
  <si>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</si>
  <si>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</si>
  <si>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</si>
  <si>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</si>
  <si>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</si>
  <si>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</si>
  <si>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</si>
  <si>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</si>
  <si>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</si>
  <si>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</si>
  <si>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</si>
  <si>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</si>
  <si>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</si>
  <si>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</si>
  <si>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</si>
  <si>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</si>
  <si>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</si>
  <si>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</si>
  <si>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</si>
  <si>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</si>
  <si>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</si>
  <si>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</si>
  <si>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</si>
  <si>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</si>
  <si>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</si>
  <si>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</si>
  <si>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+0</t>
  </si>
  <si>
    <t>-0.5</t>
  </si>
  <si>
    <t>胸围</t>
  </si>
  <si>
    <t>+2</t>
  </si>
  <si>
    <t>摆围</t>
  </si>
  <si>
    <t>+1</t>
  </si>
  <si>
    <t>肩宽</t>
  </si>
  <si>
    <t>上领围</t>
  </si>
  <si>
    <t>下领围</t>
  </si>
  <si>
    <t>-1</t>
  </si>
  <si>
    <t>肩点袖长(短袖）</t>
  </si>
  <si>
    <t>袖肥/2</t>
  </si>
  <si>
    <t>-0.2</t>
  </si>
  <si>
    <t>袖口围/2（短袖）</t>
  </si>
  <si>
    <t>+0.5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</si>
  <si>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</si>
  <si>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</si>
  <si>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</si>
  <si>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</si>
  <si>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</si>
  <si>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</si>
  <si>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</si>
  <si>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</si>
  <si>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</si>
  <si>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</si>
  <si>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</si>
  <si>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</si>
  <si>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</si>
  <si>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</si>
  <si>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</si>
  <si>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</si>
  <si>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</si>
  <si>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</si>
  <si>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</si>
  <si>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</si>
  <si>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</si>
  <si>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</si>
  <si>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</si>
  <si>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</si>
  <si>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</si>
  <si>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</si>
  <si>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</si>
  <si>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</si>
  <si>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</si>
  <si>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</si>
  <si>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</si>
  <si>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</si>
  <si>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</si>
  <si>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</si>
  <si>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</si>
  <si>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</si>
  <si>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</si>
  <si>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</si>
  <si>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</si>
  <si>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</si>
  <si>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</si>
  <si>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</si>
  <si>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</si>
  <si>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</si>
  <si>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</si>
  <si>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</si>
  <si>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</si>
  <si>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</si>
  <si>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</si>
  <si>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</si>
  <si>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</si>
  <si>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</si>
  <si>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</si>
  <si>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</si>
  <si>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</si>
  <si>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</si>
  <si>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</si>
  <si>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</si>
  <si>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</si>
  <si>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</si>
  <si>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</si>
  <si>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</si>
  <si>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</si>
  <si>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</si>
  <si>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</si>
  <si>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165/84</t>
  </si>
  <si>
    <t>白色</t>
  </si>
  <si>
    <t>城市粉</t>
  </si>
  <si>
    <t>幻境蓝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</si>
  <si>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</si>
  <si>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</si>
  <si>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</si>
  <si>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</si>
  <si>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</si>
  <si>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</si>
  <si>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</si>
  <si>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</si>
  <si>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</si>
  <si>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</si>
  <si>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</si>
  <si>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</si>
  <si>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</si>
  <si>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</si>
  <si>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</si>
  <si>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</si>
  <si>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2409Y0007</t>
  </si>
  <si>
    <t>冰玉竹平纹</t>
  </si>
  <si>
    <t>三迈</t>
  </si>
  <si>
    <t>2409Y0006</t>
  </si>
  <si>
    <t>25SS湖湾绿</t>
  </si>
  <si>
    <t>2409Y0005</t>
  </si>
  <si>
    <t>25SS砂石橙</t>
  </si>
  <si>
    <t>24SS暗夜黑</t>
  </si>
  <si>
    <t>制表时间：2024/11/5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</si>
  <si>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</si>
  <si>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</si>
  <si>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</si>
  <si>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</si>
  <si>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</si>
  <si>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</si>
  <si>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</si>
  <si>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</si>
  <si>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</si>
  <si>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</si>
  <si>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</si>
  <si>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</si>
  <si>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</si>
  <si>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</si>
  <si>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</si>
  <si>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</si>
  <si>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</si>
  <si>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</si>
  <si>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</si>
  <si>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</si>
  <si>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</si>
  <si>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</si>
  <si>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</si>
  <si>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尼龙密身斜纹织带（2CM）</t>
  </si>
  <si>
    <t>泰丰</t>
  </si>
  <si>
    <t>无互染</t>
  </si>
  <si>
    <t>物料6</t>
  </si>
  <si>
    <t>物料7</t>
  </si>
  <si>
    <t>物料8</t>
  </si>
  <si>
    <t>物料9</t>
  </si>
  <si>
    <t>物料10</t>
  </si>
  <si>
    <t>TOREAD压花弹力后领带（1CM宽）</t>
  </si>
  <si>
    <t>锦湾</t>
  </si>
  <si>
    <t>制表时间：2024/11/10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</si>
  <si>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</si>
  <si>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</si>
  <si>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</si>
  <si>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</si>
  <si>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</si>
  <si>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</si>
  <si>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</si>
  <si>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</si>
  <si>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</si>
  <si>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</si>
  <si>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</si>
  <si>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</si>
  <si>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</si>
  <si>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</si>
  <si>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</si>
  <si>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</si>
  <si>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左前+袋盖</t>
  </si>
  <si>
    <t>无脱落开裂</t>
  </si>
  <si>
    <t>制表时间：11/28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</si>
  <si>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</si>
  <si>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</si>
  <si>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</si>
  <si>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</si>
  <si>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</si>
  <si>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</si>
  <si>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19SS白色</t>
  </si>
  <si>
    <t>-3</t>
  </si>
  <si>
    <t>-4</t>
  </si>
  <si>
    <t>25SS暗夜黑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</si>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</sst>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b/>
      <sz val="11"/>
      <name val="仿宋_GB2312"/>
      <charset val="134"/>
    </font>
    <font>
      <sz val="10"/>
      <name val="微软雅黑"/>
      <charset val="134"/>
    </font>
    <font>
      <b/>
      <sz val="12"/>
      <name val="宋体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8" borderId="7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" borderId="74" applyNumberFormat="0" applyAlignment="0" applyProtection="0">
      <alignment vertical="center"/>
    </xf>
    <xf numFmtId="0" fontId="58" fillId="10" borderId="75" applyNumberFormat="0" applyAlignment="0" applyProtection="0">
      <alignment vertical="center"/>
    </xf>
    <xf numFmtId="0" fontId="59" fillId="10" borderId="74" applyNumberFormat="0" applyAlignment="0" applyProtection="0">
      <alignment vertical="center"/>
    </xf>
    <xf numFmtId="0" fontId="60" fillId="11" borderId="76" applyNumberFormat="0" applyAlignment="0" applyProtection="0">
      <alignment vertical="center"/>
    </xf>
    <xf numFmtId="0" fontId="61" fillId="0" borderId="77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16" fillId="0" borderId="0"/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2" fillId="0" borderId="0">
      <alignment vertical="center"/>
    </xf>
    <xf numFmtId="0" fontId="16" fillId="0" borderId="0"/>
    <xf numFmtId="0" fontId="12" fillId="0" borderId="0">
      <alignment vertical="center"/>
    </xf>
    <xf numFmtId="0" fontId="68" fillId="0" borderId="0"/>
    <xf numFmtId="0" fontId="16" fillId="0" borderId="0">
      <alignment vertical="center"/>
    </xf>
    <xf numFmtId="0" fontId="12" fillId="0" borderId="0">
      <alignment vertical="center"/>
    </xf>
    <xf numFmtId="0" fontId="16" fillId="0" borderId="0"/>
    <xf numFmtId="0" fontId="6" fillId="0" borderId="0">
      <alignment horizontal="center"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3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1" fillId="0" borderId="2" xfId="52" applyNumberFormat="1" applyFont="1" applyFill="1" applyBorder="1" applyAlignment="1">
      <alignment horizontal="center" vertic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52" applyFont="1" applyFill="1" applyBorder="1" applyAlignment="1">
      <alignment horizontal="left" vertical="center"/>
    </xf>
    <xf numFmtId="0" fontId="27" fillId="0" borderId="2" xfId="52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shrinkToFit="1"/>
    </xf>
    <xf numFmtId="0" fontId="30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3" fillId="0" borderId="0" xfId="53" applyFont="1" applyFill="1" applyAlignment="1"/>
    <xf numFmtId="0" fontId="15" fillId="0" borderId="12" xfId="53" applyFont="1" applyFill="1" applyBorder="1" applyAlignment="1">
      <alignment horizontal="center"/>
    </xf>
    <xf numFmtId="0" fontId="18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5" fillId="0" borderId="18" xfId="0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center" vertical="center"/>
    </xf>
    <xf numFmtId="49" fontId="35" fillId="0" borderId="18" xfId="54" applyNumberFormat="1" applyFont="1" applyFill="1" applyBorder="1" applyAlignment="1">
      <alignment horizontal="center" vertical="center"/>
    </xf>
    <xf numFmtId="49" fontId="35" fillId="0" borderId="19" xfId="54" applyNumberFormat="1" applyFont="1" applyFill="1" applyBorder="1" applyAlignment="1">
      <alignment horizontal="center" vertical="center"/>
    </xf>
    <xf numFmtId="0" fontId="15" fillId="0" borderId="20" xfId="53" applyFont="1" applyFill="1" applyBorder="1" applyAlignment="1">
      <alignment horizontal="center"/>
    </xf>
    <xf numFmtId="49" fontId="15" fillId="0" borderId="21" xfId="53" applyNumberFormat="1" applyFont="1" applyFill="1" applyBorder="1" applyAlignment="1">
      <alignment horizontal="center"/>
    </xf>
    <xf numFmtId="49" fontId="35" fillId="0" borderId="21" xfId="54" applyNumberFormat="1" applyFont="1" applyFill="1" applyBorder="1" applyAlignment="1">
      <alignment horizontal="center" vertical="center"/>
    </xf>
    <xf numFmtId="49" fontId="35" fillId="0" borderId="22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22" fillId="0" borderId="0" xfId="53" applyFont="1" applyFill="1" applyAlignment="1">
      <alignment horizont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6" fillId="0" borderId="23" xfId="52" applyFont="1" applyBorder="1" applyAlignment="1">
      <alignment horizontal="center" vertical="top"/>
    </xf>
    <xf numFmtId="0" fontId="37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vertical="center"/>
    </xf>
    <xf numFmtId="0" fontId="37" fillId="0" borderId="25" xfId="52" applyFont="1" applyFill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0" fontId="19" fillId="0" borderId="18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37" fillId="0" borderId="1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16" fillId="0" borderId="21" xfId="52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right" vertical="center"/>
    </xf>
    <xf numFmtId="0" fontId="23" fillId="0" borderId="31" xfId="52" applyFont="1" applyFill="1" applyBorder="1" applyAlignment="1">
      <alignment horizontal="right"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5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37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 wrapText="1"/>
    </xf>
    <xf numFmtId="0" fontId="16" fillId="0" borderId="22" xfId="52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6" fillId="0" borderId="38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39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15" fillId="0" borderId="18" xfId="53" applyFont="1" applyFill="1" applyBorder="1" applyAlignment="1"/>
    <xf numFmtId="14" fontId="22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11" fillId="0" borderId="41" xfId="52" applyFont="1" applyBorder="1" applyAlignment="1">
      <alignment horizontal="left" vertical="center"/>
    </xf>
    <xf numFmtId="0" fontId="19" fillId="0" borderId="42" xfId="52" applyFont="1" applyBorder="1" applyAlignment="1">
      <alignment horizontal="center" vertical="center"/>
    </xf>
    <xf numFmtId="0" fontId="11" fillId="0" borderId="42" xfId="52" applyFont="1" applyBorder="1" applyAlignment="1">
      <alignment horizontal="center" vertical="center"/>
    </xf>
    <xf numFmtId="0" fontId="27" fillId="0" borderId="42" xfId="52" applyFont="1" applyBorder="1" applyAlignment="1">
      <alignment horizontal="left" vertical="center"/>
    </xf>
    <xf numFmtId="0" fontId="27" fillId="0" borderId="24" xfId="52" applyFont="1" applyBorder="1" applyAlignment="1">
      <alignment horizontal="center" vertical="center"/>
    </xf>
    <xf numFmtId="0" fontId="27" fillId="0" borderId="25" xfId="52" applyFont="1" applyBorder="1" applyAlignment="1">
      <alignment horizontal="center" vertical="center"/>
    </xf>
    <xf numFmtId="0" fontId="27" fillId="0" borderId="36" xfId="52" applyFont="1" applyBorder="1" applyAlignment="1">
      <alignment horizontal="center" vertical="center"/>
    </xf>
    <xf numFmtId="0" fontId="11" fillId="0" borderId="24" xfId="52" applyFont="1" applyBorder="1" applyAlignment="1">
      <alignment horizontal="center" vertical="center"/>
    </xf>
    <xf numFmtId="0" fontId="11" fillId="0" borderId="25" xfId="52" applyFont="1" applyBorder="1" applyAlignment="1">
      <alignment horizontal="center" vertical="center"/>
    </xf>
    <xf numFmtId="0" fontId="11" fillId="0" borderId="36" xfId="52" applyFont="1" applyBorder="1" applyAlignment="1">
      <alignment horizontal="center" vertical="center"/>
    </xf>
    <xf numFmtId="0" fontId="27" fillId="0" borderId="26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14" fontId="19" fillId="0" borderId="18" xfId="52" applyNumberFormat="1" applyFont="1" applyBorder="1" applyAlignment="1">
      <alignment horizontal="center" vertical="center"/>
    </xf>
    <xf numFmtId="14" fontId="19" fillId="0" borderId="19" xfId="52" applyNumberFormat="1" applyFont="1" applyBorder="1" applyAlignment="1">
      <alignment horizontal="center" vertical="center"/>
    </xf>
    <xf numFmtId="0" fontId="27" fillId="0" borderId="26" xfId="52" applyFont="1" applyBorder="1" applyAlignment="1">
      <alignment vertical="center"/>
    </xf>
    <xf numFmtId="49" fontId="19" fillId="0" borderId="18" xfId="52" applyNumberFormat="1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27" fillId="0" borderId="18" xfId="52" applyFont="1" applyBorder="1" applyAlignment="1">
      <alignment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38" fillId="0" borderId="27" xfId="52" applyFont="1" applyBorder="1" applyAlignment="1">
      <alignment vertical="center"/>
    </xf>
    <xf numFmtId="0" fontId="19" fillId="0" borderId="45" xfId="52" applyFont="1" applyBorder="1" applyAlignment="1">
      <alignment horizontal="center" vertical="center"/>
    </xf>
    <xf numFmtId="0" fontId="19" fillId="0" borderId="39" xfId="52" applyFont="1" applyBorder="1" applyAlignment="1">
      <alignment horizontal="center" vertical="center"/>
    </xf>
    <xf numFmtId="0" fontId="27" fillId="0" borderId="27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27" fillId="0" borderId="24" xfId="52" applyFont="1" applyBorder="1" applyAlignment="1">
      <alignment vertical="center"/>
    </xf>
    <xf numFmtId="0" fontId="16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6" fillId="0" borderId="25" xfId="52" applyFont="1" applyBorder="1" applyAlignment="1">
      <alignment vertical="center"/>
    </xf>
    <xf numFmtId="0" fontId="27" fillId="0" borderId="25" xfId="52" applyFont="1" applyBorder="1" applyAlignment="1">
      <alignment vertical="center"/>
    </xf>
    <xf numFmtId="0" fontId="16" fillId="0" borderId="18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 wrapText="1"/>
    </xf>
    <xf numFmtId="0" fontId="23" fillId="0" borderId="29" xfId="52" applyFont="1" applyBorder="1" applyAlignment="1">
      <alignment horizontal="left" vertical="center" wrapText="1"/>
    </xf>
    <xf numFmtId="0" fontId="23" fillId="0" borderId="46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 wrapText="1"/>
    </xf>
    <xf numFmtId="0" fontId="23" fillId="0" borderId="25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27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37" fillId="0" borderId="18" xfId="52" applyFont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11" fillId="0" borderId="49" xfId="52" applyFont="1" applyBorder="1" applyAlignment="1">
      <alignment vertical="center"/>
    </xf>
    <xf numFmtId="0" fontId="19" fillId="0" borderId="50" xfId="52" applyFont="1" applyBorder="1" applyAlignment="1">
      <alignment horizontal="center" vertical="center"/>
    </xf>
    <xf numFmtId="0" fontId="11" fillId="0" borderId="50" xfId="52" applyFont="1" applyBorder="1" applyAlignment="1">
      <alignment vertical="center"/>
    </xf>
    <xf numFmtId="58" fontId="16" fillId="0" borderId="50" xfId="52" applyNumberFormat="1" applyFont="1" applyBorder="1" applyAlignment="1">
      <alignment vertical="center"/>
    </xf>
    <xf numFmtId="0" fontId="11" fillId="0" borderId="50" xfId="52" applyFont="1" applyBorder="1" applyAlignment="1">
      <alignment horizontal="center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center" vertical="center"/>
    </xf>
    <xf numFmtId="0" fontId="11" fillId="0" borderId="53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/>
    </xf>
    <xf numFmtId="0" fontId="16" fillId="0" borderId="42" xfId="52" applyFont="1" applyBorder="1" applyAlignment="1">
      <alignment horizontal="center" vertical="center"/>
    </xf>
    <xf numFmtId="0" fontId="16" fillId="0" borderId="54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36" xfId="52" applyFont="1" applyBorder="1" applyAlignment="1">
      <alignment horizontal="left" vertical="center"/>
    </xf>
    <xf numFmtId="0" fontId="37" fillId="0" borderId="30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19" fillId="0" borderId="19" xfId="52" applyFont="1" applyFill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37" fillId="0" borderId="19" xfId="52" applyFont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19" fillId="0" borderId="55" xfId="52" applyFont="1" applyBorder="1" applyAlignment="1">
      <alignment horizontal="center" vertical="center"/>
    </xf>
    <xf numFmtId="0" fontId="11" fillId="0" borderId="56" xfId="52" applyFont="1" applyFill="1" applyBorder="1" applyAlignment="1">
      <alignment horizontal="left" vertical="center"/>
    </xf>
    <xf numFmtId="0" fontId="11" fillId="0" borderId="57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27" fillId="0" borderId="58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11" fillId="0" borderId="51" xfId="52" applyFont="1" applyBorder="1" applyAlignment="1">
      <alignment horizontal="left" vertical="center"/>
    </xf>
    <xf numFmtId="0" fontId="11" fillId="0" borderId="50" xfId="52" applyFont="1" applyBorder="1" applyAlignment="1">
      <alignment horizontal="left" vertical="center"/>
    </xf>
    <xf numFmtId="0" fontId="27" fillId="0" borderId="52" xfId="52" applyFont="1" applyBorder="1" applyAlignment="1">
      <alignment vertical="center"/>
    </xf>
    <xf numFmtId="0" fontId="16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horizontal="left" vertical="center"/>
    </xf>
    <xf numFmtId="0" fontId="16" fillId="0" borderId="53" xfId="52" applyFont="1" applyBorder="1" applyAlignment="1">
      <alignment vertical="center"/>
    </xf>
    <xf numFmtId="0" fontId="27" fillId="0" borderId="53" xfId="52" applyFont="1" applyBorder="1" applyAlignment="1">
      <alignment vertical="center"/>
    </xf>
    <xf numFmtId="0" fontId="27" fillId="0" borderId="52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27" fillId="0" borderId="53" xfId="52" applyFont="1" applyBorder="1" applyAlignment="1">
      <alignment horizontal="center" vertical="center"/>
    </xf>
    <xf numFmtId="0" fontId="16" fillId="0" borderId="53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27" fillId="0" borderId="47" xfId="52" applyFont="1" applyBorder="1" applyAlignment="1">
      <alignment horizontal="left" vertical="center" wrapText="1"/>
    </xf>
    <xf numFmtId="0" fontId="27" fillId="0" borderId="48" xfId="52" applyFont="1" applyBorder="1" applyAlignment="1">
      <alignment horizontal="left" vertical="center" wrapText="1"/>
    </xf>
    <xf numFmtId="0" fontId="27" fillId="0" borderId="59" xfId="52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40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vertical="center"/>
    </xf>
    <xf numFmtId="9" fontId="19" fillId="0" borderId="2" xfId="52" applyNumberFormat="1" applyFont="1" applyBorder="1" applyAlignment="1">
      <alignment horizontal="center" vertical="center"/>
    </xf>
    <xf numFmtId="9" fontId="19" fillId="0" borderId="53" xfId="52" applyNumberFormat="1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/>
    </xf>
    <xf numFmtId="9" fontId="19" fillId="0" borderId="18" xfId="52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9" fontId="19" fillId="0" borderId="34" xfId="52" applyNumberFormat="1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9" fontId="19" fillId="0" borderId="47" xfId="52" applyNumberFormat="1" applyFont="1" applyBorder="1" applyAlignment="1">
      <alignment horizontal="left" vertical="center"/>
    </xf>
    <xf numFmtId="9" fontId="19" fillId="0" borderId="48" xfId="52" applyNumberFormat="1" applyFont="1" applyBorder="1" applyAlignment="1">
      <alignment horizontal="left" vertical="center"/>
    </xf>
    <xf numFmtId="0" fontId="37" fillId="0" borderId="52" xfId="52" applyFont="1" applyFill="1" applyBorder="1" applyAlignment="1">
      <alignment horizontal="left" vertical="center"/>
    </xf>
    <xf numFmtId="0" fontId="37" fillId="0" borderId="53" xfId="52" applyFont="1" applyFill="1" applyBorder="1" applyAlignment="1">
      <alignment horizontal="left" vertical="center"/>
    </xf>
    <xf numFmtId="0" fontId="37" fillId="0" borderId="45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1" fillId="0" borderId="41" xfId="52" applyFont="1" applyBorder="1" applyAlignment="1">
      <alignment vertical="center"/>
    </xf>
    <xf numFmtId="0" fontId="42" fillId="0" borderId="50" xfId="52" applyFont="1" applyBorder="1" applyAlignment="1">
      <alignment horizontal="center" vertical="center"/>
    </xf>
    <xf numFmtId="0" fontId="11" fillId="0" borderId="42" xfId="52" applyFont="1" applyBorder="1" applyAlignment="1">
      <alignment vertical="center"/>
    </xf>
    <xf numFmtId="0" fontId="19" fillId="0" borderId="64" xfId="52" applyFont="1" applyBorder="1" applyAlignment="1">
      <alignment vertical="center"/>
    </xf>
    <xf numFmtId="0" fontId="11" fillId="0" borderId="64" xfId="52" applyFont="1" applyBorder="1" applyAlignment="1">
      <alignment vertical="center"/>
    </xf>
    <xf numFmtId="58" fontId="16" fillId="0" borderId="42" xfId="52" applyNumberFormat="1" applyFont="1" applyBorder="1" applyAlignment="1">
      <alignment vertical="center"/>
    </xf>
    <xf numFmtId="0" fontId="11" fillId="0" borderId="33" xfId="52" applyFont="1" applyBorder="1" applyAlignment="1">
      <alignment horizontal="center" vertical="center"/>
    </xf>
    <xf numFmtId="0" fontId="19" fillId="0" borderId="65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left" vertical="center"/>
    </xf>
    <xf numFmtId="0" fontId="11" fillId="0" borderId="56" xfId="52" applyFont="1" applyBorder="1" applyAlignment="1">
      <alignment horizontal="left" vertical="center"/>
    </xf>
    <xf numFmtId="0" fontId="19" fillId="0" borderId="57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9" xfId="52" applyFont="1" applyBorder="1" applyAlignment="1">
      <alignment horizontal="left" vertical="center" wrapText="1"/>
    </xf>
    <xf numFmtId="0" fontId="27" fillId="0" borderId="57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43" fillId="0" borderId="38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9" fontId="19" fillId="0" borderId="37" xfId="52" applyNumberFormat="1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1" fillId="0" borderId="68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19" fillId="0" borderId="66" xfId="52" applyFont="1" applyFill="1" applyBorder="1" applyAlignment="1">
      <alignment horizontal="left" vertical="center"/>
    </xf>
    <xf numFmtId="0" fontId="44" fillId="0" borderId="9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5" fillId="0" borderId="13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4" fillId="0" borderId="16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/>
    </xf>
    <xf numFmtId="0" fontId="45" fillId="0" borderId="17" xfId="0" applyFont="1" applyBorder="1"/>
    <xf numFmtId="0" fontId="0" fillId="0" borderId="17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83820</xdr:colOff>
      <xdr:row>2</xdr:row>
      <xdr:rowOff>83820</xdr:rowOff>
    </xdr:from>
    <xdr:to>
      <xdr:col>8</xdr:col>
      <xdr:colOff>98425</xdr:colOff>
      <xdr:row>3</xdr:row>
      <xdr:rowOff>353060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3200" y="664845"/>
          <a:ext cx="108140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205740</xdr:colOff>
      <xdr:row>4</xdr:row>
      <xdr:rowOff>30480</xdr:rowOff>
    </xdr:from>
    <xdr:to>
      <xdr:col>7</xdr:col>
      <xdr:colOff>953135</xdr:colOff>
      <xdr:row>4</xdr:row>
      <xdr:rowOff>325755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5120" y="1373505"/>
          <a:ext cx="74739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9">
        <v>1</v>
      </c>
      <c r="B2" s="429" t="s">
        <v>1</v>
      </c>
    </row>
    <row r="3" spans="1:2">
      <c r="A3" s="9">
        <v>2</v>
      </c>
      <c r="B3" s="429" t="s">
        <v>2</v>
      </c>
    </row>
    <row r="4" spans="1:2">
      <c r="A4" s="9">
        <v>3</v>
      </c>
      <c r="B4" s="429" t="s">
        <v>3</v>
      </c>
    </row>
    <row r="5" spans="1:2">
      <c r="A5" s="9">
        <v>4</v>
      </c>
      <c r="B5" s="429" t="s">
        <v>4</v>
      </c>
    </row>
    <row r="6" spans="1:2">
      <c r="A6" s="9">
        <v>5</v>
      </c>
      <c r="B6" s="429" t="s">
        <v>5</v>
      </c>
    </row>
    <row r="7" spans="1:2">
      <c r="A7" s="9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9">
        <v>1</v>
      </c>
      <c r="B10" s="433" t="s">
        <v>9</v>
      </c>
    </row>
    <row r="11" spans="1:2">
      <c r="A11" s="9">
        <v>2</v>
      </c>
      <c r="B11" s="429" t="s">
        <v>10</v>
      </c>
    </row>
    <row r="12" spans="1:2">
      <c r="A12" s="9">
        <v>3</v>
      </c>
      <c r="B12" s="431" t="s">
        <v>11</v>
      </c>
    </row>
    <row r="13" spans="1:2">
      <c r="A13" s="9">
        <v>4</v>
      </c>
      <c r="B13" s="429" t="s">
        <v>12</v>
      </c>
    </row>
    <row r="14" spans="1:2">
      <c r="A14" s="9">
        <v>5</v>
      </c>
      <c r="B14" s="429" t="s">
        <v>13</v>
      </c>
    </row>
    <row r="15" spans="1:2">
      <c r="A15" s="9">
        <v>6</v>
      </c>
      <c r="B15" s="429" t="s">
        <v>14</v>
      </c>
    </row>
    <row r="16" spans="1:2">
      <c r="A16" s="9">
        <v>7</v>
      </c>
      <c r="B16" s="429" t="s">
        <v>15</v>
      </c>
    </row>
    <row r="17" spans="1:2">
      <c r="A17" s="9">
        <v>8</v>
      </c>
      <c r="B17" s="429" t="s">
        <v>16</v>
      </c>
    </row>
    <row r="18" spans="1:2">
      <c r="A18" s="9">
        <v>9</v>
      </c>
      <c r="B18" s="429" t="s">
        <v>17</v>
      </c>
    </row>
    <row r="19" spans="1:2">
      <c r="A19" s="9"/>
      <c r="B19" s="429"/>
    </row>
    <row r="20" ht="20.25" spans="1:2">
      <c r="A20" s="427"/>
      <c r="B20" s="428" t="s">
        <v>18</v>
      </c>
    </row>
    <row r="21" spans="1:2">
      <c r="A21" s="9">
        <v>1</v>
      </c>
      <c r="B21" s="434" t="s">
        <v>19</v>
      </c>
    </row>
    <row r="22" spans="1:2">
      <c r="A22" s="9">
        <v>2</v>
      </c>
      <c r="B22" s="429" t="s">
        <v>20</v>
      </c>
    </row>
    <row r="23" spans="1:2">
      <c r="A23" s="9">
        <v>3</v>
      </c>
      <c r="B23" s="429" t="s">
        <v>21</v>
      </c>
    </row>
    <row r="24" spans="1:2">
      <c r="A24" s="9">
        <v>4</v>
      </c>
      <c r="B24" s="429" t="s">
        <v>22</v>
      </c>
    </row>
    <row r="25" spans="1:2">
      <c r="A25" s="9">
        <v>5</v>
      </c>
      <c r="B25" s="429" t="s">
        <v>23</v>
      </c>
    </row>
    <row r="26" spans="1:2">
      <c r="A26" s="9">
        <v>6</v>
      </c>
      <c r="B26" s="429" t="s">
        <v>24</v>
      </c>
    </row>
    <row r="27" spans="1:2">
      <c r="A27" s="9">
        <v>7</v>
      </c>
      <c r="B27" s="429" t="s">
        <v>25</v>
      </c>
    </row>
    <row r="28" spans="1:2">
      <c r="A28" s="9"/>
      <c r="B28" s="429"/>
    </row>
    <row r="29" ht="20.25" spans="1:2">
      <c r="A29" s="427"/>
      <c r="B29" s="428" t="s">
        <v>26</v>
      </c>
    </row>
    <row r="30" spans="1:2">
      <c r="A30" s="9">
        <v>1</v>
      </c>
      <c r="B30" s="434" t="s">
        <v>27</v>
      </c>
    </row>
    <row r="31" spans="1:2">
      <c r="A31" s="9">
        <v>2</v>
      </c>
      <c r="B31" s="429" t="s">
        <v>28</v>
      </c>
    </row>
    <row r="32" spans="1:2">
      <c r="A32" s="9">
        <v>3</v>
      </c>
      <c r="B32" s="429" t="s">
        <v>29</v>
      </c>
    </row>
    <row r="33" ht="28.5" spans="1:2">
      <c r="A33" s="9">
        <v>4</v>
      </c>
      <c r="B33" s="429" t="s">
        <v>30</v>
      </c>
    </row>
    <row r="34" spans="1:2">
      <c r="A34" s="9">
        <v>5</v>
      </c>
      <c r="B34" s="429" t="s">
        <v>31</v>
      </c>
    </row>
    <row r="35" spans="1:2">
      <c r="A35" s="9">
        <v>6</v>
      </c>
      <c r="B35" s="429" t="s">
        <v>32</v>
      </c>
    </row>
    <row r="36" spans="1:2">
      <c r="A36" s="9">
        <v>7</v>
      </c>
      <c r="B36" s="429" t="s">
        <v>33</v>
      </c>
    </row>
    <row r="37" spans="1:2">
      <c r="A37" s="9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262</v>
      </c>
      <c r="H2" s="4"/>
      <c r="I2" s="4" t="s">
        <v>263</v>
      </c>
      <c r="J2" s="4"/>
      <c r="K2" s="6" t="s">
        <v>264</v>
      </c>
      <c r="L2" s="68" t="s">
        <v>265</v>
      </c>
      <c r="M2" s="20" t="s">
        <v>266</v>
      </c>
    </row>
    <row r="3" s="1" customFormat="1" ht="16.5" spans="1:13">
      <c r="A3" s="4"/>
      <c r="B3" s="7"/>
      <c r="C3" s="7"/>
      <c r="D3" s="7"/>
      <c r="E3" s="7"/>
      <c r="F3" s="7"/>
      <c r="G3" s="4" t="s">
        <v>267</v>
      </c>
      <c r="H3" s="4" t="s">
        <v>268</v>
      </c>
      <c r="I3" s="4" t="s">
        <v>267</v>
      </c>
      <c r="J3" s="4" t="s">
        <v>268</v>
      </c>
      <c r="K3" s="8"/>
      <c r="L3" s="69"/>
      <c r="M3" s="21"/>
    </row>
    <row r="4" ht="22" customHeight="1" spans="1:13">
      <c r="A4" s="59">
        <v>1</v>
      </c>
      <c r="B4" s="24" t="s">
        <v>252</v>
      </c>
      <c r="C4" s="25" t="s">
        <v>250</v>
      </c>
      <c r="D4" s="25" t="s">
        <v>251</v>
      </c>
      <c r="E4" s="24" t="s">
        <v>113</v>
      </c>
      <c r="F4" s="26" t="s">
        <v>62</v>
      </c>
      <c r="G4" s="60">
        <v>-0.04</v>
      </c>
      <c r="H4" s="60">
        <v>0</v>
      </c>
      <c r="I4" s="60">
        <v>-0.06</v>
      </c>
      <c r="J4" s="60">
        <v>0</v>
      </c>
      <c r="K4" s="64"/>
      <c r="L4" s="12" t="s">
        <v>95</v>
      </c>
      <c r="M4" s="12" t="s">
        <v>269</v>
      </c>
    </row>
    <row r="5" ht="22" customHeight="1" spans="1:13">
      <c r="A5" s="59">
        <v>2</v>
      </c>
      <c r="B5" s="24" t="s">
        <v>252</v>
      </c>
      <c r="C5" s="25" t="s">
        <v>253</v>
      </c>
      <c r="D5" s="25" t="s">
        <v>251</v>
      </c>
      <c r="E5" s="25" t="s">
        <v>254</v>
      </c>
      <c r="F5" s="26" t="s">
        <v>62</v>
      </c>
      <c r="G5" s="61">
        <v>-0.05</v>
      </c>
      <c r="H5" s="60">
        <v>0</v>
      </c>
      <c r="I5" s="60">
        <v>-0.06</v>
      </c>
      <c r="J5" s="60">
        <v>0</v>
      </c>
      <c r="K5" s="64"/>
      <c r="L5" s="12" t="s">
        <v>95</v>
      </c>
      <c r="M5" s="12" t="s">
        <v>269</v>
      </c>
    </row>
    <row r="6" ht="22" customHeight="1" spans="1:13">
      <c r="A6" s="59">
        <v>3</v>
      </c>
      <c r="B6" s="24" t="s">
        <v>252</v>
      </c>
      <c r="C6" s="25" t="s">
        <v>255</v>
      </c>
      <c r="D6" s="25" t="s">
        <v>251</v>
      </c>
      <c r="E6" s="25" t="s">
        <v>256</v>
      </c>
      <c r="F6" s="26" t="s">
        <v>62</v>
      </c>
      <c r="G6" s="61">
        <v>-0.04</v>
      </c>
      <c r="H6" s="60">
        <v>-0.01</v>
      </c>
      <c r="I6" s="60">
        <v>-0.05</v>
      </c>
      <c r="J6" s="60">
        <v>0</v>
      </c>
      <c r="K6" s="64"/>
      <c r="L6" s="12" t="s">
        <v>95</v>
      </c>
      <c r="M6" s="12" t="s">
        <v>269</v>
      </c>
    </row>
    <row r="7" ht="22" customHeight="1" spans="1:13">
      <c r="A7" s="59">
        <v>4</v>
      </c>
      <c r="B7" s="24" t="s">
        <v>252</v>
      </c>
      <c r="C7" s="25" t="s">
        <v>250</v>
      </c>
      <c r="D7" s="25" t="s">
        <v>251</v>
      </c>
      <c r="E7" s="25" t="s">
        <v>257</v>
      </c>
      <c r="F7" s="26" t="s">
        <v>62</v>
      </c>
      <c r="G7" s="61">
        <v>-0.04</v>
      </c>
      <c r="H7" s="60">
        <v>0</v>
      </c>
      <c r="I7" s="60">
        <v>-0.06</v>
      </c>
      <c r="J7" s="60">
        <v>0</v>
      </c>
      <c r="K7" s="64"/>
      <c r="L7" s="12" t="s">
        <v>95</v>
      </c>
      <c r="M7" s="12" t="s">
        <v>269</v>
      </c>
    </row>
    <row r="8" ht="22" customHeight="1" spans="1:13">
      <c r="A8" s="59"/>
      <c r="B8" s="62"/>
      <c r="C8" s="28"/>
      <c r="D8" s="28"/>
      <c r="E8" s="28"/>
      <c r="F8" s="63"/>
      <c r="G8" s="64"/>
      <c r="H8" s="65"/>
      <c r="I8" s="65"/>
      <c r="J8" s="65"/>
      <c r="K8" s="64"/>
      <c r="L8" s="9"/>
      <c r="M8" s="9"/>
    </row>
    <row r="9" ht="22" customHeight="1" spans="1:13">
      <c r="A9" s="59"/>
      <c r="B9" s="62"/>
      <c r="C9" s="28"/>
      <c r="D9" s="28"/>
      <c r="E9" s="28"/>
      <c r="F9" s="63"/>
      <c r="G9" s="64"/>
      <c r="H9" s="65"/>
      <c r="I9" s="65"/>
      <c r="J9" s="65"/>
      <c r="K9" s="64"/>
      <c r="L9" s="9"/>
      <c r="M9" s="9"/>
    </row>
    <row r="10" ht="22" customHeight="1" spans="1:13">
      <c r="A10" s="59"/>
      <c r="B10" s="62"/>
      <c r="C10" s="28"/>
      <c r="D10" s="28"/>
      <c r="E10" s="28"/>
      <c r="F10" s="63"/>
      <c r="G10" s="64"/>
      <c r="H10" s="65"/>
      <c r="I10" s="65"/>
      <c r="J10" s="65"/>
      <c r="K10" s="64"/>
      <c r="L10" s="9"/>
      <c r="M10" s="9"/>
    </row>
    <row r="11" ht="22" customHeight="1" spans="1:13">
      <c r="A11" s="59"/>
      <c r="B11" s="62"/>
      <c r="C11" s="28"/>
      <c r="D11" s="28"/>
      <c r="E11" s="28"/>
      <c r="F11" s="63"/>
      <c r="G11" s="64"/>
      <c r="H11" s="65"/>
      <c r="I11" s="65"/>
      <c r="J11" s="65"/>
      <c r="K11" s="64"/>
      <c r="L11" s="9"/>
      <c r="M11" s="9"/>
    </row>
    <row r="12" s="2" customFormat="1" ht="18.75" spans="1:13">
      <c r="A12" s="14" t="s">
        <v>270</v>
      </c>
      <c r="B12" s="15"/>
      <c r="C12" s="15"/>
      <c r="D12" s="28"/>
      <c r="E12" s="16"/>
      <c r="F12" s="63"/>
      <c r="G12" s="29"/>
      <c r="H12" s="14" t="s">
        <v>259</v>
      </c>
      <c r="I12" s="15"/>
      <c r="J12" s="15"/>
      <c r="K12" s="16"/>
      <c r="L12" s="70"/>
      <c r="M12" s="22"/>
    </row>
    <row r="13" ht="84" customHeight="1" spans="1:13">
      <c r="A13" s="66" t="s">
        <v>271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1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13" sqref="G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36" t="s">
        <v>274</v>
      </c>
      <c r="H2" s="37"/>
      <c r="I2" s="56"/>
      <c r="J2" s="36" t="s">
        <v>275</v>
      </c>
      <c r="K2" s="37"/>
      <c r="L2" s="56"/>
      <c r="M2" s="36" t="s">
        <v>276</v>
      </c>
      <c r="N2" s="37"/>
      <c r="O2" s="56"/>
      <c r="P2" s="36" t="s">
        <v>277</v>
      </c>
      <c r="Q2" s="37"/>
      <c r="R2" s="56"/>
      <c r="S2" s="37" t="s">
        <v>278</v>
      </c>
      <c r="T2" s="37"/>
      <c r="U2" s="56"/>
      <c r="V2" s="32" t="s">
        <v>279</v>
      </c>
      <c r="W2" s="32" t="s">
        <v>249</v>
      </c>
    </row>
    <row r="3" s="1" customFormat="1" ht="16.5" spans="1:23">
      <c r="A3" s="7"/>
      <c r="B3" s="38"/>
      <c r="C3" s="38"/>
      <c r="D3" s="38"/>
      <c r="E3" s="38"/>
      <c r="F3" s="38"/>
      <c r="G3" s="4" t="s">
        <v>280</v>
      </c>
      <c r="H3" s="4" t="s">
        <v>67</v>
      </c>
      <c r="I3" s="4" t="s">
        <v>240</v>
      </c>
      <c r="J3" s="4" t="s">
        <v>280</v>
      </c>
      <c r="K3" s="4" t="s">
        <v>67</v>
      </c>
      <c r="L3" s="4" t="s">
        <v>240</v>
      </c>
      <c r="M3" s="4" t="s">
        <v>280</v>
      </c>
      <c r="N3" s="4" t="s">
        <v>67</v>
      </c>
      <c r="O3" s="4" t="s">
        <v>240</v>
      </c>
      <c r="P3" s="4" t="s">
        <v>280</v>
      </c>
      <c r="Q3" s="4" t="s">
        <v>67</v>
      </c>
      <c r="R3" s="4" t="s">
        <v>240</v>
      </c>
      <c r="S3" s="4" t="s">
        <v>280</v>
      </c>
      <c r="T3" s="4" t="s">
        <v>67</v>
      </c>
      <c r="U3" s="4" t="s">
        <v>240</v>
      </c>
      <c r="V3" s="58"/>
      <c r="W3" s="58"/>
    </row>
    <row r="4" ht="18.75" spans="1:23">
      <c r="A4" s="39" t="s">
        <v>281</v>
      </c>
      <c r="B4" s="24" t="s">
        <v>252</v>
      </c>
      <c r="C4" s="25" t="s">
        <v>250</v>
      </c>
      <c r="D4" s="25" t="s">
        <v>251</v>
      </c>
      <c r="E4" s="24" t="s">
        <v>113</v>
      </c>
      <c r="F4" s="26" t="s">
        <v>62</v>
      </c>
      <c r="G4" s="40" t="s">
        <v>282</v>
      </c>
      <c r="H4" s="41"/>
      <c r="I4" s="41" t="s">
        <v>283</v>
      </c>
      <c r="J4" s="41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284</v>
      </c>
      <c r="W4" s="12"/>
    </row>
    <row r="5" ht="18.75" spans="1:23">
      <c r="A5" s="42"/>
      <c r="B5" s="24" t="s">
        <v>252</v>
      </c>
      <c r="C5" s="25" t="s">
        <v>253</v>
      </c>
      <c r="D5" s="25" t="s">
        <v>251</v>
      </c>
      <c r="E5" s="25" t="s">
        <v>254</v>
      </c>
      <c r="F5" s="26" t="s">
        <v>62</v>
      </c>
      <c r="G5" s="43" t="s">
        <v>285</v>
      </c>
      <c r="H5" s="44"/>
      <c r="I5" s="57"/>
      <c r="J5" s="43" t="s">
        <v>286</v>
      </c>
      <c r="K5" s="44"/>
      <c r="L5" s="57"/>
      <c r="M5" s="36" t="s">
        <v>287</v>
      </c>
      <c r="N5" s="37"/>
      <c r="O5" s="56"/>
      <c r="P5" s="36" t="s">
        <v>288</v>
      </c>
      <c r="Q5" s="37"/>
      <c r="R5" s="56"/>
      <c r="S5" s="37" t="s">
        <v>289</v>
      </c>
      <c r="T5" s="37"/>
      <c r="U5" s="56"/>
      <c r="V5" s="12"/>
      <c r="W5" s="12"/>
    </row>
    <row r="6" ht="18.75" spans="1:23">
      <c r="A6" s="42"/>
      <c r="B6" s="24" t="s">
        <v>252</v>
      </c>
      <c r="C6" s="25" t="s">
        <v>255</v>
      </c>
      <c r="D6" s="25" t="s">
        <v>251</v>
      </c>
      <c r="E6" s="25" t="s">
        <v>256</v>
      </c>
      <c r="F6" s="26" t="s">
        <v>62</v>
      </c>
      <c r="G6" s="45" t="s">
        <v>280</v>
      </c>
      <c r="H6" s="45" t="s">
        <v>67</v>
      </c>
      <c r="I6" s="45" t="s">
        <v>240</v>
      </c>
      <c r="J6" s="45" t="s">
        <v>280</v>
      </c>
      <c r="K6" s="45" t="s">
        <v>67</v>
      </c>
      <c r="L6" s="45" t="s">
        <v>240</v>
      </c>
      <c r="M6" s="4" t="s">
        <v>280</v>
      </c>
      <c r="N6" s="4" t="s">
        <v>67</v>
      </c>
      <c r="O6" s="4" t="s">
        <v>240</v>
      </c>
      <c r="P6" s="4" t="s">
        <v>280</v>
      </c>
      <c r="Q6" s="4" t="s">
        <v>67</v>
      </c>
      <c r="R6" s="4" t="s">
        <v>240</v>
      </c>
      <c r="S6" s="4" t="s">
        <v>280</v>
      </c>
      <c r="T6" s="4" t="s">
        <v>67</v>
      </c>
      <c r="U6" s="4" t="s">
        <v>240</v>
      </c>
      <c r="V6" s="12"/>
      <c r="W6" s="12"/>
    </row>
    <row r="7" ht="18.75" spans="1:23">
      <c r="A7" s="46"/>
      <c r="B7" s="24" t="s">
        <v>252</v>
      </c>
      <c r="C7" s="25" t="s">
        <v>250</v>
      </c>
      <c r="D7" s="25" t="s">
        <v>251</v>
      </c>
      <c r="E7" s="25" t="s">
        <v>257</v>
      </c>
      <c r="F7" s="26" t="s">
        <v>62</v>
      </c>
      <c r="G7" s="40" t="s">
        <v>290</v>
      </c>
      <c r="H7" s="41"/>
      <c r="I7" s="41" t="s">
        <v>291</v>
      </c>
      <c r="J7" s="41"/>
      <c r="K7" s="41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9"/>
      <c r="B8" s="47"/>
      <c r="C8" s="48"/>
      <c r="D8" s="48"/>
      <c r="E8" s="48"/>
      <c r="F8" s="39"/>
      <c r="G8" s="12"/>
      <c r="H8" s="41"/>
      <c r="I8" s="4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2"/>
      <c r="B9" s="49"/>
      <c r="C9" s="46"/>
      <c r="D9" s="50"/>
      <c r="E9" s="46"/>
      <c r="F9" s="46"/>
      <c r="G9" s="12"/>
      <c r="H9" s="41"/>
      <c r="I9" s="4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9"/>
      <c r="B10" s="47"/>
      <c r="C10" s="51"/>
      <c r="D10" s="48"/>
      <c r="E10" s="51"/>
      <c r="F10" s="39"/>
      <c r="G10" s="12"/>
      <c r="H10" s="41"/>
      <c r="I10" s="4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9"/>
      <c r="C11" s="52"/>
      <c r="D11" s="50"/>
      <c r="E11" s="52"/>
      <c r="F11" s="4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3"/>
      <c r="B12" s="53"/>
      <c r="C12" s="53"/>
      <c r="D12" s="53"/>
      <c r="E12" s="53"/>
      <c r="F12" s="5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2"/>
      <c r="B13" s="52"/>
      <c r="C13" s="52"/>
      <c r="D13" s="52"/>
      <c r="E13" s="52"/>
      <c r="F13" s="5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3"/>
      <c r="B14" s="53"/>
      <c r="C14" s="53"/>
      <c r="D14" s="53"/>
      <c r="E14" s="53"/>
      <c r="F14" s="5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2"/>
      <c r="B15" s="52"/>
      <c r="C15" s="52"/>
      <c r="D15" s="52"/>
      <c r="E15" s="52"/>
      <c r="F15" s="5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292</v>
      </c>
      <c r="B17" s="15"/>
      <c r="C17" s="15"/>
      <c r="D17" s="15"/>
      <c r="E17" s="16"/>
      <c r="F17" s="17"/>
      <c r="G17" s="29"/>
      <c r="H17" s="35"/>
      <c r="I17" s="35"/>
      <c r="J17" s="14" t="s">
        <v>259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4" t="s">
        <v>293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295</v>
      </c>
      <c r="B2" s="32" t="s">
        <v>236</v>
      </c>
      <c r="C2" s="32" t="s">
        <v>237</v>
      </c>
      <c r="D2" s="32" t="s">
        <v>238</v>
      </c>
      <c r="E2" s="32" t="s">
        <v>239</v>
      </c>
      <c r="F2" s="32" t="s">
        <v>240</v>
      </c>
      <c r="G2" s="31" t="s">
        <v>296</v>
      </c>
      <c r="H2" s="31" t="s">
        <v>297</v>
      </c>
      <c r="I2" s="31" t="s">
        <v>298</v>
      </c>
      <c r="J2" s="31" t="s">
        <v>297</v>
      </c>
      <c r="K2" s="31" t="s">
        <v>299</v>
      </c>
      <c r="L2" s="31" t="s">
        <v>297</v>
      </c>
      <c r="M2" s="32" t="s">
        <v>279</v>
      </c>
      <c r="N2" s="32" t="s">
        <v>249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3" t="s">
        <v>295</v>
      </c>
      <c r="B4" s="34" t="s">
        <v>300</v>
      </c>
      <c r="C4" s="34" t="s">
        <v>280</v>
      </c>
      <c r="D4" s="34" t="s">
        <v>238</v>
      </c>
      <c r="E4" s="32" t="s">
        <v>239</v>
      </c>
      <c r="F4" s="32" t="s">
        <v>240</v>
      </c>
      <c r="G4" s="31" t="s">
        <v>296</v>
      </c>
      <c r="H4" s="31" t="s">
        <v>297</v>
      </c>
      <c r="I4" s="31" t="s">
        <v>298</v>
      </c>
      <c r="J4" s="31" t="s">
        <v>297</v>
      </c>
      <c r="K4" s="31" t="s">
        <v>299</v>
      </c>
      <c r="L4" s="31" t="s">
        <v>297</v>
      </c>
      <c r="M4" s="32" t="s">
        <v>279</v>
      </c>
      <c r="N4" s="32" t="s">
        <v>249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301</v>
      </c>
      <c r="B11" s="15"/>
      <c r="C11" s="15"/>
      <c r="D11" s="16"/>
      <c r="E11" s="17"/>
      <c r="F11" s="35"/>
      <c r="G11" s="29"/>
      <c r="H11" s="35"/>
      <c r="I11" s="14" t="s">
        <v>302</v>
      </c>
      <c r="J11" s="15"/>
      <c r="K11" s="15"/>
      <c r="L11" s="15"/>
      <c r="M11" s="15"/>
      <c r="N11" s="22"/>
    </row>
    <row r="12" ht="16.5" spans="1:14">
      <c r="A12" s="18" t="s">
        <v>303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273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305</v>
      </c>
      <c r="H2" s="4" t="s">
        <v>306</v>
      </c>
      <c r="I2" s="4" t="s">
        <v>307</v>
      </c>
      <c r="J2" s="4" t="s">
        <v>308</v>
      </c>
      <c r="K2" s="5" t="s">
        <v>279</v>
      </c>
      <c r="L2" s="5" t="s">
        <v>249</v>
      </c>
    </row>
    <row r="3" ht="30" customHeight="1" spans="1:12">
      <c r="A3" s="23">
        <v>1</v>
      </c>
      <c r="B3" s="24" t="s">
        <v>252</v>
      </c>
      <c r="C3" s="25" t="s">
        <v>250</v>
      </c>
      <c r="D3" s="25" t="s">
        <v>251</v>
      </c>
      <c r="E3" s="24" t="s">
        <v>113</v>
      </c>
      <c r="F3" s="26" t="s">
        <v>62</v>
      </c>
      <c r="G3" s="12" t="s">
        <v>309</v>
      </c>
      <c r="H3" s="27"/>
      <c r="I3" s="27"/>
      <c r="J3" s="12"/>
      <c r="K3" s="30" t="s">
        <v>310</v>
      </c>
      <c r="L3" s="12" t="s">
        <v>269</v>
      </c>
    </row>
    <row r="4" ht="30" customHeight="1" spans="1:12">
      <c r="A4" s="23">
        <v>2</v>
      </c>
      <c r="B4" s="24" t="s">
        <v>252</v>
      </c>
      <c r="C4" s="25" t="s">
        <v>253</v>
      </c>
      <c r="D4" s="25" t="s">
        <v>251</v>
      </c>
      <c r="E4" s="25" t="s">
        <v>254</v>
      </c>
      <c r="F4" s="26" t="s">
        <v>62</v>
      </c>
      <c r="G4" s="12" t="s">
        <v>309</v>
      </c>
      <c r="H4" s="27"/>
      <c r="I4" s="27"/>
      <c r="J4" s="12"/>
      <c r="K4" s="30" t="s">
        <v>310</v>
      </c>
      <c r="L4" s="12" t="s">
        <v>269</v>
      </c>
    </row>
    <row r="5" ht="30" customHeight="1" spans="1:12">
      <c r="A5" s="23">
        <v>3</v>
      </c>
      <c r="B5" s="24" t="s">
        <v>252</v>
      </c>
      <c r="C5" s="25" t="s">
        <v>255</v>
      </c>
      <c r="D5" s="25" t="s">
        <v>251</v>
      </c>
      <c r="E5" s="25" t="s">
        <v>256</v>
      </c>
      <c r="F5" s="26" t="s">
        <v>62</v>
      </c>
      <c r="G5" s="12" t="s">
        <v>309</v>
      </c>
      <c r="H5" s="12"/>
      <c r="I5" s="9"/>
      <c r="J5" s="9"/>
      <c r="K5" s="30" t="s">
        <v>310</v>
      </c>
      <c r="L5" s="12" t="s">
        <v>269</v>
      </c>
    </row>
    <row r="6" ht="30" customHeight="1" spans="1:12">
      <c r="A6" s="23">
        <v>4</v>
      </c>
      <c r="B6" s="24" t="s">
        <v>252</v>
      </c>
      <c r="C6" s="25" t="s">
        <v>250</v>
      </c>
      <c r="D6" s="25" t="s">
        <v>251</v>
      </c>
      <c r="E6" s="25" t="s">
        <v>257</v>
      </c>
      <c r="F6" s="26" t="s">
        <v>62</v>
      </c>
      <c r="G6" s="12" t="s">
        <v>309</v>
      </c>
      <c r="H6" s="12"/>
      <c r="I6" s="9"/>
      <c r="J6" s="9"/>
      <c r="K6" s="30" t="s">
        <v>310</v>
      </c>
      <c r="L6" s="12" t="s">
        <v>269</v>
      </c>
    </row>
    <row r="7" ht="30" customHeight="1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311</v>
      </c>
      <c r="B9" s="15"/>
      <c r="C9" s="15"/>
      <c r="D9" s="15"/>
      <c r="E9" s="16"/>
      <c r="F9" s="17"/>
      <c r="G9" s="29"/>
      <c r="H9" s="14" t="s">
        <v>312</v>
      </c>
      <c r="I9" s="15"/>
      <c r="J9" s="15"/>
      <c r="K9" s="15"/>
      <c r="L9" s="22"/>
    </row>
    <row r="10" ht="16.5" spans="1:12">
      <c r="A10" s="18" t="s">
        <v>313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280</v>
      </c>
      <c r="D2" s="5" t="s">
        <v>238</v>
      </c>
      <c r="E2" s="5" t="s">
        <v>239</v>
      </c>
      <c r="F2" s="4" t="s">
        <v>315</v>
      </c>
      <c r="G2" s="4" t="s">
        <v>263</v>
      </c>
      <c r="H2" s="6" t="s">
        <v>264</v>
      </c>
      <c r="I2" s="20" t="s">
        <v>266</v>
      </c>
    </row>
    <row r="3" s="1" customFormat="1" ht="16.5" spans="1:9">
      <c r="A3" s="4"/>
      <c r="B3" s="7"/>
      <c r="C3" s="7"/>
      <c r="D3" s="7"/>
      <c r="E3" s="7"/>
      <c r="F3" s="4" t="s">
        <v>316</v>
      </c>
      <c r="G3" s="4" t="s">
        <v>267</v>
      </c>
      <c r="H3" s="8"/>
      <c r="I3" s="21"/>
    </row>
    <row r="4" ht="22.5" spans="1:9">
      <c r="A4" s="9">
        <v>1</v>
      </c>
      <c r="B4" s="9" t="s">
        <v>291</v>
      </c>
      <c r="C4" s="10" t="s">
        <v>317</v>
      </c>
      <c r="D4" s="11" t="s">
        <v>318</v>
      </c>
      <c r="E4" s="12" t="s">
        <v>62</v>
      </c>
      <c r="F4" s="13" t="s">
        <v>319</v>
      </c>
      <c r="G4" s="13" t="s">
        <v>320</v>
      </c>
      <c r="H4" s="12">
        <v>-7</v>
      </c>
      <c r="I4" s="12" t="s">
        <v>269</v>
      </c>
    </row>
    <row r="5" ht="22.5" spans="1:9">
      <c r="A5" s="9">
        <v>2</v>
      </c>
      <c r="B5" s="9" t="s">
        <v>291</v>
      </c>
      <c r="C5" s="10" t="s">
        <v>317</v>
      </c>
      <c r="D5" s="11" t="s">
        <v>321</v>
      </c>
      <c r="E5" s="12" t="s">
        <v>62</v>
      </c>
      <c r="F5" s="13" t="s">
        <v>319</v>
      </c>
      <c r="G5" s="13" t="s">
        <v>319</v>
      </c>
      <c r="H5" s="12">
        <v>-6</v>
      </c>
      <c r="I5" s="12" t="s">
        <v>269</v>
      </c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322</v>
      </c>
      <c r="B12" s="15"/>
      <c r="C12" s="15"/>
      <c r="D12" s="16"/>
      <c r="E12" s="17"/>
      <c r="F12" s="14" t="s">
        <v>323</v>
      </c>
      <c r="G12" s="15"/>
      <c r="H12" s="16"/>
      <c r="I12" s="22"/>
    </row>
    <row r="13" ht="16.5" spans="1:9">
      <c r="A13" s="18" t="s">
        <v>324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9">
        <v>13</v>
      </c>
      <c r="D5" s="9">
        <v>0</v>
      </c>
      <c r="E5" s="9">
        <v>1</v>
      </c>
      <c r="F5" s="415">
        <v>0</v>
      </c>
      <c r="G5" s="415">
        <v>1</v>
      </c>
      <c r="H5" s="9">
        <v>1</v>
      </c>
      <c r="I5" s="423">
        <v>2</v>
      </c>
    </row>
    <row r="6" ht="27.95" customHeight="1" spans="2:9">
      <c r="B6" s="414" t="s">
        <v>44</v>
      </c>
      <c r="C6" s="9">
        <v>20</v>
      </c>
      <c r="D6" s="9">
        <v>0</v>
      </c>
      <c r="E6" s="9">
        <v>1</v>
      </c>
      <c r="F6" s="415">
        <v>1</v>
      </c>
      <c r="G6" s="415">
        <v>2</v>
      </c>
      <c r="H6" s="9">
        <v>2</v>
      </c>
      <c r="I6" s="423">
        <v>3</v>
      </c>
    </row>
    <row r="7" ht="27.95" customHeight="1" spans="2:9">
      <c r="B7" s="414" t="s">
        <v>45</v>
      </c>
      <c r="C7" s="9">
        <v>32</v>
      </c>
      <c r="D7" s="9">
        <v>0</v>
      </c>
      <c r="E7" s="9">
        <v>1</v>
      </c>
      <c r="F7" s="415">
        <v>2</v>
      </c>
      <c r="G7" s="415">
        <v>3</v>
      </c>
      <c r="H7" s="9">
        <v>3</v>
      </c>
      <c r="I7" s="423">
        <v>4</v>
      </c>
    </row>
    <row r="8" ht="27.95" customHeight="1" spans="2:9">
      <c r="B8" s="414" t="s">
        <v>46</v>
      </c>
      <c r="C8" s="9">
        <v>50</v>
      </c>
      <c r="D8" s="9">
        <v>1</v>
      </c>
      <c r="E8" s="9">
        <v>2</v>
      </c>
      <c r="F8" s="415">
        <v>3</v>
      </c>
      <c r="G8" s="415">
        <v>4</v>
      </c>
      <c r="H8" s="9">
        <v>5</v>
      </c>
      <c r="I8" s="423">
        <v>6</v>
      </c>
    </row>
    <row r="9" ht="27.95" customHeight="1" spans="2:9">
      <c r="B9" s="414" t="s">
        <v>47</v>
      </c>
      <c r="C9" s="9">
        <v>80</v>
      </c>
      <c r="D9" s="9">
        <v>2</v>
      </c>
      <c r="E9" s="9">
        <v>3</v>
      </c>
      <c r="F9" s="415">
        <v>5</v>
      </c>
      <c r="G9" s="415">
        <v>6</v>
      </c>
      <c r="H9" s="9">
        <v>7</v>
      </c>
      <c r="I9" s="423">
        <v>8</v>
      </c>
    </row>
    <row r="10" ht="27.95" customHeight="1" spans="2:9">
      <c r="B10" s="414" t="s">
        <v>48</v>
      </c>
      <c r="C10" s="9">
        <v>125</v>
      </c>
      <c r="D10" s="9">
        <v>3</v>
      </c>
      <c r="E10" s="9">
        <v>4</v>
      </c>
      <c r="F10" s="415">
        <v>7</v>
      </c>
      <c r="G10" s="415">
        <v>8</v>
      </c>
      <c r="H10" s="9">
        <v>10</v>
      </c>
      <c r="I10" s="423">
        <v>11</v>
      </c>
    </row>
    <row r="11" ht="27.95" customHeight="1" spans="2:9">
      <c r="B11" s="414" t="s">
        <v>49</v>
      </c>
      <c r="C11" s="9">
        <v>200</v>
      </c>
      <c r="D11" s="9">
        <v>5</v>
      </c>
      <c r="E11" s="9">
        <v>6</v>
      </c>
      <c r="F11" s="415">
        <v>10</v>
      </c>
      <c r="G11" s="415">
        <v>11</v>
      </c>
      <c r="H11" s="9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P22" sqref="P22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35" t="s">
        <v>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4.25" spans="1:11">
      <c r="A4" s="249" t="s">
        <v>61</v>
      </c>
      <c r="B4" s="158" t="s">
        <v>62</v>
      </c>
      <c r="C4" s="159"/>
      <c r="D4" s="249" t="s">
        <v>63</v>
      </c>
      <c r="E4" s="250"/>
      <c r="F4" s="251">
        <v>45712</v>
      </c>
      <c r="G4" s="252"/>
      <c r="H4" s="249" t="s">
        <v>64</v>
      </c>
      <c r="I4" s="250"/>
      <c r="J4" s="158" t="s">
        <v>65</v>
      </c>
      <c r="K4" s="159" t="s">
        <v>66</v>
      </c>
    </row>
    <row r="5" ht="14.25" spans="1:11">
      <c r="A5" s="253" t="s">
        <v>67</v>
      </c>
      <c r="B5" s="158" t="s">
        <v>68</v>
      </c>
      <c r="C5" s="159"/>
      <c r="D5" s="249" t="s">
        <v>69</v>
      </c>
      <c r="E5" s="250"/>
      <c r="F5" s="251">
        <v>45627</v>
      </c>
      <c r="G5" s="252"/>
      <c r="H5" s="249" t="s">
        <v>70</v>
      </c>
      <c r="I5" s="250"/>
      <c r="J5" s="158" t="s">
        <v>65</v>
      </c>
      <c r="K5" s="159" t="s">
        <v>66</v>
      </c>
    </row>
    <row r="6" ht="14.25" spans="1:11">
      <c r="A6" s="249" t="s">
        <v>71</v>
      </c>
      <c r="B6" s="254" t="s">
        <v>72</v>
      </c>
      <c r="C6" s="255">
        <v>6</v>
      </c>
      <c r="D6" s="253" t="s">
        <v>73</v>
      </c>
      <c r="E6" s="256"/>
      <c r="F6" s="251">
        <v>45638</v>
      </c>
      <c r="G6" s="252"/>
      <c r="H6" s="249" t="s">
        <v>74</v>
      </c>
      <c r="I6" s="250"/>
      <c r="J6" s="158" t="s">
        <v>65</v>
      </c>
      <c r="K6" s="159" t="s">
        <v>66</v>
      </c>
    </row>
    <row r="7" ht="14.25" spans="1:11">
      <c r="A7" s="249" t="s">
        <v>75</v>
      </c>
      <c r="B7" s="257">
        <v>2150</v>
      </c>
      <c r="C7" s="258"/>
      <c r="D7" s="253" t="s">
        <v>76</v>
      </c>
      <c r="E7" s="259"/>
      <c r="F7" s="251">
        <v>45641</v>
      </c>
      <c r="G7" s="252"/>
      <c r="H7" s="249" t="s">
        <v>77</v>
      </c>
      <c r="I7" s="250"/>
      <c r="J7" s="158" t="s">
        <v>65</v>
      </c>
      <c r="K7" s="159" t="s">
        <v>66</v>
      </c>
    </row>
    <row r="8" ht="15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45656</v>
      </c>
      <c r="G8" s="266"/>
      <c r="H8" s="263" t="s">
        <v>81</v>
      </c>
      <c r="I8" s="264"/>
      <c r="J8" s="283" t="s">
        <v>65</v>
      </c>
      <c r="K8" s="315" t="s">
        <v>66</v>
      </c>
    </row>
    <row r="9" ht="15" spans="1:11">
      <c r="A9" s="336" t="s">
        <v>82</v>
      </c>
      <c r="B9" s="337"/>
      <c r="C9" s="337"/>
      <c r="D9" s="338"/>
      <c r="E9" s="338"/>
      <c r="F9" s="338"/>
      <c r="G9" s="338"/>
      <c r="H9" s="338"/>
      <c r="I9" s="338"/>
      <c r="J9" s="338"/>
      <c r="K9" s="386"/>
    </row>
    <row r="10" ht="15" spans="1:11">
      <c r="A10" s="339" t="s">
        <v>83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87"/>
    </row>
    <row r="11" ht="14.25" spans="1:11">
      <c r="A11" s="341" t="s">
        <v>84</v>
      </c>
      <c r="B11" s="342" t="s">
        <v>85</v>
      </c>
      <c r="C11" s="343" t="s">
        <v>86</v>
      </c>
      <c r="D11" s="344"/>
      <c r="E11" s="345" t="s">
        <v>87</v>
      </c>
      <c r="F11" s="342" t="s">
        <v>85</v>
      </c>
      <c r="G11" s="343" t="s">
        <v>86</v>
      </c>
      <c r="H11" s="343" t="s">
        <v>88</v>
      </c>
      <c r="I11" s="345" t="s">
        <v>89</v>
      </c>
      <c r="J11" s="342" t="s">
        <v>85</v>
      </c>
      <c r="K11" s="388" t="s">
        <v>86</v>
      </c>
    </row>
    <row r="12" ht="14.25" spans="1:11">
      <c r="A12" s="253" t="s">
        <v>90</v>
      </c>
      <c r="B12" s="273" t="s">
        <v>85</v>
      </c>
      <c r="C12" s="158" t="s">
        <v>86</v>
      </c>
      <c r="D12" s="259"/>
      <c r="E12" s="256" t="s">
        <v>91</v>
      </c>
      <c r="F12" s="273" t="s">
        <v>85</v>
      </c>
      <c r="G12" s="158" t="s">
        <v>86</v>
      </c>
      <c r="H12" s="158" t="s">
        <v>88</v>
      </c>
      <c r="I12" s="256" t="s">
        <v>92</v>
      </c>
      <c r="J12" s="273" t="s">
        <v>85</v>
      </c>
      <c r="K12" s="159" t="s">
        <v>86</v>
      </c>
    </row>
    <row r="13" ht="14.25" spans="1:11">
      <c r="A13" s="253" t="s">
        <v>93</v>
      </c>
      <c r="B13" s="273" t="s">
        <v>85</v>
      </c>
      <c r="C13" s="158" t="s">
        <v>86</v>
      </c>
      <c r="D13" s="259"/>
      <c r="E13" s="256" t="s">
        <v>94</v>
      </c>
      <c r="F13" s="158" t="s">
        <v>95</v>
      </c>
      <c r="G13" s="158" t="s">
        <v>96</v>
      </c>
      <c r="H13" s="158" t="s">
        <v>88</v>
      </c>
      <c r="I13" s="256" t="s">
        <v>97</v>
      </c>
      <c r="J13" s="273" t="s">
        <v>85</v>
      </c>
      <c r="K13" s="159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39" t="s">
        <v>99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87"/>
    </row>
    <row r="16" ht="14.25" spans="1:11">
      <c r="A16" s="346" t="s">
        <v>100</v>
      </c>
      <c r="B16" s="343" t="s">
        <v>95</v>
      </c>
      <c r="C16" s="343" t="s">
        <v>96</v>
      </c>
      <c r="D16" s="347"/>
      <c r="E16" s="348" t="s">
        <v>101</v>
      </c>
      <c r="F16" s="343" t="s">
        <v>95</v>
      </c>
      <c r="G16" s="343" t="s">
        <v>96</v>
      </c>
      <c r="H16" s="349"/>
      <c r="I16" s="348" t="s">
        <v>102</v>
      </c>
      <c r="J16" s="343" t="s">
        <v>95</v>
      </c>
      <c r="K16" s="388" t="s">
        <v>96</v>
      </c>
    </row>
    <row r="17" customHeight="1" spans="1:22">
      <c r="A17" s="290" t="s">
        <v>103</v>
      </c>
      <c r="B17" s="158" t="s">
        <v>95</v>
      </c>
      <c r="C17" s="158" t="s">
        <v>96</v>
      </c>
      <c r="D17" s="350"/>
      <c r="E17" s="291" t="s">
        <v>104</v>
      </c>
      <c r="F17" s="158" t="s">
        <v>95</v>
      </c>
      <c r="G17" s="158" t="s">
        <v>96</v>
      </c>
      <c r="H17" s="351"/>
      <c r="I17" s="291" t="s">
        <v>105</v>
      </c>
      <c r="J17" s="158" t="s">
        <v>95</v>
      </c>
      <c r="K17" s="159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52" t="s">
        <v>106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90"/>
    </row>
    <row r="19" s="334" customFormat="1" ht="18" customHeight="1" spans="1:11">
      <c r="A19" s="339" t="s">
        <v>107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87"/>
    </row>
    <row r="20" customHeight="1" spans="1:11">
      <c r="A20" s="354" t="s">
        <v>108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91"/>
    </row>
    <row r="21" ht="21.75" customHeight="1" spans="1:11">
      <c r="A21" s="356" t="s">
        <v>109</v>
      </c>
      <c r="B21" s="101"/>
      <c r="C21" s="357">
        <v>120</v>
      </c>
      <c r="D21" s="357">
        <v>130</v>
      </c>
      <c r="E21" s="357">
        <v>140</v>
      </c>
      <c r="F21" s="357">
        <v>150</v>
      </c>
      <c r="G21" s="357">
        <v>160</v>
      </c>
      <c r="H21" s="358">
        <v>170</v>
      </c>
      <c r="I21" s="101"/>
      <c r="J21" s="392"/>
      <c r="K21" s="322" t="s">
        <v>110</v>
      </c>
    </row>
    <row r="22" ht="23" customHeight="1" spans="1:11">
      <c r="A22" s="359" t="s">
        <v>111</v>
      </c>
      <c r="B22" s="360"/>
      <c r="C22" s="360" t="s">
        <v>95</v>
      </c>
      <c r="D22" s="360" t="s">
        <v>95</v>
      </c>
      <c r="E22" s="360" t="s">
        <v>95</v>
      </c>
      <c r="F22" s="360" t="s">
        <v>95</v>
      </c>
      <c r="G22" s="360" t="s">
        <v>95</v>
      </c>
      <c r="H22" s="360" t="s">
        <v>95</v>
      </c>
      <c r="I22" s="360"/>
      <c r="J22" s="360"/>
      <c r="K22" s="393" t="s">
        <v>95</v>
      </c>
    </row>
    <row r="23" ht="23" customHeight="1" spans="1:11">
      <c r="A23" s="359" t="s">
        <v>112</v>
      </c>
      <c r="B23" s="360"/>
      <c r="C23" s="360" t="s">
        <v>95</v>
      </c>
      <c r="D23" s="360" t="s">
        <v>95</v>
      </c>
      <c r="E23" s="360" t="s">
        <v>95</v>
      </c>
      <c r="F23" s="360" t="s">
        <v>95</v>
      </c>
      <c r="G23" s="360" t="s">
        <v>95</v>
      </c>
      <c r="H23" s="360" t="s">
        <v>95</v>
      </c>
      <c r="I23" s="360"/>
      <c r="J23" s="360"/>
      <c r="K23" s="393" t="s">
        <v>95</v>
      </c>
    </row>
    <row r="24" ht="23" customHeight="1" spans="1:11">
      <c r="A24" s="359" t="s">
        <v>113</v>
      </c>
      <c r="B24" s="361"/>
      <c r="C24" s="360" t="s">
        <v>95</v>
      </c>
      <c r="D24" s="360" t="s">
        <v>95</v>
      </c>
      <c r="E24" s="360" t="s">
        <v>95</v>
      </c>
      <c r="F24" s="360" t="s">
        <v>95</v>
      </c>
      <c r="G24" s="360" t="s">
        <v>95</v>
      </c>
      <c r="H24" s="360" t="s">
        <v>95</v>
      </c>
      <c r="I24" s="361"/>
      <c r="J24" s="361"/>
      <c r="K24" s="393" t="s">
        <v>95</v>
      </c>
    </row>
    <row r="25" ht="23" customHeight="1" spans="1:11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394"/>
    </row>
    <row r="26" ht="23" customHeight="1" spans="1:11">
      <c r="A26" s="362"/>
      <c r="B26" s="363"/>
      <c r="C26" s="363"/>
      <c r="D26" s="363"/>
      <c r="E26" s="363"/>
      <c r="F26" s="363"/>
      <c r="G26" s="363"/>
      <c r="H26" s="363"/>
      <c r="I26" s="363"/>
      <c r="J26" s="363"/>
      <c r="K26" s="394"/>
    </row>
    <row r="27" ht="23" customHeight="1" spans="1:11">
      <c r="A27" s="362"/>
      <c r="B27" s="363"/>
      <c r="C27" s="363"/>
      <c r="D27" s="363"/>
      <c r="E27" s="363"/>
      <c r="F27" s="363"/>
      <c r="G27" s="363"/>
      <c r="H27" s="363"/>
      <c r="I27" s="363"/>
      <c r="J27" s="363"/>
      <c r="K27" s="394"/>
    </row>
    <row r="28" ht="18" customHeight="1" spans="1:11">
      <c r="A28" s="364" t="s">
        <v>114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95"/>
    </row>
    <row r="29" ht="18.75" customHeight="1" spans="1:1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96"/>
    </row>
    <row r="30" ht="18.75" customHeight="1" spans="1:1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97"/>
    </row>
    <row r="31" ht="18" customHeight="1" spans="1:11">
      <c r="A31" s="364" t="s">
        <v>115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95"/>
    </row>
    <row r="32" ht="14.25" spans="1:11">
      <c r="A32" s="370" t="s">
        <v>116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98"/>
    </row>
    <row r="33" ht="15" spans="1:11">
      <c r="A33" s="166" t="s">
        <v>117</v>
      </c>
      <c r="B33" s="167"/>
      <c r="C33" s="158" t="s">
        <v>65</v>
      </c>
      <c r="D33" s="158" t="s">
        <v>66</v>
      </c>
      <c r="E33" s="372" t="s">
        <v>118</v>
      </c>
      <c r="F33" s="373"/>
      <c r="G33" s="373"/>
      <c r="H33" s="373"/>
      <c r="I33" s="373"/>
      <c r="J33" s="373"/>
      <c r="K33" s="399"/>
    </row>
    <row r="34" ht="15" spans="1:11">
      <c r="A34" s="374" t="s">
        <v>119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74"/>
    </row>
    <row r="35" ht="21" customHeight="1" spans="1:11">
      <c r="A35" s="375" t="s">
        <v>120</v>
      </c>
      <c r="B35" s="376"/>
      <c r="C35" s="376"/>
      <c r="D35" s="376"/>
      <c r="E35" s="376"/>
      <c r="F35" s="376"/>
      <c r="G35" s="376"/>
      <c r="H35" s="376"/>
      <c r="I35" s="376"/>
      <c r="J35" s="376"/>
      <c r="K35" s="400"/>
    </row>
    <row r="36" ht="21" customHeight="1" spans="1:11">
      <c r="A36" s="298" t="s">
        <v>121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 t="s">
        <v>122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15" spans="1:11">
      <c r="A42" s="293" t="s">
        <v>123</v>
      </c>
      <c r="B42" s="294"/>
      <c r="C42" s="294"/>
      <c r="D42" s="294"/>
      <c r="E42" s="294"/>
      <c r="F42" s="294"/>
      <c r="G42" s="294"/>
      <c r="H42" s="294"/>
      <c r="I42" s="294"/>
      <c r="J42" s="294"/>
      <c r="K42" s="326"/>
    </row>
    <row r="43" ht="15" spans="1:11">
      <c r="A43" s="339" t="s">
        <v>124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87"/>
    </row>
    <row r="44" ht="14.25" spans="1:11">
      <c r="A44" s="346" t="s">
        <v>125</v>
      </c>
      <c r="B44" s="343" t="s">
        <v>95</v>
      </c>
      <c r="C44" s="343" t="s">
        <v>96</v>
      </c>
      <c r="D44" s="343" t="s">
        <v>88</v>
      </c>
      <c r="E44" s="348" t="s">
        <v>126</v>
      </c>
      <c r="F44" s="343" t="s">
        <v>95</v>
      </c>
      <c r="G44" s="343" t="s">
        <v>96</v>
      </c>
      <c r="H44" s="343" t="s">
        <v>88</v>
      </c>
      <c r="I44" s="348" t="s">
        <v>127</v>
      </c>
      <c r="J44" s="343" t="s">
        <v>95</v>
      </c>
      <c r="K44" s="388" t="s">
        <v>96</v>
      </c>
    </row>
    <row r="45" ht="14.25" spans="1:11">
      <c r="A45" s="290" t="s">
        <v>87</v>
      </c>
      <c r="B45" s="158" t="s">
        <v>95</v>
      </c>
      <c r="C45" s="158" t="s">
        <v>96</v>
      </c>
      <c r="D45" s="158" t="s">
        <v>88</v>
      </c>
      <c r="E45" s="291" t="s">
        <v>94</v>
      </c>
      <c r="F45" s="158" t="s">
        <v>95</v>
      </c>
      <c r="G45" s="158" t="s">
        <v>96</v>
      </c>
      <c r="H45" s="158" t="s">
        <v>88</v>
      </c>
      <c r="I45" s="291" t="s">
        <v>105</v>
      </c>
      <c r="J45" s="158" t="s">
        <v>95</v>
      </c>
      <c r="K45" s="159" t="s">
        <v>96</v>
      </c>
    </row>
    <row r="46" ht="15" spans="1:11">
      <c r="A46" s="263" t="s">
        <v>98</v>
      </c>
      <c r="B46" s="264"/>
      <c r="C46" s="264"/>
      <c r="D46" s="264"/>
      <c r="E46" s="264"/>
      <c r="F46" s="264"/>
      <c r="G46" s="264"/>
      <c r="H46" s="264"/>
      <c r="I46" s="264"/>
      <c r="J46" s="264"/>
      <c r="K46" s="317"/>
    </row>
    <row r="47" ht="15" spans="1:11">
      <c r="A47" s="374" t="s">
        <v>128</v>
      </c>
      <c r="B47" s="374"/>
      <c r="C47" s="374"/>
      <c r="D47" s="374"/>
      <c r="E47" s="374"/>
      <c r="F47" s="374"/>
      <c r="G47" s="374"/>
      <c r="H47" s="374"/>
      <c r="I47" s="374"/>
      <c r="J47" s="374"/>
      <c r="K47" s="374"/>
    </row>
    <row r="48" ht="15" spans="1:11">
      <c r="A48" s="375"/>
      <c r="B48" s="376"/>
      <c r="C48" s="376"/>
      <c r="D48" s="376"/>
      <c r="E48" s="376"/>
      <c r="F48" s="376"/>
      <c r="G48" s="376"/>
      <c r="H48" s="376"/>
      <c r="I48" s="376"/>
      <c r="J48" s="376"/>
      <c r="K48" s="400"/>
    </row>
    <row r="49" ht="15" spans="1:11">
      <c r="A49" s="377" t="s">
        <v>129</v>
      </c>
      <c r="B49" s="378" t="s">
        <v>130</v>
      </c>
      <c r="C49" s="378"/>
      <c r="D49" s="379" t="s">
        <v>131</v>
      </c>
      <c r="E49" s="380" t="s">
        <v>132</v>
      </c>
      <c r="F49" s="381" t="s">
        <v>133</v>
      </c>
      <c r="G49" s="382">
        <v>45628</v>
      </c>
      <c r="H49" s="383" t="s">
        <v>134</v>
      </c>
      <c r="I49" s="401"/>
      <c r="J49" s="402" t="s">
        <v>135</v>
      </c>
      <c r="K49" s="403"/>
    </row>
    <row r="50" ht="15" spans="1:11">
      <c r="A50" s="374" t="s">
        <v>136</v>
      </c>
      <c r="B50" s="374"/>
      <c r="C50" s="374"/>
      <c r="D50" s="374"/>
      <c r="E50" s="374"/>
      <c r="F50" s="374"/>
      <c r="G50" s="374"/>
      <c r="H50" s="374"/>
      <c r="I50" s="374"/>
      <c r="J50" s="374"/>
      <c r="K50" s="374"/>
    </row>
    <row r="51" ht="15" spans="1:11">
      <c r="A51" s="384" t="s">
        <v>137</v>
      </c>
      <c r="B51" s="385"/>
      <c r="C51" s="385"/>
      <c r="D51" s="385"/>
      <c r="E51" s="385"/>
      <c r="F51" s="385"/>
      <c r="G51" s="385"/>
      <c r="H51" s="385"/>
      <c r="I51" s="385"/>
      <c r="J51" s="385"/>
      <c r="K51" s="404"/>
    </row>
    <row r="52" ht="15" spans="1:11">
      <c r="A52" s="377" t="s">
        <v>129</v>
      </c>
      <c r="B52" s="378" t="s">
        <v>130</v>
      </c>
      <c r="C52" s="378"/>
      <c r="D52" s="379" t="s">
        <v>131</v>
      </c>
      <c r="E52" s="380" t="s">
        <v>132</v>
      </c>
      <c r="F52" s="381" t="s">
        <v>138</v>
      </c>
      <c r="G52" s="382">
        <v>45628</v>
      </c>
      <c r="H52" s="383" t="s">
        <v>134</v>
      </c>
      <c r="I52" s="401"/>
      <c r="J52" s="402" t="s">
        <v>135</v>
      </c>
      <c r="K52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N15" sqref="N15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6.5" style="83" customWidth="1"/>
    <col min="9" max="9" width="2.75" style="83" customWidth="1"/>
    <col min="10" max="10" width="9.15833333333333" style="83" customWidth="1"/>
    <col min="11" max="11" width="10.75" style="83" customWidth="1"/>
    <col min="12" max="15" width="9.75" style="83" customWidth="1"/>
    <col min="16" max="253" width="9" style="83"/>
    <col min="254" max="16384" width="9" style="86"/>
  </cols>
  <sheetData>
    <row r="1" s="83" customFormat="1" ht="29" customHeight="1" spans="1:256">
      <c r="A1" s="87" t="s">
        <v>139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0" t="s">
        <v>61</v>
      </c>
      <c r="B2" s="91" t="str">
        <f>首期!B4</f>
        <v>QAJJAN83217</v>
      </c>
      <c r="C2" s="92"/>
      <c r="D2" s="93"/>
      <c r="E2" s="94" t="s">
        <v>67</v>
      </c>
      <c r="F2" s="95" t="str">
        <f>首期!B5</f>
        <v>儿童短袖T恤</v>
      </c>
      <c r="G2" s="95"/>
      <c r="H2" s="95"/>
      <c r="I2" s="128"/>
      <c r="J2" s="129" t="s">
        <v>57</v>
      </c>
      <c r="K2" s="130" t="s">
        <v>56</v>
      </c>
      <c r="L2" s="130"/>
      <c r="M2" s="130"/>
      <c r="N2" s="130"/>
      <c r="O2" s="13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96" t="s">
        <v>140</v>
      </c>
      <c r="B3" s="97"/>
      <c r="C3" s="98"/>
      <c r="D3" s="97"/>
      <c r="E3" s="97"/>
      <c r="F3" s="97"/>
      <c r="G3" s="97"/>
      <c r="H3" s="97"/>
      <c r="I3" s="132"/>
      <c r="J3" s="133"/>
      <c r="K3" s="133"/>
      <c r="L3" s="133"/>
      <c r="M3" s="133"/>
      <c r="N3" s="133"/>
      <c r="O3" s="134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96"/>
      <c r="B4" s="99" t="s">
        <v>141</v>
      </c>
      <c r="C4" s="99" t="s">
        <v>142</v>
      </c>
      <c r="D4" s="99" t="s">
        <v>143</v>
      </c>
      <c r="E4" s="99" t="s">
        <v>144</v>
      </c>
      <c r="F4" s="99" t="s">
        <v>145</v>
      </c>
      <c r="G4" s="99" t="s">
        <v>146</v>
      </c>
      <c r="H4" s="100"/>
      <c r="I4" s="132"/>
      <c r="J4" s="232"/>
      <c r="K4" s="233"/>
      <c r="L4" s="233" t="s">
        <v>147</v>
      </c>
      <c r="M4" s="233" t="s">
        <v>148</v>
      </c>
      <c r="N4" s="233" t="s">
        <v>112</v>
      </c>
      <c r="O4" s="235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96"/>
      <c r="B5" s="101"/>
      <c r="C5" s="101"/>
      <c r="D5" s="102"/>
      <c r="E5" s="102"/>
      <c r="F5" s="102"/>
      <c r="G5" s="102"/>
      <c r="H5" s="100"/>
      <c r="I5" s="137"/>
      <c r="J5" s="140"/>
      <c r="K5" s="138" t="s">
        <v>112</v>
      </c>
      <c r="L5" s="138">
        <v>110</v>
      </c>
      <c r="M5" s="138">
        <v>110</v>
      </c>
      <c r="N5" s="236" t="s">
        <v>142</v>
      </c>
      <c r="O5" s="139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0" customHeight="1" spans="1:256">
      <c r="A6" s="103" t="s">
        <v>149</v>
      </c>
      <c r="B6" s="104">
        <f t="shared" ref="B6:B8" si="0">C6-4</f>
        <v>45</v>
      </c>
      <c r="C6" s="104">
        <v>49</v>
      </c>
      <c r="D6" s="104">
        <f t="shared" ref="D6:G6" si="1">C6+4</f>
        <v>53</v>
      </c>
      <c r="E6" s="104">
        <f t="shared" si="1"/>
        <v>57</v>
      </c>
      <c r="F6" s="104">
        <f t="shared" si="1"/>
        <v>61</v>
      </c>
      <c r="G6" s="104">
        <f t="shared" si="1"/>
        <v>65</v>
      </c>
      <c r="H6" s="105"/>
      <c r="I6" s="137"/>
      <c r="J6" s="140"/>
      <c r="K6" s="140"/>
      <c r="L6" s="140" t="s">
        <v>150</v>
      </c>
      <c r="M6" s="140"/>
      <c r="N6" s="140" t="s">
        <v>151</v>
      </c>
      <c r="O6" s="141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0" customHeight="1" spans="1:256">
      <c r="A7" s="103" t="s">
        <v>152</v>
      </c>
      <c r="B7" s="104">
        <f t="shared" si="0"/>
        <v>80</v>
      </c>
      <c r="C7" s="104">
        <v>84</v>
      </c>
      <c r="D7" s="104">
        <f>C7+4</f>
        <v>88</v>
      </c>
      <c r="E7" s="104">
        <f t="shared" ref="E7:G7" si="2">D7+6</f>
        <v>94</v>
      </c>
      <c r="F7" s="104">
        <f t="shared" si="2"/>
        <v>100</v>
      </c>
      <c r="G7" s="104">
        <f t="shared" si="2"/>
        <v>106</v>
      </c>
      <c r="H7" s="105"/>
      <c r="I7" s="137"/>
      <c r="J7" s="140"/>
      <c r="K7" s="140"/>
      <c r="L7" s="140" t="s">
        <v>153</v>
      </c>
      <c r="M7" s="140"/>
      <c r="N7" s="140" t="s">
        <v>153</v>
      </c>
      <c r="O7" s="141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0" customHeight="1" spans="1:256">
      <c r="A8" s="103" t="s">
        <v>154</v>
      </c>
      <c r="B8" s="104">
        <f t="shared" si="0"/>
        <v>78</v>
      </c>
      <c r="C8" s="104">
        <v>82</v>
      </c>
      <c r="D8" s="104">
        <f>C8+4</f>
        <v>86</v>
      </c>
      <c r="E8" s="104">
        <f t="shared" ref="E8:G8" si="3">D8+6</f>
        <v>92</v>
      </c>
      <c r="F8" s="104">
        <f t="shared" si="3"/>
        <v>98</v>
      </c>
      <c r="G8" s="104">
        <f t="shared" si="3"/>
        <v>104</v>
      </c>
      <c r="H8" s="105"/>
      <c r="I8" s="137"/>
      <c r="J8" s="140"/>
      <c r="K8" s="140"/>
      <c r="L8" s="140" t="s">
        <v>155</v>
      </c>
      <c r="M8" s="140"/>
      <c r="N8" s="140" t="s">
        <v>153</v>
      </c>
      <c r="O8" s="141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0" customHeight="1" spans="1:256">
      <c r="A9" s="103" t="s">
        <v>156</v>
      </c>
      <c r="B9" s="104">
        <f>C9-1.5</f>
        <v>45.5</v>
      </c>
      <c r="C9" s="104">
        <v>47</v>
      </c>
      <c r="D9" s="104">
        <f t="shared" ref="D9:G9" si="4">C9+2.2</f>
        <v>49.2</v>
      </c>
      <c r="E9" s="104">
        <f t="shared" si="4"/>
        <v>51.4</v>
      </c>
      <c r="F9" s="104">
        <f t="shared" si="4"/>
        <v>53.6</v>
      </c>
      <c r="G9" s="104">
        <f t="shared" si="4"/>
        <v>55.8</v>
      </c>
      <c r="H9" s="105"/>
      <c r="I9" s="137"/>
      <c r="J9" s="140"/>
      <c r="K9" s="140"/>
      <c r="L9" s="140" t="s">
        <v>150</v>
      </c>
      <c r="M9" s="140"/>
      <c r="N9" s="140" t="s">
        <v>151</v>
      </c>
      <c r="O9" s="141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0" customHeight="1" spans="1:256">
      <c r="A10" s="103" t="s">
        <v>157</v>
      </c>
      <c r="B10" s="104">
        <f t="shared" ref="B10:B12" si="5">C10-1</f>
        <v>37</v>
      </c>
      <c r="C10" s="104">
        <v>38</v>
      </c>
      <c r="D10" s="104">
        <f t="shared" ref="D10:D12" si="6">C10+1</f>
        <v>39</v>
      </c>
      <c r="E10" s="104">
        <f t="shared" ref="E10:G10" si="7">D10+1.5</f>
        <v>40.5</v>
      </c>
      <c r="F10" s="104">
        <f t="shared" si="7"/>
        <v>42</v>
      </c>
      <c r="G10" s="104">
        <f t="shared" si="7"/>
        <v>43.5</v>
      </c>
      <c r="H10" s="105"/>
      <c r="I10" s="137"/>
      <c r="J10" s="140"/>
      <c r="K10" s="140"/>
      <c r="L10" s="140" t="s">
        <v>155</v>
      </c>
      <c r="M10" s="140"/>
      <c r="N10" s="140"/>
      <c r="O10" s="141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0" customHeight="1" spans="1:256">
      <c r="A11" s="103" t="s">
        <v>158</v>
      </c>
      <c r="B11" s="104">
        <f t="shared" si="5"/>
        <v>43</v>
      </c>
      <c r="C11" s="104">
        <v>44</v>
      </c>
      <c r="D11" s="104">
        <f t="shared" si="6"/>
        <v>45</v>
      </c>
      <c r="E11" s="104">
        <f t="shared" ref="E11:G11" si="8">D11+1.5</f>
        <v>46.5</v>
      </c>
      <c r="F11" s="104">
        <f t="shared" si="8"/>
        <v>48</v>
      </c>
      <c r="G11" s="104">
        <f t="shared" si="8"/>
        <v>49.5</v>
      </c>
      <c r="H11" s="105"/>
      <c r="I11" s="137"/>
      <c r="J11" s="140"/>
      <c r="K11" s="140"/>
      <c r="L11" s="140" t="s">
        <v>159</v>
      </c>
      <c r="M11" s="140"/>
      <c r="N11" s="140"/>
      <c r="O11" s="14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0" customHeight="1" spans="1:256">
      <c r="A12" s="106" t="s">
        <v>160</v>
      </c>
      <c r="B12" s="107">
        <f t="shared" si="5"/>
        <v>14.5</v>
      </c>
      <c r="C12" s="107">
        <v>15.5</v>
      </c>
      <c r="D12" s="107">
        <f t="shared" si="6"/>
        <v>16.5</v>
      </c>
      <c r="E12" s="107">
        <f t="shared" ref="E12:G12" si="9">D12+1</f>
        <v>17.5</v>
      </c>
      <c r="F12" s="107">
        <f t="shared" si="9"/>
        <v>18.5</v>
      </c>
      <c r="G12" s="107">
        <f t="shared" si="9"/>
        <v>19.5</v>
      </c>
      <c r="H12" s="105"/>
      <c r="I12" s="137"/>
      <c r="J12" s="140"/>
      <c r="K12" s="140"/>
      <c r="L12" s="140" t="s">
        <v>150</v>
      </c>
      <c r="M12" s="140"/>
      <c r="N12" s="140" t="s">
        <v>150</v>
      </c>
      <c r="O12" s="141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0" customHeight="1" spans="1:256">
      <c r="A13" s="106" t="s">
        <v>161</v>
      </c>
      <c r="B13" s="107">
        <f>C13-1.2</f>
        <v>16.8</v>
      </c>
      <c r="C13" s="107">
        <v>18</v>
      </c>
      <c r="D13" s="107">
        <f t="shared" ref="D13:G13" si="10">C13+1.2</f>
        <v>19.2</v>
      </c>
      <c r="E13" s="107">
        <f t="shared" si="10"/>
        <v>20.4</v>
      </c>
      <c r="F13" s="107">
        <f t="shared" si="10"/>
        <v>21.6</v>
      </c>
      <c r="G13" s="107">
        <f t="shared" si="10"/>
        <v>22.8</v>
      </c>
      <c r="H13" s="105"/>
      <c r="I13" s="137"/>
      <c r="J13" s="140"/>
      <c r="K13" s="140"/>
      <c r="L13" s="140" t="s">
        <v>155</v>
      </c>
      <c r="M13" s="140"/>
      <c r="N13" s="140" t="s">
        <v>162</v>
      </c>
      <c r="O13" s="141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0" customHeight="1" spans="1:256">
      <c r="A14" s="106" t="s">
        <v>163</v>
      </c>
      <c r="B14" s="108">
        <f>C14-1</f>
        <v>15</v>
      </c>
      <c r="C14" s="108">
        <v>16</v>
      </c>
      <c r="D14" s="108">
        <f t="shared" ref="D14:F14" si="11">C14+1</f>
        <v>17</v>
      </c>
      <c r="E14" s="108">
        <f t="shared" si="11"/>
        <v>18</v>
      </c>
      <c r="F14" s="108">
        <f t="shared" si="11"/>
        <v>19</v>
      </c>
      <c r="G14" s="108">
        <f>F14+0.6</f>
        <v>19.6</v>
      </c>
      <c r="H14" s="109"/>
      <c r="I14" s="137"/>
      <c r="J14" s="140"/>
      <c r="K14" s="140"/>
      <c r="L14" s="140" t="s">
        <v>164</v>
      </c>
      <c r="M14" s="140"/>
      <c r="N14" s="140" t="s">
        <v>150</v>
      </c>
      <c r="O14" s="14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0" customHeight="1" spans="1:256">
      <c r="A15" s="103" t="s">
        <v>165</v>
      </c>
      <c r="B15" s="110">
        <f>C15</f>
        <v>1.5</v>
      </c>
      <c r="C15" s="110">
        <v>1.5</v>
      </c>
      <c r="D15" s="110">
        <f t="shared" ref="D15:G15" si="12">C15</f>
        <v>1.5</v>
      </c>
      <c r="E15" s="110">
        <f t="shared" si="12"/>
        <v>1.5</v>
      </c>
      <c r="F15" s="110">
        <f t="shared" si="12"/>
        <v>1.5</v>
      </c>
      <c r="G15" s="110">
        <f t="shared" si="12"/>
        <v>1.5</v>
      </c>
      <c r="H15" s="109"/>
      <c r="I15" s="137"/>
      <c r="J15" s="140"/>
      <c r="K15" s="140"/>
      <c r="L15" s="140" t="s">
        <v>150</v>
      </c>
      <c r="M15" s="140"/>
      <c r="N15" s="140" t="s">
        <v>166</v>
      </c>
      <c r="O15" s="141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0" customHeight="1" spans="1:256">
      <c r="A16" s="111"/>
      <c r="B16" s="112"/>
      <c r="C16" s="112"/>
      <c r="D16" s="112"/>
      <c r="E16" s="112"/>
      <c r="F16" s="112"/>
      <c r="G16" s="112"/>
      <c r="H16" s="109"/>
      <c r="I16" s="137"/>
      <c r="J16" s="140"/>
      <c r="K16" s="140"/>
      <c r="L16" s="140"/>
      <c r="M16" s="140"/>
      <c r="N16" s="140"/>
      <c r="O16" s="141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0" customHeight="1" spans="1:256">
      <c r="A17" s="111"/>
      <c r="B17" s="113"/>
      <c r="C17" s="113"/>
      <c r="D17" s="113"/>
      <c r="E17" s="113"/>
      <c r="F17" s="113"/>
      <c r="G17" s="113"/>
      <c r="H17" s="114"/>
      <c r="I17" s="137"/>
      <c r="J17" s="140"/>
      <c r="K17" s="140"/>
      <c r="L17" s="140"/>
      <c r="M17" s="140"/>
      <c r="N17" s="140"/>
      <c r="O17" s="141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0" customHeight="1" spans="1:256">
      <c r="A18" s="115"/>
      <c r="B18" s="116"/>
      <c r="C18" s="116"/>
      <c r="D18" s="116"/>
      <c r="E18" s="116"/>
      <c r="F18" s="116"/>
      <c r="G18" s="116"/>
      <c r="H18" s="114"/>
      <c r="I18" s="137"/>
      <c r="J18" s="140"/>
      <c r="K18" s="140"/>
      <c r="L18" s="140"/>
      <c r="M18" s="140"/>
      <c r="N18" s="140"/>
      <c r="O18" s="141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20" customHeight="1" spans="1:256">
      <c r="A19" s="117"/>
      <c r="B19" s="118"/>
      <c r="C19" s="118"/>
      <c r="D19" s="118"/>
      <c r="E19" s="118"/>
      <c r="F19" s="118"/>
      <c r="G19" s="118"/>
      <c r="H19" s="114"/>
      <c r="I19" s="137"/>
      <c r="J19" s="140"/>
      <c r="K19" s="140"/>
      <c r="L19" s="140"/>
      <c r="M19" s="140"/>
      <c r="N19" s="140"/>
      <c r="O19" s="141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ht="20" customHeight="1" spans="1:256">
      <c r="A20" s="117"/>
      <c r="B20" s="118"/>
      <c r="C20" s="118"/>
      <c r="D20" s="118"/>
      <c r="E20" s="118"/>
      <c r="F20" s="118"/>
      <c r="G20" s="118"/>
      <c r="H20" s="119"/>
      <c r="I20" s="137"/>
      <c r="J20" s="140"/>
      <c r="K20" s="140"/>
      <c r="L20" s="140"/>
      <c r="M20" s="140"/>
      <c r="N20" s="140"/>
      <c r="O20" s="141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ht="20" customHeight="1" spans="1:256">
      <c r="A21" s="120"/>
      <c r="B21" s="121"/>
      <c r="C21" s="121"/>
      <c r="D21" s="121"/>
      <c r="E21" s="122"/>
      <c r="F21" s="121"/>
      <c r="G21" s="121"/>
      <c r="H21" s="121"/>
      <c r="I21" s="142"/>
      <c r="J21" s="143"/>
      <c r="K21" s="143"/>
      <c r="L21" s="144"/>
      <c r="M21" s="143"/>
      <c r="N21" s="143"/>
      <c r="O21" s="145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s="83" customFormat="1" ht="16.5" spans="1:256">
      <c r="A22" s="123"/>
      <c r="B22" s="123"/>
      <c r="C22" s="124"/>
      <c r="D22" s="124"/>
      <c r="E22" s="125"/>
      <c r="F22" s="124"/>
      <c r="G22" s="124"/>
      <c r="H22" s="124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s="83" customFormat="1" spans="1:256">
      <c r="A23" s="126" t="s">
        <v>167</v>
      </c>
      <c r="B23" s="126"/>
      <c r="C23" s="127"/>
      <c r="D23" s="127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  <row r="24" s="83" customFormat="1" spans="3:256">
      <c r="C24" s="84"/>
      <c r="D24" s="84"/>
      <c r="J24" s="146" t="s">
        <v>168</v>
      </c>
      <c r="K24" s="147">
        <v>45629</v>
      </c>
      <c r="L24" s="146" t="s">
        <v>169</v>
      </c>
      <c r="M24" s="146" t="s">
        <v>132</v>
      </c>
      <c r="N24" s="146" t="s">
        <v>170</v>
      </c>
      <c r="O24" s="83" t="s">
        <v>135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52" t="s">
        <v>171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158" t="s">
        <v>62</v>
      </c>
      <c r="C4" s="159"/>
      <c r="D4" s="249" t="s">
        <v>63</v>
      </c>
      <c r="E4" s="250"/>
      <c r="F4" s="251">
        <v>45712</v>
      </c>
      <c r="G4" s="252"/>
      <c r="H4" s="249" t="s">
        <v>64</v>
      </c>
      <c r="I4" s="250"/>
      <c r="J4" s="158" t="s">
        <v>65</v>
      </c>
      <c r="K4" s="159" t="s">
        <v>66</v>
      </c>
    </row>
    <row r="5" customHeight="1" spans="1:11">
      <c r="A5" s="253" t="s">
        <v>67</v>
      </c>
      <c r="B5" s="158" t="s">
        <v>68</v>
      </c>
      <c r="C5" s="159"/>
      <c r="D5" s="249" t="s">
        <v>69</v>
      </c>
      <c r="E5" s="250"/>
      <c r="F5" s="251">
        <v>45627</v>
      </c>
      <c r="G5" s="252"/>
      <c r="H5" s="249" t="s">
        <v>70</v>
      </c>
      <c r="I5" s="250"/>
      <c r="J5" s="158" t="s">
        <v>65</v>
      </c>
      <c r="K5" s="159" t="s">
        <v>66</v>
      </c>
    </row>
    <row r="6" customHeight="1" spans="1:11">
      <c r="A6" s="249" t="s">
        <v>71</v>
      </c>
      <c r="B6" s="254" t="s">
        <v>72</v>
      </c>
      <c r="C6" s="255">
        <v>6</v>
      </c>
      <c r="D6" s="253" t="s">
        <v>73</v>
      </c>
      <c r="E6" s="256"/>
      <c r="F6" s="251">
        <v>45638</v>
      </c>
      <c r="G6" s="252"/>
      <c r="H6" s="249" t="s">
        <v>74</v>
      </c>
      <c r="I6" s="250"/>
      <c r="J6" s="158" t="s">
        <v>65</v>
      </c>
      <c r="K6" s="159" t="s">
        <v>66</v>
      </c>
    </row>
    <row r="7" customHeight="1" spans="1:11">
      <c r="A7" s="249" t="s">
        <v>75</v>
      </c>
      <c r="B7" s="257">
        <v>2150</v>
      </c>
      <c r="C7" s="258"/>
      <c r="D7" s="253" t="s">
        <v>76</v>
      </c>
      <c r="E7" s="259"/>
      <c r="F7" s="251">
        <v>45641</v>
      </c>
      <c r="G7" s="252"/>
      <c r="H7" s="249" t="s">
        <v>77</v>
      </c>
      <c r="I7" s="250"/>
      <c r="J7" s="158" t="s">
        <v>65</v>
      </c>
      <c r="K7" s="159" t="s">
        <v>66</v>
      </c>
    </row>
    <row r="8" customHeight="1" spans="1:16">
      <c r="A8" s="260" t="s">
        <v>78</v>
      </c>
      <c r="B8" s="261" t="s">
        <v>79</v>
      </c>
      <c r="C8" s="262"/>
      <c r="D8" s="263" t="s">
        <v>80</v>
      </c>
      <c r="E8" s="264"/>
      <c r="F8" s="265">
        <v>45656</v>
      </c>
      <c r="G8" s="266"/>
      <c r="H8" s="263" t="s">
        <v>81</v>
      </c>
      <c r="I8" s="264"/>
      <c r="J8" s="283" t="s">
        <v>65</v>
      </c>
      <c r="K8" s="315" t="s">
        <v>66</v>
      </c>
      <c r="P8" s="211" t="s">
        <v>172</v>
      </c>
    </row>
    <row r="9" customHeight="1" spans="1:11">
      <c r="A9" s="267" t="s">
        <v>173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6" t="s">
        <v>86</v>
      </c>
    </row>
    <row r="11" customHeight="1" spans="1:11">
      <c r="A11" s="253" t="s">
        <v>90</v>
      </c>
      <c r="B11" s="273" t="s">
        <v>85</v>
      </c>
      <c r="C11" s="158" t="s">
        <v>86</v>
      </c>
      <c r="D11" s="259"/>
      <c r="E11" s="256" t="s">
        <v>92</v>
      </c>
      <c r="F11" s="273" t="s">
        <v>85</v>
      </c>
      <c r="G11" s="158" t="s">
        <v>86</v>
      </c>
      <c r="H11" s="273"/>
      <c r="I11" s="256" t="s">
        <v>97</v>
      </c>
      <c r="J11" s="273" t="s">
        <v>85</v>
      </c>
      <c r="K11" s="159" t="s">
        <v>86</v>
      </c>
    </row>
    <row r="12" customHeight="1" spans="1:11">
      <c r="A12" s="263" t="s">
        <v>118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174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175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176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177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115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53" t="s">
        <v>116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117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287" t="s">
        <v>178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124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3" t="s">
        <v>125</v>
      </c>
      <c r="B27" s="270" t="s">
        <v>95</v>
      </c>
      <c r="C27" s="270" t="s">
        <v>96</v>
      </c>
      <c r="D27" s="270" t="s">
        <v>88</v>
      </c>
      <c r="E27" s="244" t="s">
        <v>126</v>
      </c>
      <c r="F27" s="270" t="s">
        <v>95</v>
      </c>
      <c r="G27" s="270" t="s">
        <v>96</v>
      </c>
      <c r="H27" s="270" t="s">
        <v>88</v>
      </c>
      <c r="I27" s="244" t="s">
        <v>127</v>
      </c>
      <c r="J27" s="270" t="s">
        <v>95</v>
      </c>
      <c r="K27" s="316" t="s">
        <v>96</v>
      </c>
    </row>
    <row r="28" customHeight="1" spans="1:11">
      <c r="A28" s="290" t="s">
        <v>87</v>
      </c>
      <c r="B28" s="158" t="s">
        <v>95</v>
      </c>
      <c r="C28" s="158" t="s">
        <v>96</v>
      </c>
      <c r="D28" s="158" t="s">
        <v>88</v>
      </c>
      <c r="E28" s="291" t="s">
        <v>94</v>
      </c>
      <c r="F28" s="158" t="s">
        <v>95</v>
      </c>
      <c r="G28" s="158" t="s">
        <v>96</v>
      </c>
      <c r="H28" s="158" t="s">
        <v>88</v>
      </c>
      <c r="I28" s="291" t="s">
        <v>105</v>
      </c>
      <c r="J28" s="158" t="s">
        <v>95</v>
      </c>
      <c r="K28" s="159" t="s">
        <v>96</v>
      </c>
    </row>
    <row r="29" customHeight="1" spans="1:11">
      <c r="A29" s="249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179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123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180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118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181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129</v>
      </c>
      <c r="B48" s="303" t="s">
        <v>130</v>
      </c>
      <c r="C48" s="303"/>
      <c r="D48" s="304" t="s">
        <v>131</v>
      </c>
      <c r="E48" s="304" t="s">
        <v>132</v>
      </c>
      <c r="F48" s="304" t="s">
        <v>133</v>
      </c>
      <c r="G48" s="305">
        <v>45618</v>
      </c>
      <c r="H48" s="306" t="s">
        <v>134</v>
      </c>
      <c r="I48" s="306"/>
      <c r="J48" s="303" t="s">
        <v>135</v>
      </c>
      <c r="K48" s="330"/>
    </row>
    <row r="49" customHeight="1" spans="1:11">
      <c r="A49" s="307" t="s">
        <v>136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129</v>
      </c>
      <c r="B52" s="303" t="s">
        <v>130</v>
      </c>
      <c r="C52" s="303"/>
      <c r="D52" s="304" t="s">
        <v>131</v>
      </c>
      <c r="E52" s="304" t="s">
        <v>132</v>
      </c>
      <c r="F52" s="304" t="s">
        <v>133</v>
      </c>
      <c r="G52" s="305">
        <v>45618</v>
      </c>
      <c r="H52" s="306" t="s">
        <v>134</v>
      </c>
      <c r="I52" s="306"/>
      <c r="J52" s="303" t="s">
        <v>135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A2" sqref="A2:H15"/>
    </sheetView>
  </sheetViews>
  <sheetFormatPr defaultColWidth="9" defaultRowHeight="14.25"/>
  <cols>
    <col min="1" max="1" width="17.625" style="83" customWidth="1"/>
    <col min="2" max="2" width="8.5" style="83" customWidth="1"/>
    <col min="3" max="3" width="8.5" style="84" customWidth="1"/>
    <col min="4" max="7" width="8.5" style="83" customWidth="1"/>
    <col min="8" max="8" width="2.75" style="83" customWidth="1"/>
    <col min="9" max="14" width="8.875" style="83" customWidth="1"/>
    <col min="15" max="15" width="8.875" style="230" customWidth="1"/>
    <col min="16" max="246" width="9" style="83"/>
    <col min="247" max="16384" width="9" style="86"/>
  </cols>
  <sheetData>
    <row r="1" s="83" customFormat="1" ht="29" customHeight="1" spans="1:249">
      <c r="A1" s="87" t="s">
        <v>139</v>
      </c>
      <c r="B1" s="89"/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23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</row>
    <row r="2" s="83" customFormat="1" ht="20" customHeight="1" spans="1:249">
      <c r="A2" s="90" t="s">
        <v>61</v>
      </c>
      <c r="B2" s="91" t="str">
        <f>首期!B4</f>
        <v>QAJJAN83217</v>
      </c>
      <c r="C2" s="92"/>
      <c r="D2" s="93"/>
      <c r="E2" s="94" t="s">
        <v>67</v>
      </c>
      <c r="F2" s="95" t="str">
        <f>首期!B5</f>
        <v>儿童短袖T恤</v>
      </c>
      <c r="G2" s="95"/>
      <c r="H2" s="95"/>
      <c r="I2" s="128"/>
      <c r="J2" s="129" t="s">
        <v>57</v>
      </c>
      <c r="K2" s="130" t="s">
        <v>56</v>
      </c>
      <c r="L2" s="130"/>
      <c r="M2" s="130"/>
      <c r="N2" s="130"/>
      <c r="O2" s="13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</row>
    <row r="3" s="83" customFormat="1" spans="1:249">
      <c r="A3" s="96" t="s">
        <v>140</v>
      </c>
      <c r="B3" s="97"/>
      <c r="C3" s="98"/>
      <c r="D3" s="97"/>
      <c r="E3" s="97"/>
      <c r="F3" s="97"/>
      <c r="G3" s="97"/>
      <c r="H3" s="97"/>
      <c r="I3" s="132"/>
      <c r="J3" s="133"/>
      <c r="K3" s="133"/>
      <c r="L3" s="133"/>
      <c r="M3" s="133"/>
      <c r="N3" s="133"/>
      <c r="O3" s="134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</row>
    <row r="4" s="83" customFormat="1" ht="16.5" spans="1:249">
      <c r="A4" s="96"/>
      <c r="B4" s="99" t="s">
        <v>141</v>
      </c>
      <c r="C4" s="99" t="s">
        <v>142</v>
      </c>
      <c r="D4" s="99" t="s">
        <v>143</v>
      </c>
      <c r="E4" s="99" t="s">
        <v>144</v>
      </c>
      <c r="F4" s="99" t="s">
        <v>145</v>
      </c>
      <c r="G4" s="99" t="s">
        <v>146</v>
      </c>
      <c r="H4" s="100"/>
      <c r="I4" s="132"/>
      <c r="J4" s="232"/>
      <c r="K4" s="233"/>
      <c r="L4" s="233"/>
      <c r="M4" s="233"/>
      <c r="N4" s="234"/>
      <c r="O4" s="235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</row>
    <row r="5" s="83" customFormat="1" ht="20" customHeight="1" spans="1:249">
      <c r="A5" s="96"/>
      <c r="B5" s="101"/>
      <c r="C5" s="101"/>
      <c r="D5" s="102"/>
      <c r="E5" s="102"/>
      <c r="F5" s="102"/>
      <c r="G5" s="102"/>
      <c r="H5" s="100"/>
      <c r="I5" s="137"/>
      <c r="J5" s="140"/>
      <c r="K5" s="138"/>
      <c r="L5" s="138"/>
      <c r="M5" s="138"/>
      <c r="N5" s="236"/>
      <c r="O5" s="139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</row>
    <row r="6" s="83" customFormat="1" ht="20" customHeight="1" spans="1:249">
      <c r="A6" s="103" t="s">
        <v>149</v>
      </c>
      <c r="B6" s="104">
        <f t="shared" ref="B6:B8" si="0">C6-4</f>
        <v>45</v>
      </c>
      <c r="C6" s="104">
        <v>49</v>
      </c>
      <c r="D6" s="104">
        <f t="shared" ref="D6:G6" si="1">C6+4</f>
        <v>53</v>
      </c>
      <c r="E6" s="104">
        <f t="shared" si="1"/>
        <v>57</v>
      </c>
      <c r="F6" s="104">
        <f t="shared" si="1"/>
        <v>61</v>
      </c>
      <c r="G6" s="104">
        <f t="shared" si="1"/>
        <v>65</v>
      </c>
      <c r="H6" s="105"/>
      <c r="I6" s="137"/>
      <c r="J6" s="140"/>
      <c r="K6" s="140"/>
      <c r="L6" s="140"/>
      <c r="M6" s="140"/>
      <c r="N6" s="140"/>
      <c r="O6" s="141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</row>
    <row r="7" s="83" customFormat="1" ht="20" customHeight="1" spans="1:249">
      <c r="A7" s="103" t="s">
        <v>152</v>
      </c>
      <c r="B7" s="104">
        <f t="shared" si="0"/>
        <v>80</v>
      </c>
      <c r="C7" s="104">
        <v>84</v>
      </c>
      <c r="D7" s="104">
        <f>C7+4</f>
        <v>88</v>
      </c>
      <c r="E7" s="104">
        <f t="shared" ref="E7:G7" si="2">D7+6</f>
        <v>94</v>
      </c>
      <c r="F7" s="104">
        <f t="shared" si="2"/>
        <v>100</v>
      </c>
      <c r="G7" s="104">
        <f t="shared" si="2"/>
        <v>106</v>
      </c>
      <c r="H7" s="105"/>
      <c r="I7" s="137"/>
      <c r="J7" s="140"/>
      <c r="K7" s="140"/>
      <c r="L7" s="140"/>
      <c r="M7" s="140"/>
      <c r="N7" s="140"/>
      <c r="O7" s="141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</row>
    <row r="8" s="83" customFormat="1" ht="20" customHeight="1" spans="1:249">
      <c r="A8" s="103" t="s">
        <v>154</v>
      </c>
      <c r="B8" s="104">
        <f t="shared" si="0"/>
        <v>78</v>
      </c>
      <c r="C8" s="104">
        <v>82</v>
      </c>
      <c r="D8" s="104">
        <f>C8+4</f>
        <v>86</v>
      </c>
      <c r="E8" s="104">
        <f t="shared" ref="E8:G8" si="3">D8+6</f>
        <v>92</v>
      </c>
      <c r="F8" s="104">
        <f t="shared" si="3"/>
        <v>98</v>
      </c>
      <c r="G8" s="104">
        <f t="shared" si="3"/>
        <v>104</v>
      </c>
      <c r="H8" s="105"/>
      <c r="I8" s="137"/>
      <c r="J8" s="140"/>
      <c r="K8" s="140"/>
      <c r="L8" s="140"/>
      <c r="M8" s="140"/>
      <c r="N8" s="140"/>
      <c r="O8" s="141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</row>
    <row r="9" s="83" customFormat="1" ht="20" customHeight="1" spans="1:249">
      <c r="A9" s="103" t="s">
        <v>156</v>
      </c>
      <c r="B9" s="104">
        <f>C9-1.5</f>
        <v>45.5</v>
      </c>
      <c r="C9" s="104">
        <v>47</v>
      </c>
      <c r="D9" s="104">
        <f t="shared" ref="D9:G9" si="4">C9+2.2</f>
        <v>49.2</v>
      </c>
      <c r="E9" s="104">
        <f t="shared" si="4"/>
        <v>51.4</v>
      </c>
      <c r="F9" s="104">
        <f t="shared" si="4"/>
        <v>53.6</v>
      </c>
      <c r="G9" s="104">
        <f t="shared" si="4"/>
        <v>55.8</v>
      </c>
      <c r="H9" s="105"/>
      <c r="I9" s="137"/>
      <c r="J9" s="140"/>
      <c r="K9" s="140"/>
      <c r="L9" s="140"/>
      <c r="M9" s="140"/>
      <c r="N9" s="140"/>
      <c r="O9" s="141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</row>
    <row r="10" s="83" customFormat="1" ht="20" customHeight="1" spans="1:249">
      <c r="A10" s="103" t="s">
        <v>157</v>
      </c>
      <c r="B10" s="104">
        <f t="shared" ref="B10:B12" si="5">C10-1</f>
        <v>37</v>
      </c>
      <c r="C10" s="104">
        <v>38</v>
      </c>
      <c r="D10" s="104">
        <f t="shared" ref="D10:D12" si="6">C10+1</f>
        <v>39</v>
      </c>
      <c r="E10" s="104">
        <f t="shared" ref="E10:G10" si="7">D10+1.5</f>
        <v>40.5</v>
      </c>
      <c r="F10" s="104">
        <f t="shared" si="7"/>
        <v>42</v>
      </c>
      <c r="G10" s="104">
        <f t="shared" si="7"/>
        <v>43.5</v>
      </c>
      <c r="H10" s="105"/>
      <c r="I10" s="137"/>
      <c r="J10" s="140"/>
      <c r="K10" s="140"/>
      <c r="L10" s="140"/>
      <c r="M10" s="140"/>
      <c r="N10" s="140"/>
      <c r="O10" s="141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</row>
    <row r="11" s="83" customFormat="1" ht="20" customHeight="1" spans="1:249">
      <c r="A11" s="103" t="s">
        <v>158</v>
      </c>
      <c r="B11" s="104">
        <f t="shared" si="5"/>
        <v>43</v>
      </c>
      <c r="C11" s="104">
        <v>44</v>
      </c>
      <c r="D11" s="104">
        <f t="shared" si="6"/>
        <v>45</v>
      </c>
      <c r="E11" s="104">
        <f t="shared" ref="E11:G11" si="8">D11+1.5</f>
        <v>46.5</v>
      </c>
      <c r="F11" s="104">
        <f t="shared" si="8"/>
        <v>48</v>
      </c>
      <c r="G11" s="104">
        <f t="shared" si="8"/>
        <v>49.5</v>
      </c>
      <c r="H11" s="105"/>
      <c r="I11" s="137"/>
      <c r="J11" s="140"/>
      <c r="K11" s="140"/>
      <c r="L11" s="140"/>
      <c r="M11" s="140"/>
      <c r="N11" s="140"/>
      <c r="O11" s="14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</row>
    <row r="12" s="83" customFormat="1" ht="20" customHeight="1" spans="1:249">
      <c r="A12" s="106" t="s">
        <v>160</v>
      </c>
      <c r="B12" s="107">
        <f t="shared" si="5"/>
        <v>14.5</v>
      </c>
      <c r="C12" s="107">
        <v>15.5</v>
      </c>
      <c r="D12" s="107">
        <f t="shared" si="6"/>
        <v>16.5</v>
      </c>
      <c r="E12" s="107">
        <f t="shared" ref="E12:G12" si="9">D12+1</f>
        <v>17.5</v>
      </c>
      <c r="F12" s="107">
        <f t="shared" si="9"/>
        <v>18.5</v>
      </c>
      <c r="G12" s="107">
        <f t="shared" si="9"/>
        <v>19.5</v>
      </c>
      <c r="H12" s="105"/>
      <c r="I12" s="137"/>
      <c r="J12" s="140"/>
      <c r="K12" s="140"/>
      <c r="L12" s="140"/>
      <c r="M12" s="140"/>
      <c r="N12" s="140"/>
      <c r="O12" s="141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</row>
    <row r="13" s="83" customFormat="1" ht="20" customHeight="1" spans="1:249">
      <c r="A13" s="106" t="s">
        <v>161</v>
      </c>
      <c r="B13" s="107">
        <f>C13-1.2</f>
        <v>16.8</v>
      </c>
      <c r="C13" s="107">
        <v>18</v>
      </c>
      <c r="D13" s="107">
        <f t="shared" ref="D13:G13" si="10">C13+1.2</f>
        <v>19.2</v>
      </c>
      <c r="E13" s="107">
        <f t="shared" si="10"/>
        <v>20.4</v>
      </c>
      <c r="F13" s="107">
        <f t="shared" si="10"/>
        <v>21.6</v>
      </c>
      <c r="G13" s="107">
        <f t="shared" si="10"/>
        <v>22.8</v>
      </c>
      <c r="H13" s="105"/>
      <c r="I13" s="137"/>
      <c r="J13" s="140"/>
      <c r="K13" s="140"/>
      <c r="L13" s="140"/>
      <c r="M13" s="140"/>
      <c r="N13" s="140"/>
      <c r="O13" s="141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</row>
    <row r="14" s="83" customFormat="1" ht="20" customHeight="1" spans="1:249">
      <c r="A14" s="106" t="s">
        <v>163</v>
      </c>
      <c r="B14" s="108">
        <f>C14-1</f>
        <v>15</v>
      </c>
      <c r="C14" s="108">
        <v>16</v>
      </c>
      <c r="D14" s="108">
        <f>C14+1</f>
        <v>17</v>
      </c>
      <c r="E14" s="108">
        <f>D14+1</f>
        <v>18</v>
      </c>
      <c r="F14" s="108">
        <f>E14+1</f>
        <v>19</v>
      </c>
      <c r="G14" s="108">
        <f>F14+0.6</f>
        <v>19.6</v>
      </c>
      <c r="H14" s="109"/>
      <c r="I14" s="137"/>
      <c r="J14" s="140"/>
      <c r="K14" s="140"/>
      <c r="L14" s="140"/>
      <c r="M14" s="140"/>
      <c r="N14" s="140"/>
      <c r="O14" s="14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</row>
    <row r="15" s="83" customFormat="1" ht="20" customHeight="1" spans="1:249">
      <c r="A15" s="103" t="s">
        <v>165</v>
      </c>
      <c r="B15" s="110">
        <f>C15</f>
        <v>1.5</v>
      </c>
      <c r="C15" s="110">
        <v>1.5</v>
      </c>
      <c r="D15" s="110">
        <f t="shared" ref="D15:G15" si="11">C15</f>
        <v>1.5</v>
      </c>
      <c r="E15" s="110">
        <f t="shared" si="11"/>
        <v>1.5</v>
      </c>
      <c r="F15" s="110">
        <f t="shared" si="11"/>
        <v>1.5</v>
      </c>
      <c r="G15" s="110">
        <f t="shared" si="11"/>
        <v>1.5</v>
      </c>
      <c r="H15" s="109"/>
      <c r="I15" s="137"/>
      <c r="J15" s="140"/>
      <c r="K15" s="140"/>
      <c r="L15" s="140"/>
      <c r="M15" s="140"/>
      <c r="N15" s="140"/>
      <c r="O15" s="141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</row>
    <row r="16" s="83" customFormat="1" ht="20" customHeight="1" spans="1:249">
      <c r="A16" s="111"/>
      <c r="B16" s="112"/>
      <c r="C16" s="112"/>
      <c r="D16" s="112"/>
      <c r="E16" s="112"/>
      <c r="F16" s="112"/>
      <c r="G16" s="112"/>
      <c r="H16" s="109"/>
      <c r="I16" s="137"/>
      <c r="J16" s="140"/>
      <c r="K16" s="140"/>
      <c r="L16" s="140"/>
      <c r="M16" s="140"/>
      <c r="N16" s="140"/>
      <c r="O16" s="141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</row>
    <row r="17" s="83" customFormat="1" ht="20" customHeight="1" spans="1:249">
      <c r="A17" s="111"/>
      <c r="B17" s="113"/>
      <c r="C17" s="113"/>
      <c r="D17" s="113"/>
      <c r="E17" s="113"/>
      <c r="F17" s="113"/>
      <c r="G17" s="113"/>
      <c r="H17" s="114"/>
      <c r="I17" s="137"/>
      <c r="J17" s="140"/>
      <c r="K17" s="140"/>
      <c r="L17" s="140"/>
      <c r="M17" s="140"/>
      <c r="N17" s="140"/>
      <c r="O17" s="141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</row>
    <row r="18" s="83" customFormat="1" ht="20" customHeight="1" spans="1:249">
      <c r="A18" s="115"/>
      <c r="B18" s="116"/>
      <c r="C18" s="116"/>
      <c r="D18" s="116"/>
      <c r="E18" s="116"/>
      <c r="F18" s="116"/>
      <c r="G18" s="116"/>
      <c r="H18" s="114"/>
      <c r="I18" s="137"/>
      <c r="J18" s="140"/>
      <c r="K18" s="140"/>
      <c r="L18" s="140"/>
      <c r="M18" s="140"/>
      <c r="N18" s="140"/>
      <c r="O18" s="141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</row>
    <row r="19" s="83" customFormat="1" ht="20" customHeight="1" spans="1:249">
      <c r="A19" s="117"/>
      <c r="B19" s="118"/>
      <c r="C19" s="118"/>
      <c r="D19" s="118"/>
      <c r="E19" s="118"/>
      <c r="F19" s="118"/>
      <c r="G19" s="118"/>
      <c r="H19" s="114"/>
      <c r="I19" s="137"/>
      <c r="J19" s="140"/>
      <c r="K19" s="140"/>
      <c r="L19" s="140"/>
      <c r="M19" s="140"/>
      <c r="N19" s="140"/>
      <c r="O19" s="141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</row>
    <row r="20" s="83" customFormat="1" ht="20" customHeight="1" spans="1:249">
      <c r="A20" s="117"/>
      <c r="B20" s="118"/>
      <c r="C20" s="118"/>
      <c r="D20" s="118"/>
      <c r="E20" s="118"/>
      <c r="F20" s="118"/>
      <c r="G20" s="118"/>
      <c r="H20" s="119"/>
      <c r="I20" s="137"/>
      <c r="J20" s="140"/>
      <c r="K20" s="140"/>
      <c r="L20" s="140"/>
      <c r="M20" s="140"/>
      <c r="N20" s="140"/>
      <c r="O20" s="141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</row>
    <row r="21" s="83" customFormat="1" ht="17.25" spans="1:249">
      <c r="A21" s="120"/>
      <c r="B21" s="121"/>
      <c r="C21" s="121"/>
      <c r="D21" s="121"/>
      <c r="E21" s="122"/>
      <c r="F21" s="121"/>
      <c r="G21" s="121"/>
      <c r="H21" s="121"/>
      <c r="I21" s="142"/>
      <c r="J21" s="143"/>
      <c r="K21" s="143"/>
      <c r="L21" s="144"/>
      <c r="M21" s="143"/>
      <c r="N21" s="143"/>
      <c r="O21" s="145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</row>
    <row r="22" s="83" customFormat="1" spans="1:249">
      <c r="A22" s="126" t="s">
        <v>167</v>
      </c>
      <c r="B22" s="126"/>
      <c r="C22" s="127"/>
      <c r="O22" s="231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</row>
    <row r="23" s="83" customFormat="1" spans="3:249">
      <c r="C23" s="84"/>
      <c r="I23" s="146" t="s">
        <v>168</v>
      </c>
      <c r="J23" s="237"/>
      <c r="K23" s="146" t="s">
        <v>169</v>
      </c>
      <c r="M23" s="146" t="s">
        <v>170</v>
      </c>
      <c r="O23" s="231" t="s">
        <v>135</v>
      </c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17" sqref="P17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QAJJAN83217</v>
      </c>
      <c r="F2" s="157" t="s">
        <v>183</v>
      </c>
      <c r="G2" s="158" t="str">
        <f>首期!B5</f>
        <v>儿童短袖T恤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f>首期!B7</f>
        <v>2150</v>
      </c>
      <c r="C3" s="161"/>
      <c r="D3" s="162" t="s">
        <v>184</v>
      </c>
      <c r="E3" s="163">
        <v>45346</v>
      </c>
      <c r="F3" s="164"/>
      <c r="G3" s="164"/>
      <c r="H3" s="165" t="s">
        <v>185</v>
      </c>
      <c r="I3" s="165"/>
      <c r="J3" s="165"/>
      <c r="K3" s="208"/>
    </row>
    <row r="4" ht="18" customHeight="1" spans="1:11">
      <c r="A4" s="166" t="s">
        <v>71</v>
      </c>
      <c r="B4" s="161">
        <v>3</v>
      </c>
      <c r="C4" s="161">
        <v>6</v>
      </c>
      <c r="D4" s="167" t="s">
        <v>186</v>
      </c>
      <c r="E4" s="164" t="s">
        <v>187</v>
      </c>
      <c r="F4" s="164"/>
      <c r="G4" s="164"/>
      <c r="H4" s="167" t="s">
        <v>188</v>
      </c>
      <c r="I4" s="167"/>
      <c r="J4" s="179" t="s">
        <v>65</v>
      </c>
      <c r="K4" s="209" t="s">
        <v>66</v>
      </c>
    </row>
    <row r="5" ht="18" customHeight="1" spans="1:11">
      <c r="A5" s="166" t="s">
        <v>189</v>
      </c>
      <c r="B5" s="161">
        <v>1</v>
      </c>
      <c r="C5" s="161"/>
      <c r="D5" s="162" t="s">
        <v>190</v>
      </c>
      <c r="E5" s="162"/>
      <c r="G5" s="162"/>
      <c r="H5" s="167" t="s">
        <v>191</v>
      </c>
      <c r="I5" s="167"/>
      <c r="J5" s="179" t="s">
        <v>65</v>
      </c>
      <c r="K5" s="209" t="s">
        <v>66</v>
      </c>
    </row>
    <row r="6" ht="18" customHeight="1" spans="1:13">
      <c r="A6" s="168" t="s">
        <v>192</v>
      </c>
      <c r="B6" s="169">
        <v>125</v>
      </c>
      <c r="C6" s="169"/>
      <c r="D6" s="170" t="s">
        <v>193</v>
      </c>
      <c r="E6" s="171"/>
      <c r="F6" s="171"/>
      <c r="G6" s="170"/>
      <c r="H6" s="172" t="s">
        <v>194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195</v>
      </c>
      <c r="B8" s="157" t="s">
        <v>196</v>
      </c>
      <c r="C8" s="157" t="s">
        <v>197</v>
      </c>
      <c r="D8" s="157" t="s">
        <v>198</v>
      </c>
      <c r="E8" s="157" t="s">
        <v>199</v>
      </c>
      <c r="F8" s="157" t="s">
        <v>200</v>
      </c>
      <c r="G8" s="177" t="s">
        <v>201</v>
      </c>
      <c r="H8" s="178"/>
      <c r="I8" s="178"/>
      <c r="J8" s="178"/>
      <c r="K8" s="212"/>
    </row>
    <row r="9" ht="18" customHeight="1" spans="1:11">
      <c r="A9" s="166" t="s">
        <v>202</v>
      </c>
      <c r="B9" s="167"/>
      <c r="C9" s="179" t="s">
        <v>65</v>
      </c>
      <c r="D9" s="179" t="s">
        <v>66</v>
      </c>
      <c r="E9" s="162" t="s">
        <v>203</v>
      </c>
      <c r="F9" s="180" t="s">
        <v>204</v>
      </c>
      <c r="G9" s="181"/>
      <c r="H9" s="182"/>
      <c r="I9" s="182"/>
      <c r="J9" s="182"/>
      <c r="K9" s="213"/>
    </row>
    <row r="10" ht="18" customHeight="1" spans="1:11">
      <c r="A10" s="166" t="s">
        <v>205</v>
      </c>
      <c r="B10" s="167"/>
      <c r="C10" s="179" t="s">
        <v>65</v>
      </c>
      <c r="D10" s="179" t="s">
        <v>66</v>
      </c>
      <c r="E10" s="162" t="s">
        <v>206</v>
      </c>
      <c r="F10" s="180" t="s">
        <v>207</v>
      </c>
      <c r="G10" s="181" t="s">
        <v>208</v>
      </c>
      <c r="H10" s="182"/>
      <c r="I10" s="182"/>
      <c r="J10" s="182"/>
      <c r="K10" s="213"/>
    </row>
    <row r="11" ht="18" customHeight="1" spans="1:11">
      <c r="A11" s="183" t="s">
        <v>173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209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210</v>
      </c>
      <c r="J13" s="179" t="s">
        <v>85</v>
      </c>
      <c r="K13" s="209" t="s">
        <v>86</v>
      </c>
    </row>
    <row r="14" ht="18" customHeight="1" spans="1:11">
      <c r="A14" s="168" t="s">
        <v>211</v>
      </c>
      <c r="B14" s="171" t="s">
        <v>85</v>
      </c>
      <c r="C14" s="171" t="s">
        <v>86</v>
      </c>
      <c r="D14" s="185"/>
      <c r="E14" s="170" t="s">
        <v>212</v>
      </c>
      <c r="F14" s="171" t="s">
        <v>85</v>
      </c>
      <c r="G14" s="171" t="s">
        <v>86</v>
      </c>
      <c r="H14" s="171"/>
      <c r="I14" s="170" t="s">
        <v>213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214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215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216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117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217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218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219</v>
      </c>
    </row>
    <row r="28" ht="23" customHeight="1" spans="1:11">
      <c r="A28" s="189"/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2</v>
      </c>
    </row>
    <row r="29" ht="23" customHeight="1" spans="1:11">
      <c r="A29" s="189"/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220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4</v>
      </c>
    </row>
    <row r="37" ht="18.75" customHeight="1" spans="1:11">
      <c r="A37" s="199" t="s">
        <v>221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222</v>
      </c>
      <c r="B38" s="167"/>
      <c r="C38" s="167"/>
      <c r="D38" s="165" t="s">
        <v>223</v>
      </c>
      <c r="E38" s="165"/>
      <c r="F38" s="201" t="s">
        <v>224</v>
      </c>
      <c r="G38" s="202"/>
      <c r="H38" s="167" t="s">
        <v>225</v>
      </c>
      <c r="I38" s="167"/>
      <c r="J38" s="167" t="s">
        <v>226</v>
      </c>
      <c r="K38" s="216"/>
    </row>
    <row r="39" ht="18.75" customHeight="1" spans="1:11">
      <c r="A39" s="166" t="s">
        <v>118</v>
      </c>
      <c r="B39" s="167" t="s">
        <v>227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129</v>
      </c>
      <c r="B42" s="203" t="s">
        <v>228</v>
      </c>
      <c r="C42" s="203"/>
      <c r="D42" s="170" t="s">
        <v>229</v>
      </c>
      <c r="E42" s="185" t="s">
        <v>132</v>
      </c>
      <c r="F42" s="170" t="s">
        <v>133</v>
      </c>
      <c r="G42" s="204">
        <v>45595</v>
      </c>
      <c r="H42" s="205" t="s">
        <v>134</v>
      </c>
      <c r="I42" s="205"/>
      <c r="J42" s="203" t="s">
        <v>135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A2" sqref="A2:H15"/>
    </sheetView>
  </sheetViews>
  <sheetFormatPr defaultColWidth="9" defaultRowHeight="14.25"/>
  <cols>
    <col min="1" max="1" width="17.625" style="83" customWidth="1"/>
    <col min="2" max="3" width="9.125" style="83" customWidth="1"/>
    <col min="4" max="4" width="9.125" style="84" customWidth="1"/>
    <col min="5" max="6" width="9.125" style="83" customWidth="1"/>
    <col min="7" max="7" width="8.5" style="83" customWidth="1"/>
    <col min="8" max="8" width="5.37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139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0" t="s">
        <v>61</v>
      </c>
      <c r="B2" s="91" t="str">
        <f>首期!B4</f>
        <v>QAJJAN83217</v>
      </c>
      <c r="C2" s="92"/>
      <c r="D2" s="93"/>
      <c r="E2" s="94" t="s">
        <v>67</v>
      </c>
      <c r="F2" s="95" t="str">
        <f>首期!B5</f>
        <v>儿童短袖T恤</v>
      </c>
      <c r="G2" s="95"/>
      <c r="H2" s="95"/>
      <c r="I2" s="128"/>
      <c r="J2" s="129" t="s">
        <v>57</v>
      </c>
      <c r="K2" s="130" t="s">
        <v>56</v>
      </c>
      <c r="L2" s="130"/>
      <c r="M2" s="130"/>
      <c r="N2" s="130"/>
      <c r="O2" s="13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96" t="s">
        <v>140</v>
      </c>
      <c r="B3" s="97"/>
      <c r="C3" s="98"/>
      <c r="D3" s="97"/>
      <c r="E3" s="97"/>
      <c r="F3" s="97"/>
      <c r="G3" s="97"/>
      <c r="H3" s="97"/>
      <c r="I3" s="132"/>
      <c r="J3" s="133"/>
      <c r="K3" s="133"/>
      <c r="L3" s="133"/>
      <c r="M3" s="133"/>
      <c r="N3" s="133"/>
      <c r="O3" s="134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spans="1:256">
      <c r="A4" s="96"/>
      <c r="B4" s="99" t="s">
        <v>141</v>
      </c>
      <c r="C4" s="99" t="s">
        <v>142</v>
      </c>
      <c r="D4" s="99" t="s">
        <v>143</v>
      </c>
      <c r="E4" s="99" t="s">
        <v>144</v>
      </c>
      <c r="F4" s="99" t="s">
        <v>145</v>
      </c>
      <c r="G4" s="99" t="s">
        <v>146</v>
      </c>
      <c r="H4" s="100"/>
      <c r="I4" s="132"/>
      <c r="J4" s="135" t="s">
        <v>141</v>
      </c>
      <c r="K4" s="135" t="s">
        <v>142</v>
      </c>
      <c r="L4" s="135" t="s">
        <v>143</v>
      </c>
      <c r="M4" s="135" t="s">
        <v>144</v>
      </c>
      <c r="N4" s="135" t="s">
        <v>145</v>
      </c>
      <c r="O4" s="136" t="s">
        <v>230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96"/>
      <c r="B5" s="101"/>
      <c r="C5" s="101"/>
      <c r="D5" s="102"/>
      <c r="E5" s="102"/>
      <c r="F5" s="102"/>
      <c r="G5" s="102"/>
      <c r="H5" s="100"/>
      <c r="I5" s="137"/>
      <c r="J5" s="138" t="s">
        <v>231</v>
      </c>
      <c r="K5" s="138" t="s">
        <v>232</v>
      </c>
      <c r="L5" s="138" t="s">
        <v>233</v>
      </c>
      <c r="M5" s="138" t="s">
        <v>233</v>
      </c>
      <c r="N5" s="138" t="s">
        <v>231</v>
      </c>
      <c r="O5" s="139" t="s">
        <v>232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03" t="s">
        <v>149</v>
      </c>
      <c r="B6" s="104">
        <f t="shared" ref="B6:B8" si="0">C6-4</f>
        <v>45</v>
      </c>
      <c r="C6" s="104">
        <v>49</v>
      </c>
      <c r="D6" s="104">
        <f t="shared" ref="D6:G6" si="1">C6+4</f>
        <v>53</v>
      </c>
      <c r="E6" s="104">
        <f t="shared" si="1"/>
        <v>57</v>
      </c>
      <c r="F6" s="104">
        <f t="shared" si="1"/>
        <v>61</v>
      </c>
      <c r="G6" s="104">
        <f t="shared" si="1"/>
        <v>65</v>
      </c>
      <c r="H6" s="105"/>
      <c r="I6" s="137"/>
      <c r="J6" s="140"/>
      <c r="K6" s="140"/>
      <c r="L6" s="140"/>
      <c r="M6" s="140"/>
      <c r="N6" s="140"/>
      <c r="O6" s="141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03" t="s">
        <v>152</v>
      </c>
      <c r="B7" s="104">
        <f t="shared" si="0"/>
        <v>80</v>
      </c>
      <c r="C7" s="104">
        <v>84</v>
      </c>
      <c r="D7" s="104">
        <f>C7+4</f>
        <v>88</v>
      </c>
      <c r="E7" s="104">
        <f t="shared" ref="E7:G7" si="2">D7+6</f>
        <v>94</v>
      </c>
      <c r="F7" s="104">
        <f t="shared" si="2"/>
        <v>100</v>
      </c>
      <c r="G7" s="104">
        <f t="shared" si="2"/>
        <v>106</v>
      </c>
      <c r="H7" s="105"/>
      <c r="I7" s="137"/>
      <c r="J7" s="140"/>
      <c r="K7" s="140"/>
      <c r="L7" s="140"/>
      <c r="M7" s="140"/>
      <c r="N7" s="140"/>
      <c r="O7" s="141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03" t="s">
        <v>154</v>
      </c>
      <c r="B8" s="104">
        <f t="shared" si="0"/>
        <v>78</v>
      </c>
      <c r="C8" s="104">
        <v>82</v>
      </c>
      <c r="D8" s="104">
        <f>C8+4</f>
        <v>86</v>
      </c>
      <c r="E8" s="104">
        <f t="shared" ref="E8:G8" si="3">D8+6</f>
        <v>92</v>
      </c>
      <c r="F8" s="104">
        <f t="shared" si="3"/>
        <v>98</v>
      </c>
      <c r="G8" s="104">
        <f t="shared" si="3"/>
        <v>104</v>
      </c>
      <c r="H8" s="105"/>
      <c r="I8" s="137"/>
      <c r="J8" s="140"/>
      <c r="K8" s="140"/>
      <c r="L8" s="140"/>
      <c r="M8" s="140"/>
      <c r="N8" s="140"/>
      <c r="O8" s="141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03" t="s">
        <v>156</v>
      </c>
      <c r="B9" s="104">
        <f>C9-1.5</f>
        <v>45.5</v>
      </c>
      <c r="C9" s="104">
        <v>47</v>
      </c>
      <c r="D9" s="104">
        <f t="shared" ref="D9:G9" si="4">C9+2.2</f>
        <v>49.2</v>
      </c>
      <c r="E9" s="104">
        <f t="shared" si="4"/>
        <v>51.4</v>
      </c>
      <c r="F9" s="104">
        <f t="shared" si="4"/>
        <v>53.6</v>
      </c>
      <c r="G9" s="104">
        <f t="shared" si="4"/>
        <v>55.8</v>
      </c>
      <c r="H9" s="105"/>
      <c r="I9" s="137"/>
      <c r="J9" s="140"/>
      <c r="K9" s="140"/>
      <c r="L9" s="140"/>
      <c r="M9" s="140"/>
      <c r="N9" s="140"/>
      <c r="O9" s="141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03" t="s">
        <v>157</v>
      </c>
      <c r="B10" s="104">
        <f t="shared" ref="B10:B12" si="5">C10-1</f>
        <v>37</v>
      </c>
      <c r="C10" s="104">
        <v>38</v>
      </c>
      <c r="D10" s="104">
        <f t="shared" ref="D10:D12" si="6">C10+1</f>
        <v>39</v>
      </c>
      <c r="E10" s="104">
        <f t="shared" ref="E10:G10" si="7">D10+1.5</f>
        <v>40.5</v>
      </c>
      <c r="F10" s="104">
        <f t="shared" si="7"/>
        <v>42</v>
      </c>
      <c r="G10" s="104">
        <f t="shared" si="7"/>
        <v>43.5</v>
      </c>
      <c r="H10" s="105"/>
      <c r="I10" s="137"/>
      <c r="J10" s="140"/>
      <c r="K10" s="140"/>
      <c r="L10" s="140"/>
      <c r="M10" s="140"/>
      <c r="N10" s="140"/>
      <c r="O10" s="141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03" t="s">
        <v>158</v>
      </c>
      <c r="B11" s="104">
        <f t="shared" si="5"/>
        <v>43</v>
      </c>
      <c r="C11" s="104">
        <v>44</v>
      </c>
      <c r="D11" s="104">
        <f t="shared" si="6"/>
        <v>45</v>
      </c>
      <c r="E11" s="104">
        <f t="shared" ref="E11:G11" si="8">D11+1.5</f>
        <v>46.5</v>
      </c>
      <c r="F11" s="104">
        <f t="shared" si="8"/>
        <v>48</v>
      </c>
      <c r="G11" s="104">
        <f t="shared" si="8"/>
        <v>49.5</v>
      </c>
      <c r="H11" s="105"/>
      <c r="I11" s="137"/>
      <c r="J11" s="140"/>
      <c r="K11" s="140"/>
      <c r="L11" s="140"/>
      <c r="M11" s="140"/>
      <c r="N11" s="140"/>
      <c r="O11" s="14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06" t="s">
        <v>160</v>
      </c>
      <c r="B12" s="107">
        <f t="shared" si="5"/>
        <v>14.5</v>
      </c>
      <c r="C12" s="107">
        <v>15.5</v>
      </c>
      <c r="D12" s="107">
        <f t="shared" si="6"/>
        <v>16.5</v>
      </c>
      <c r="E12" s="107">
        <f t="shared" ref="E12:G12" si="9">D12+1</f>
        <v>17.5</v>
      </c>
      <c r="F12" s="107">
        <f t="shared" si="9"/>
        <v>18.5</v>
      </c>
      <c r="G12" s="107">
        <f t="shared" si="9"/>
        <v>19.5</v>
      </c>
      <c r="H12" s="105"/>
      <c r="I12" s="137"/>
      <c r="J12" s="140"/>
      <c r="K12" s="140"/>
      <c r="L12" s="140"/>
      <c r="M12" s="140"/>
      <c r="N12" s="140"/>
      <c r="O12" s="141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06" t="s">
        <v>161</v>
      </c>
      <c r="B13" s="107">
        <f>C13-1.2</f>
        <v>16.8</v>
      </c>
      <c r="C13" s="107">
        <v>18</v>
      </c>
      <c r="D13" s="107">
        <f t="shared" ref="D13:G13" si="10">C13+1.2</f>
        <v>19.2</v>
      </c>
      <c r="E13" s="107">
        <f t="shared" si="10"/>
        <v>20.4</v>
      </c>
      <c r="F13" s="107">
        <f t="shared" si="10"/>
        <v>21.6</v>
      </c>
      <c r="G13" s="107">
        <f t="shared" si="10"/>
        <v>22.8</v>
      </c>
      <c r="H13" s="105"/>
      <c r="I13" s="137"/>
      <c r="J13" s="140"/>
      <c r="K13" s="140"/>
      <c r="L13" s="140"/>
      <c r="M13" s="140"/>
      <c r="N13" s="140"/>
      <c r="O13" s="141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06" t="s">
        <v>163</v>
      </c>
      <c r="B14" s="108">
        <f>C14-1</f>
        <v>15</v>
      </c>
      <c r="C14" s="108">
        <v>16</v>
      </c>
      <c r="D14" s="108">
        <f>C14+1</f>
        <v>17</v>
      </c>
      <c r="E14" s="108">
        <f>D14+1</f>
        <v>18</v>
      </c>
      <c r="F14" s="108">
        <f>E14+1</f>
        <v>19</v>
      </c>
      <c r="G14" s="108">
        <f>F14+0.6</f>
        <v>19.6</v>
      </c>
      <c r="H14" s="109"/>
      <c r="I14" s="137"/>
      <c r="J14" s="140"/>
      <c r="K14" s="140"/>
      <c r="L14" s="140"/>
      <c r="M14" s="140"/>
      <c r="N14" s="140"/>
      <c r="O14" s="14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03" t="s">
        <v>165</v>
      </c>
      <c r="B15" s="110">
        <f>C15</f>
        <v>1.5</v>
      </c>
      <c r="C15" s="110">
        <v>1.5</v>
      </c>
      <c r="D15" s="110">
        <f t="shared" ref="D15:G15" si="11">C15</f>
        <v>1.5</v>
      </c>
      <c r="E15" s="110">
        <f t="shared" si="11"/>
        <v>1.5</v>
      </c>
      <c r="F15" s="110">
        <f t="shared" si="11"/>
        <v>1.5</v>
      </c>
      <c r="G15" s="110">
        <f t="shared" si="11"/>
        <v>1.5</v>
      </c>
      <c r="H15" s="109"/>
      <c r="I15" s="137"/>
      <c r="J15" s="140"/>
      <c r="K15" s="140"/>
      <c r="L15" s="140"/>
      <c r="M15" s="140"/>
      <c r="N15" s="140"/>
      <c r="O15" s="141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11"/>
      <c r="B16" s="112"/>
      <c r="C16" s="112"/>
      <c r="D16" s="112"/>
      <c r="E16" s="112"/>
      <c r="F16" s="112"/>
      <c r="G16" s="112"/>
      <c r="H16" s="109"/>
      <c r="I16" s="137"/>
      <c r="J16" s="140"/>
      <c r="K16" s="140"/>
      <c r="L16" s="140"/>
      <c r="M16" s="140"/>
      <c r="N16" s="140"/>
      <c r="O16" s="141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11"/>
      <c r="B17" s="113"/>
      <c r="C17" s="113"/>
      <c r="D17" s="113"/>
      <c r="E17" s="113"/>
      <c r="F17" s="113"/>
      <c r="G17" s="113"/>
      <c r="H17" s="114"/>
      <c r="I17" s="137"/>
      <c r="J17" s="140"/>
      <c r="K17" s="140"/>
      <c r="L17" s="140"/>
      <c r="M17" s="140"/>
      <c r="N17" s="140"/>
      <c r="O17" s="141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15"/>
      <c r="B18" s="116"/>
      <c r="C18" s="116"/>
      <c r="D18" s="116"/>
      <c r="E18" s="116"/>
      <c r="F18" s="116"/>
      <c r="G18" s="116"/>
      <c r="H18" s="114"/>
      <c r="I18" s="137"/>
      <c r="J18" s="140"/>
      <c r="K18" s="140"/>
      <c r="L18" s="140"/>
      <c r="M18" s="140"/>
      <c r="N18" s="140"/>
      <c r="O18" s="141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21" customHeight="1" spans="1:256">
      <c r="A19" s="117"/>
      <c r="B19" s="118"/>
      <c r="C19" s="118"/>
      <c r="D19" s="118"/>
      <c r="E19" s="118"/>
      <c r="F19" s="118"/>
      <c r="G19" s="118"/>
      <c r="H19" s="114"/>
      <c r="I19" s="137"/>
      <c r="J19" s="140"/>
      <c r="K19" s="140"/>
      <c r="L19" s="140"/>
      <c r="M19" s="140"/>
      <c r="N19" s="140"/>
      <c r="O19" s="141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ht="21" customHeight="1" spans="1:256">
      <c r="A20" s="117"/>
      <c r="B20" s="118"/>
      <c r="C20" s="118"/>
      <c r="D20" s="118"/>
      <c r="E20" s="118"/>
      <c r="F20" s="118"/>
      <c r="G20" s="118"/>
      <c r="H20" s="119"/>
      <c r="I20" s="137"/>
      <c r="J20" s="140"/>
      <c r="K20" s="140"/>
      <c r="L20" s="140"/>
      <c r="M20" s="140"/>
      <c r="N20" s="140"/>
      <c r="O20" s="141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ht="21" customHeight="1" spans="1:256">
      <c r="A21" s="120"/>
      <c r="B21" s="121"/>
      <c r="C21" s="121"/>
      <c r="D21" s="121"/>
      <c r="E21" s="122"/>
      <c r="F21" s="121"/>
      <c r="G21" s="121"/>
      <c r="H21" s="121"/>
      <c r="I21" s="142"/>
      <c r="J21" s="143"/>
      <c r="K21" s="143"/>
      <c r="L21" s="144"/>
      <c r="M21" s="143"/>
      <c r="N21" s="143"/>
      <c r="O21" s="145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ht="16.5" spans="1:16">
      <c r="A22" s="123"/>
      <c r="B22" s="123"/>
      <c r="C22" s="124"/>
      <c r="D22" s="124"/>
      <c r="E22" s="125"/>
      <c r="F22" s="124"/>
      <c r="G22" s="124"/>
      <c r="H22" s="124"/>
      <c r="M22" s="83"/>
      <c r="N22" s="83"/>
      <c r="O22" s="83"/>
      <c r="P22" s="86"/>
    </row>
    <row r="23" spans="1:16">
      <c r="A23" s="126" t="s">
        <v>167</v>
      </c>
      <c r="B23" s="126"/>
      <c r="C23" s="127"/>
      <c r="D23" s="127"/>
      <c r="M23" s="83"/>
      <c r="N23" s="83"/>
      <c r="O23" s="83"/>
      <c r="P23" s="86"/>
    </row>
    <row r="24" spans="3:16">
      <c r="C24" s="84"/>
      <c r="J24" s="146" t="s">
        <v>168</v>
      </c>
      <c r="K24" s="147"/>
      <c r="L24" s="148" t="s">
        <v>169</v>
      </c>
      <c r="M24" s="146" t="s">
        <v>132</v>
      </c>
      <c r="N24" s="146" t="s">
        <v>170</v>
      </c>
      <c r="O24" s="83" t="s">
        <v>135</v>
      </c>
      <c r="P24" s="86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4.5" customWidth="1"/>
    <col min="3" max="3" width="16.8" style="72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73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4"/>
      <c r="I3" s="4" t="s">
        <v>219</v>
      </c>
      <c r="J3" s="4" t="s">
        <v>219</v>
      </c>
      <c r="K3" s="4" t="s">
        <v>219</v>
      </c>
      <c r="L3" s="4" t="s">
        <v>219</v>
      </c>
      <c r="M3" s="4" t="s">
        <v>219</v>
      </c>
      <c r="N3" s="7"/>
      <c r="O3" s="7"/>
    </row>
    <row r="4" ht="20" customHeight="1" spans="1:15">
      <c r="A4" s="12">
        <v>1</v>
      </c>
      <c r="B4" s="25" t="s">
        <v>250</v>
      </c>
      <c r="C4" s="25" t="s">
        <v>251</v>
      </c>
      <c r="D4" s="24" t="s">
        <v>113</v>
      </c>
      <c r="E4" s="26" t="s">
        <v>62</v>
      </c>
      <c r="F4" s="24" t="s">
        <v>252</v>
      </c>
      <c r="G4" s="75" t="s">
        <v>65</v>
      </c>
      <c r="H4" s="12" t="s">
        <v>65</v>
      </c>
      <c r="I4" s="79">
        <v>1</v>
      </c>
      <c r="J4" s="80">
        <v>1</v>
      </c>
      <c r="K4" s="80">
        <v>1</v>
      </c>
      <c r="L4" s="80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5" t="s">
        <v>253</v>
      </c>
      <c r="C5" s="25" t="s">
        <v>251</v>
      </c>
      <c r="D5" s="25" t="s">
        <v>254</v>
      </c>
      <c r="E5" s="26" t="s">
        <v>62</v>
      </c>
      <c r="F5" s="24" t="s">
        <v>252</v>
      </c>
      <c r="G5" s="76" t="s">
        <v>65</v>
      </c>
      <c r="H5" s="53" t="s">
        <v>65</v>
      </c>
      <c r="I5" s="81">
        <v>2</v>
      </c>
      <c r="J5" s="80">
        <v>0</v>
      </c>
      <c r="K5" s="80">
        <v>3</v>
      </c>
      <c r="L5" s="80">
        <v>1</v>
      </c>
      <c r="M5" s="12">
        <v>0</v>
      </c>
      <c r="N5" s="12">
        <f t="shared" si="0"/>
        <v>6</v>
      </c>
      <c r="O5" s="12"/>
    </row>
    <row r="6" ht="20" customHeight="1" spans="1:15">
      <c r="A6" s="12">
        <v>3</v>
      </c>
      <c r="B6" s="25" t="s">
        <v>255</v>
      </c>
      <c r="C6" s="25" t="s">
        <v>251</v>
      </c>
      <c r="D6" s="25" t="s">
        <v>256</v>
      </c>
      <c r="E6" s="26" t="s">
        <v>62</v>
      </c>
      <c r="F6" s="24" t="s">
        <v>252</v>
      </c>
      <c r="G6" s="76" t="s">
        <v>65</v>
      </c>
      <c r="H6" s="53" t="s">
        <v>65</v>
      </c>
      <c r="I6" s="81">
        <v>2</v>
      </c>
      <c r="J6" s="80">
        <v>1</v>
      </c>
      <c r="K6" s="80">
        <v>0</v>
      </c>
      <c r="L6" s="80">
        <v>1</v>
      </c>
      <c r="M6" s="12">
        <v>0</v>
      </c>
      <c r="N6" s="12">
        <f t="shared" si="0"/>
        <v>4</v>
      </c>
      <c r="O6" s="12"/>
    </row>
    <row r="7" ht="20" customHeight="1" spans="1:15">
      <c r="A7" s="12">
        <v>4</v>
      </c>
      <c r="B7" s="25" t="s">
        <v>250</v>
      </c>
      <c r="C7" s="25" t="s">
        <v>251</v>
      </c>
      <c r="D7" s="25" t="s">
        <v>257</v>
      </c>
      <c r="E7" s="26" t="s">
        <v>62</v>
      </c>
      <c r="F7" s="24" t="s">
        <v>252</v>
      </c>
      <c r="G7" s="76" t="s">
        <v>65</v>
      </c>
      <c r="H7" s="53" t="s">
        <v>65</v>
      </c>
      <c r="I7" s="79">
        <v>2</v>
      </c>
      <c r="J7" s="80">
        <v>0</v>
      </c>
      <c r="K7" s="80">
        <v>1</v>
      </c>
      <c r="L7" s="80">
        <v>0</v>
      </c>
      <c r="M7" s="12">
        <v>0</v>
      </c>
      <c r="N7" s="12">
        <f t="shared" si="0"/>
        <v>3</v>
      </c>
      <c r="O7" s="12"/>
    </row>
    <row r="8" ht="20" customHeight="1" spans="1:15">
      <c r="A8" s="12"/>
      <c r="B8" s="28"/>
      <c r="C8" s="28"/>
      <c r="D8" s="28"/>
      <c r="E8" s="63"/>
      <c r="F8" s="28"/>
      <c r="G8" s="12"/>
      <c r="H8" s="9"/>
      <c r="I8" s="79"/>
      <c r="J8" s="80"/>
      <c r="K8" s="80"/>
      <c r="L8" s="80"/>
      <c r="M8" s="12"/>
      <c r="N8" s="12"/>
      <c r="O8" s="9"/>
    </row>
    <row r="9" ht="20" customHeight="1" spans="1:15">
      <c r="A9" s="12"/>
      <c r="B9" s="28"/>
      <c r="C9" s="28"/>
      <c r="D9" s="28"/>
      <c r="E9" s="63"/>
      <c r="F9" s="28"/>
      <c r="G9" s="12"/>
      <c r="H9" s="9"/>
      <c r="I9" s="79"/>
      <c r="J9" s="80"/>
      <c r="K9" s="80"/>
      <c r="L9" s="80"/>
      <c r="M9" s="12"/>
      <c r="N9" s="12"/>
      <c r="O9" s="9"/>
    </row>
    <row r="10" ht="20" customHeight="1" spans="1:15">
      <c r="A10" s="12"/>
      <c r="B10" s="28"/>
      <c r="C10" s="28"/>
      <c r="D10" s="28"/>
      <c r="E10" s="63"/>
      <c r="F10" s="28"/>
      <c r="G10" s="12"/>
      <c r="H10" s="9"/>
      <c r="I10" s="79"/>
      <c r="J10" s="80"/>
      <c r="K10" s="80"/>
      <c r="L10" s="80"/>
      <c r="M10" s="12"/>
      <c r="N10" s="12"/>
      <c r="O10" s="9"/>
    </row>
    <row r="11" ht="20" customHeight="1" spans="1:15">
      <c r="A11" s="12"/>
      <c r="B11" s="28"/>
      <c r="C11" s="28"/>
      <c r="D11" s="28"/>
      <c r="E11" s="63"/>
      <c r="F11" s="28"/>
      <c r="G11" s="12"/>
      <c r="H11" s="9"/>
      <c r="I11" s="79"/>
      <c r="J11" s="80"/>
      <c r="K11" s="80"/>
      <c r="L11" s="80"/>
      <c r="M11" s="12"/>
      <c r="N11" s="12"/>
      <c r="O11" s="9"/>
    </row>
    <row r="12" s="2" customFormat="1" ht="18.75" spans="1:15">
      <c r="A12" s="14" t="s">
        <v>258</v>
      </c>
      <c r="B12" s="15"/>
      <c r="C12" s="28"/>
      <c r="D12" s="16"/>
      <c r="E12" s="17"/>
      <c r="F12" s="28"/>
      <c r="G12" s="12"/>
      <c r="H12" s="35"/>
      <c r="I12" s="29"/>
      <c r="J12" s="14" t="s">
        <v>259</v>
      </c>
      <c r="K12" s="15"/>
      <c r="L12" s="15"/>
      <c r="M12" s="16"/>
      <c r="N12" s="15"/>
      <c r="O12" s="22"/>
    </row>
    <row r="13" ht="61" customHeight="1" spans="1:15">
      <c r="A13" s="77" t="s">
        <v>260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2024-12-04T08:00:55Z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