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<sst xmlns="http://schemas.openxmlformats.org/spreadsheetml/2006/main" count="851" uniqueCount="315">
  <si>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</si>
  <si>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</si>
  <si>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</si>
  <si>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</si>
  <si>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</si>
  <si>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</si>
  <si>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</si>
  <si>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</si>
  <si>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</si>
  <si>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</si>
  <si>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</si>
  <si>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</si>
  <si>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</si>
  <si>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</si>
  <si>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</si>
  <si>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</si>
  <si>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</si>
  <si>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</si>
  <si>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</si>
  <si>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</si>
  <si>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</si>
  <si>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</si>
  <si>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</si>
  <si>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</si>
  <si>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</si>
  <si>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</si>
  <si>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</si>
  <si>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</si>
  <si>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TAJJBN82770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</si>
  <si>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</si>
  <si>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</si>
  <si>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</si>
  <si>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</si>
  <si>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</si>
  <si>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</si>
  <si>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</si>
  <si>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</si>
  <si>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</si>
  <si>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</si>
  <si>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</si>
  <si>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</si>
  <si>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</si>
  <si>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</si>
  <si>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</si>
  <si>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</si>
  <si>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</si>
  <si>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</si>
  <si>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</si>
  <si>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</si>
  <si>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</si>
  <si>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</si>
  <si>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</si>
  <si>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</si>
  <si>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</si>
  <si>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</si>
  <si>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</si>
  <si>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</si>
  <si>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</si>
  <si>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</si>
  <si>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</si>
  <si>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</si>
  <si>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</si>
  <si>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</si>
  <si>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</si>
  <si>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</si>
  <si>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</si>
  <si>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</si>
  <si>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</si>
  <si>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</si>
  <si>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</si>
  <si>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</si>
  <si>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</si>
  <si>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</si>
  <si>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</si>
  <si>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</si>
  <si>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</si>
  <si>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</si>
  <si>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</si>
  <si>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</si>
  <si>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</si>
  <si>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</si>
  <si>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</si>
  <si>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</si>
  <si>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</si>
  <si>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米色</t>
  </si>
  <si>
    <t>姜饼红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</si>
  <si>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</si>
  <si>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薄藤紫，M，2件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</si>
  <si>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</si>
  <si>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</si>
  <si>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</si>
  <si>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</si>
  <si>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</si>
  <si>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1.后领边车线左右不对称</t>
  </si>
  <si>
    <t>2.袖子拼块和侧缝拼块左右不对称</t>
  </si>
  <si>
    <t>3.后领起皱.</t>
  </si>
  <si>
    <t>4.下级领上领起扭.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</si>
  <si>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</si>
  <si>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</si>
  <si>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</si>
  <si>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</si>
  <si>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</si>
  <si>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</si>
  <si>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</si>
  <si>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</si>
  <si>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</si>
  <si>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</si>
  <si>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</si>
  <si>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</si>
  <si>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</si>
  <si>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</si>
  <si>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</si>
  <si>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</si>
  <si>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</si>
  <si>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</si>
  <si>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</si>
  <si>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M（薄藤紫）（首件）</t>
  </si>
  <si>
    <t>155/84B</t>
  </si>
  <si>
    <t>160/88B</t>
  </si>
  <si>
    <t>165/92B</t>
  </si>
  <si>
    <t>170/96B</t>
  </si>
  <si>
    <t>175/100B</t>
  </si>
  <si>
    <t>180/104B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</si>
  <si>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</si>
  <si>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</si>
  <si>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</si>
  <si>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</si>
  <si>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+0.2</t>
  </si>
  <si>
    <t>+0</t>
  </si>
  <si>
    <t>+1</t>
  </si>
  <si>
    <t>胸围</t>
  </si>
  <si>
    <t>90</t>
  </si>
  <si>
    <t>-2</t>
  </si>
  <si>
    <t>腰围</t>
  </si>
  <si>
    <t>82</t>
  </si>
  <si>
    <t>-1.5</t>
  </si>
  <si>
    <t>-1</t>
  </si>
  <si>
    <t>摆围</t>
  </si>
  <si>
    <t>肩宽</t>
  </si>
  <si>
    <t>短袖长</t>
  </si>
  <si>
    <t>+0.5</t>
  </si>
  <si>
    <t>袖肥/2</t>
  </si>
  <si>
    <t>袖口围/2</t>
  </si>
  <si>
    <t>下领围</t>
  </si>
  <si>
    <t>前中半开拉链长</t>
  </si>
  <si>
    <t>前门禁宽</t>
  </si>
  <si>
    <t>+0.3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</si>
  <si>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</si>
  <si>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</si>
  <si>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</si>
  <si>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</si>
  <si>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</si>
  <si>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</si>
  <si>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</si>
  <si>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</si>
  <si>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</si>
  <si>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</si>
  <si>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</si>
  <si>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</si>
  <si>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</si>
  <si>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</si>
  <si>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</si>
  <si>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</si>
  <si>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</si>
  <si>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</si>
  <si>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165/88B</t>
  </si>
  <si>
    <t>170/92B</t>
  </si>
  <si>
    <t>175/96B</t>
  </si>
  <si>
    <t>180/100B</t>
  </si>
  <si>
    <t>185/104B</t>
  </si>
  <si>
    <t>190/108B</t>
  </si>
  <si>
    <t>门筒长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</si>
  <si>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</si>
  <si>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</si>
  <si>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</si>
  <si>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</si>
  <si>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</si>
  <si>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</si>
  <si>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</si>
  <si>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</si>
  <si>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</si>
  <si>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</si>
  <si>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</si>
  <si>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</si>
  <si>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</si>
  <si>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</si>
  <si>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</si>
  <si>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</si>
  <si>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</si>
  <si>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</si>
  <si>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</si>
  <si>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</si>
  <si>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</si>
  <si>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</si>
  <si>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</si>
  <si>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</si>
  <si>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</si>
  <si>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</si>
  <si>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</si>
  <si>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</si>
  <si>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</si>
  <si>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</si>
  <si>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</si>
  <si>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</si>
  <si>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</si>
  <si>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</si>
  <si>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</si>
  <si>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</si>
  <si>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</si>
  <si>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</si>
  <si>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</si>
  <si>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</si>
  <si>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</si>
  <si>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</si>
  <si>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</si>
  <si>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</si>
  <si>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</si>
  <si>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</si>
  <si>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</si>
  <si>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</si>
  <si>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</si>
  <si>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</si>
  <si>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</si>
  <si>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跟单QC：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</si>
  <si>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</si>
  <si>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</si>
  <si>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</si>
  <si>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</si>
  <si>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</si>
  <si>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</si>
  <si>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</si>
  <si>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</si>
  <si>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</si>
  <si>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</si>
  <si>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</si>
  <si>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</si>
  <si>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</si>
  <si>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</si>
  <si>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</si>
  <si>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</si>
  <si>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</si>
  <si>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6092409140953</t>
  </si>
  <si>
    <t>T400高弹哑光珠地布</t>
  </si>
  <si>
    <t>源莱美</t>
  </si>
  <si>
    <t>YES</t>
  </si>
  <si>
    <t>6092409211294</t>
  </si>
  <si>
    <t>TAJJBN82770、TAJJBN82772</t>
  </si>
  <si>
    <t>6092411010036</t>
  </si>
  <si>
    <t>制表时间：2024年10月27日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</si>
  <si>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</si>
  <si>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</si>
  <si>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</si>
  <si>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</si>
  <si>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</si>
  <si>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</si>
  <si>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</si>
  <si>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</si>
  <si>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</si>
  <si>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</si>
  <si>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</si>
  <si>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制表时间：2024年10月31日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</si>
  <si>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</si>
  <si>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</si>
  <si>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</si>
  <si>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</si>
  <si>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</si>
  <si>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</si>
  <si>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</si>
  <si>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</si>
  <si>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</si>
  <si>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</si>
  <si>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</si>
  <si>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</si>
  <si>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</si>
  <si>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</si>
  <si>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</si>
  <si>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</si>
  <si>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</si>
  <si>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</si>
  <si>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</si>
  <si>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</si>
  <si>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</si>
  <si>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</si>
  <si>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</si>
  <si>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</si>
  <si>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</si>
  <si>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</si>
  <si>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</si>
  <si>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</si>
  <si>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</si>
  <si>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</si>
  <si>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</si>
  <si>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</si>
  <si>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</si>
  <si>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</si>
  <si>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</si>
  <si>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</si>
  <si>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</si>
  <si>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</si>
  <si>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</si>
  <si>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右肩/前片</t>
  </si>
  <si>
    <t>压烫LOGO标</t>
  </si>
  <si>
    <t>未脱落</t>
  </si>
  <si>
    <t>后幅/后片</t>
  </si>
  <si>
    <t>底面压烫后领唛和正面压烫标及胶条冲吼</t>
  </si>
  <si>
    <t>制表时间：2024年10月30日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</si>
  <si>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</si>
  <si>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</si>
  <si>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</si>
  <si>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</si>
  <si>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</si>
  <si>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织带四件扣/SK00134</t>
  </si>
  <si>
    <t>白色</t>
  </si>
  <si>
    <t>制表时间：2024年10月28日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</si>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</sst>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 vertical="center"/>
    </xf>
    <xf numFmtId="49" fontId="16" fillId="4" borderId="4" xfId="54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0" fillId="0" borderId="2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/>
    </xf>
    <xf numFmtId="0" fontId="17" fillId="0" borderId="27" xfId="49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17" fillId="0" borderId="39" xfId="49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1" fillId="3" borderId="3" xfId="49" applyFont="1" applyFill="1" applyBorder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9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0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5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2" fillId="0" borderId="30" xfId="49" applyFont="1" applyBorder="1" applyAlignment="1">
      <alignment horizontal="center" vertical="center"/>
    </xf>
    <xf numFmtId="0" fontId="12" fillId="0" borderId="41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14" fontId="12" fillId="0" borderId="27" xfId="49" applyNumberFormat="1" applyFont="1" applyBorder="1" applyAlignment="1">
      <alignment horizontal="center" vertical="center"/>
    </xf>
    <xf numFmtId="14" fontId="12" fillId="0" borderId="39" xfId="49" applyNumberFormat="1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7" fillId="0" borderId="23" xfId="49" applyBorder="1">
      <alignment vertical="center"/>
    </xf>
    <xf numFmtId="0" fontId="14" fillId="0" borderId="23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8" xfId="49" applyFont="1" applyBorder="1">
      <alignment vertical="center"/>
    </xf>
    <xf numFmtId="0" fontId="12" fillId="0" borderId="48" xfId="49" applyFont="1" applyBorder="1">
      <alignment vertical="center"/>
    </xf>
    <xf numFmtId="58" fontId="17" fillId="0" borderId="48" xfId="49" applyNumberForma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4" fillId="0" borderId="39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 vertical="center"/>
    </xf>
    <xf numFmtId="0" fontId="25" fillId="0" borderId="10" xfId="53" applyFont="1" applyFill="1" applyBorder="1" applyAlignment="1">
      <alignment horizontal="center" vertical="center"/>
    </xf>
    <xf numFmtId="176" fontId="26" fillId="0" borderId="2" xfId="53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7" fillId="4" borderId="4" xfId="54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27" fillId="0" borderId="2" xfId="53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8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14" fillId="0" borderId="56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50" xfId="49" applyFont="1" applyBorder="1">
      <alignment vertical="center"/>
    </xf>
    <xf numFmtId="0" fontId="17" fillId="0" borderId="51" xfId="49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7" fillId="0" borderId="51" xfId="49" applyBorder="1">
      <alignment vertical="center"/>
    </xf>
    <xf numFmtId="0" fontId="14" fillId="0" borderId="51" xfId="49" applyFont="1" applyBorder="1">
      <alignment vertical="center"/>
    </xf>
    <xf numFmtId="0" fontId="14" fillId="0" borderId="50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4" fillId="0" borderId="35" xfId="49" applyFont="1" applyBorder="1" applyAlignment="1">
      <alignment horizontal="left" vertical="center" wrapText="1"/>
    </xf>
    <xf numFmtId="0" fontId="14" fillId="0" borderId="36" xfId="49" applyFont="1" applyBorder="1" applyAlignment="1">
      <alignment horizontal="left" vertical="center" wrapText="1"/>
    </xf>
    <xf numFmtId="0" fontId="14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29" fillId="0" borderId="57" xfId="49" applyFont="1" applyBorder="1" applyAlignment="1">
      <alignment horizontal="left" vertical="center" wrapText="1"/>
    </xf>
    <xf numFmtId="9" fontId="14" fillId="0" borderId="23" xfId="49" applyNumberFormat="1" applyFont="1" applyBorder="1" applyAlignment="1">
      <alignment horizontal="center" vertical="center"/>
    </xf>
    <xf numFmtId="9" fontId="12" fillId="0" borderId="23" xfId="4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20" fontId="12" fillId="0" borderId="59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30" fillId="0" borderId="48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2" fillId="0" borderId="61" xfId="49" applyFont="1" applyBorder="1">
      <alignment vertical="center"/>
    </xf>
    <xf numFmtId="0" fontId="21" fillId="0" borderId="61" xfId="49" applyFont="1" applyBorder="1">
      <alignment vertical="center"/>
    </xf>
    <xf numFmtId="58" fontId="17" fillId="0" borderId="21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7" fillId="0" borderId="61" xfId="49" applyBorder="1">
      <alignment vertical="center"/>
    </xf>
    <xf numFmtId="0" fontId="17" fillId="0" borderId="2" xfId="49" applyBorder="1" applyAlignment="1">
      <alignment horizontal="center" vertical="center"/>
    </xf>
    <xf numFmtId="0" fontId="14" fillId="0" borderId="63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2" xfId="49" applyFont="1" applyBorder="1" applyAlignment="1">
      <alignment horizontal="left" vertical="center" wrapText="1"/>
    </xf>
    <xf numFmtId="0" fontId="14" fillId="0" borderId="55" xfId="49" applyFont="1" applyBorder="1" applyAlignment="1">
      <alignment horizontal="left" vertical="center"/>
    </xf>
    <xf numFmtId="0" fontId="31" fillId="0" borderId="24" xfId="49" applyFont="1" applyBorder="1" applyAlignment="1">
      <alignment horizontal="center" vertical="center" wrapText="1"/>
    </xf>
    <xf numFmtId="0" fontId="31" fillId="0" borderId="24" xfId="49" applyFont="1" applyBorder="1" applyAlignment="1">
      <alignment horizontal="center" vertical="center"/>
    </xf>
    <xf numFmtId="0" fontId="31" fillId="0" borderId="24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6" xfId="49" applyFont="1" applyBorder="1" applyAlignment="1">
      <alignment horizontal="center" vertical="center"/>
    </xf>
    <xf numFmtId="0" fontId="12" fillId="0" borderId="66" xfId="49" applyFont="1" applyBorder="1" applyAlignment="1">
      <alignment horizontal="left" vertical="center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5" borderId="70" xfId="0" applyFill="1" applyBorder="1" applyAlignment="1">
      <alignment horizontal="center" vertical="center"/>
    </xf>
    <xf numFmtId="0" fontId="0" fillId="6" borderId="0" xfId="0" applyFill="1"/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4" workbookViewId="0">
      <selection activeCell="B4" sqref="B4:I12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53" t="s">
        <v>0</v>
      </c>
      <c r="C2" s="354"/>
      <c r="D2" s="354"/>
      <c r="E2" s="354"/>
      <c r="F2" s="354"/>
      <c r="G2" s="354"/>
      <c r="H2" s="354"/>
      <c r="I2" s="370"/>
    </row>
    <row r="3" ht="28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71"/>
    </row>
    <row r="4" ht="28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3" t="s">
        <v>6</v>
      </c>
      <c r="G4" s="363" t="s">
        <v>7</v>
      </c>
      <c r="H4" s="362" t="s">
        <v>6</v>
      </c>
      <c r="I4" s="372" t="s">
        <v>7</v>
      </c>
    </row>
    <row r="5" ht="28" customHeight="1" spans="2:9">
      <c r="B5" s="364" t="s">
        <v>8</v>
      </c>
      <c r="C5" s="22">
        <v>13</v>
      </c>
      <c r="D5" s="22">
        <v>0</v>
      </c>
      <c r="E5" s="22">
        <v>1</v>
      </c>
      <c r="F5" s="365">
        <v>0</v>
      </c>
      <c r="G5" s="365">
        <v>1</v>
      </c>
      <c r="H5" s="22">
        <v>1</v>
      </c>
      <c r="I5" s="373">
        <v>2</v>
      </c>
    </row>
    <row r="6" ht="28" customHeight="1" spans="2:9">
      <c r="B6" s="364" t="s">
        <v>9</v>
      </c>
      <c r="C6" s="22">
        <v>20</v>
      </c>
      <c r="D6" s="22">
        <v>0</v>
      </c>
      <c r="E6" s="22">
        <v>1</v>
      </c>
      <c r="F6" s="365">
        <v>1</v>
      </c>
      <c r="G6" s="365">
        <v>2</v>
      </c>
      <c r="H6" s="22">
        <v>2</v>
      </c>
      <c r="I6" s="373">
        <v>3</v>
      </c>
    </row>
    <row r="7" ht="28" customHeight="1" spans="2:9">
      <c r="B7" s="364" t="s">
        <v>10</v>
      </c>
      <c r="C7" s="22">
        <v>32</v>
      </c>
      <c r="D7" s="22">
        <v>0</v>
      </c>
      <c r="E7" s="22">
        <v>1</v>
      </c>
      <c r="F7" s="365">
        <v>2</v>
      </c>
      <c r="G7" s="365">
        <v>3</v>
      </c>
      <c r="H7" s="22">
        <v>3</v>
      </c>
      <c r="I7" s="373">
        <v>4</v>
      </c>
    </row>
    <row r="8" ht="28" customHeight="1" spans="2:9">
      <c r="B8" s="364" t="s">
        <v>11</v>
      </c>
      <c r="C8" s="22">
        <v>50</v>
      </c>
      <c r="D8" s="22">
        <v>1</v>
      </c>
      <c r="E8" s="22">
        <v>2</v>
      </c>
      <c r="F8" s="365">
        <v>3</v>
      </c>
      <c r="G8" s="365">
        <v>4</v>
      </c>
      <c r="H8" s="22">
        <v>5</v>
      </c>
      <c r="I8" s="373">
        <v>6</v>
      </c>
    </row>
    <row r="9" ht="28" customHeight="1" spans="2:9">
      <c r="B9" s="364" t="s">
        <v>12</v>
      </c>
      <c r="C9" s="22">
        <v>80</v>
      </c>
      <c r="D9" s="22">
        <v>2</v>
      </c>
      <c r="E9" s="22">
        <v>3</v>
      </c>
      <c r="F9" s="365">
        <v>5</v>
      </c>
      <c r="G9" s="365">
        <v>6</v>
      </c>
      <c r="H9" s="22">
        <v>7</v>
      </c>
      <c r="I9" s="373">
        <v>8</v>
      </c>
    </row>
    <row r="10" ht="28" customHeight="1" spans="2:9">
      <c r="B10" s="364" t="s">
        <v>13</v>
      </c>
      <c r="C10" s="22">
        <v>125</v>
      </c>
      <c r="D10" s="22">
        <v>3</v>
      </c>
      <c r="E10" s="22">
        <v>4</v>
      </c>
      <c r="F10" s="365">
        <v>7</v>
      </c>
      <c r="G10" s="365">
        <v>8</v>
      </c>
      <c r="H10" s="22">
        <v>10</v>
      </c>
      <c r="I10" s="373">
        <v>11</v>
      </c>
    </row>
    <row r="11" ht="28" customHeight="1" spans="2:9">
      <c r="B11" s="364" t="s">
        <v>14</v>
      </c>
      <c r="C11" s="22">
        <v>200</v>
      </c>
      <c r="D11" s="22">
        <v>5</v>
      </c>
      <c r="E11" s="22">
        <v>6</v>
      </c>
      <c r="F11" s="365">
        <v>10</v>
      </c>
      <c r="G11" s="365">
        <v>11</v>
      </c>
      <c r="H11" s="22">
        <v>14</v>
      </c>
      <c r="I11" s="373">
        <v>15</v>
      </c>
    </row>
    <row r="12" ht="28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K8" sqref="K8"/>
    </sheetView>
  </sheetViews>
  <sheetFormatPr defaultColWidth="9" defaultRowHeight="14.25"/>
  <cols>
    <col min="1" max="2" width="7" customWidth="1"/>
    <col min="3" max="3" width="14" customWidth="1"/>
    <col min="4" max="4" width="18.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253</v>
      </c>
      <c r="H2" s="4"/>
      <c r="I2" s="4" t="s">
        <v>254</v>
      </c>
      <c r="J2" s="4"/>
      <c r="K2" s="6" t="s">
        <v>255</v>
      </c>
      <c r="L2" s="48" t="s">
        <v>256</v>
      </c>
      <c r="M2" s="19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49"/>
      <c r="M3" s="20"/>
    </row>
    <row r="4" ht="21" customHeight="1" spans="1:13">
      <c r="A4" s="23">
        <v>1</v>
      </c>
      <c r="B4" s="23" t="s">
        <v>243</v>
      </c>
      <c r="C4" s="375" t="s">
        <v>241</v>
      </c>
      <c r="D4" s="11" t="s">
        <v>242</v>
      </c>
      <c r="E4" s="11" t="s">
        <v>83</v>
      </c>
      <c r="F4" s="22" t="s">
        <v>28</v>
      </c>
      <c r="G4" s="23">
        <v>1</v>
      </c>
      <c r="H4" s="23">
        <v>1</v>
      </c>
      <c r="I4" s="23">
        <v>2.4</v>
      </c>
      <c r="J4" s="23">
        <v>1</v>
      </c>
      <c r="K4" s="23"/>
      <c r="L4" s="23"/>
      <c r="M4" s="23" t="s">
        <v>244</v>
      </c>
    </row>
    <row r="5" ht="28.5" spans="1:13">
      <c r="A5" s="22">
        <v>2</v>
      </c>
      <c r="B5" s="23" t="s">
        <v>243</v>
      </c>
      <c r="C5" s="375" t="s">
        <v>245</v>
      </c>
      <c r="D5" s="11" t="s">
        <v>242</v>
      </c>
      <c r="E5" s="11" t="s">
        <v>84</v>
      </c>
      <c r="F5" s="46" t="s">
        <v>246</v>
      </c>
      <c r="G5" s="22">
        <v>1.2</v>
      </c>
      <c r="H5" s="22">
        <v>1.4</v>
      </c>
      <c r="I5" s="22">
        <v>2.4</v>
      </c>
      <c r="J5" s="22">
        <v>1.6</v>
      </c>
      <c r="K5" s="22"/>
      <c r="L5" s="22"/>
      <c r="M5" s="23" t="s">
        <v>244</v>
      </c>
    </row>
    <row r="6" spans="1:13">
      <c r="A6" s="22">
        <v>3</v>
      </c>
      <c r="B6" s="23" t="s">
        <v>243</v>
      </c>
      <c r="C6" s="376" t="s">
        <v>247</v>
      </c>
      <c r="D6" s="11" t="s">
        <v>242</v>
      </c>
      <c r="E6" s="22" t="s">
        <v>85</v>
      </c>
      <c r="F6" s="22" t="s">
        <v>28</v>
      </c>
      <c r="G6" s="22">
        <v>0.4</v>
      </c>
      <c r="H6" s="22">
        <v>1.2</v>
      </c>
      <c r="I6" s="22">
        <v>0.6</v>
      </c>
      <c r="J6" s="22">
        <v>2</v>
      </c>
      <c r="K6" s="22"/>
      <c r="L6" s="22"/>
      <c r="M6" s="23" t="s">
        <v>244</v>
      </c>
    </row>
    <row r="7" spans="1:1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260</v>
      </c>
      <c r="B11" s="14"/>
      <c r="C11" s="14"/>
      <c r="D11" s="14"/>
      <c r="E11" s="15"/>
      <c r="F11" s="16"/>
      <c r="G11" s="27"/>
      <c r="H11" s="13" t="s">
        <v>261</v>
      </c>
      <c r="I11" s="14"/>
      <c r="J11" s="14"/>
      <c r="K11" s="15"/>
      <c r="L11" s="50"/>
      <c r="M11" s="21"/>
    </row>
    <row r="12" ht="112.5" customHeight="1" spans="1:13">
      <c r="A12" s="47" t="s">
        <v>262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263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5" t="s">
        <v>266</v>
      </c>
      <c r="H2" s="36"/>
      <c r="I2" s="44"/>
      <c r="J2" s="35" t="s">
        <v>267</v>
      </c>
      <c r="K2" s="36"/>
      <c r="L2" s="44"/>
      <c r="M2" s="35" t="s">
        <v>268</v>
      </c>
      <c r="N2" s="36"/>
      <c r="O2" s="44"/>
      <c r="P2" s="35" t="s">
        <v>269</v>
      </c>
      <c r="Q2" s="36"/>
      <c r="R2" s="44"/>
      <c r="S2" s="36" t="s">
        <v>270</v>
      </c>
      <c r="T2" s="36"/>
      <c r="U2" s="44"/>
      <c r="V2" s="31" t="s">
        <v>271</v>
      </c>
      <c r="W2" s="31" t="s">
        <v>239</v>
      </c>
    </row>
    <row r="3" s="1" customFormat="1" ht="16.5" spans="1:23">
      <c r="A3" s="7"/>
      <c r="B3" s="37"/>
      <c r="C3" s="37"/>
      <c r="D3" s="37"/>
      <c r="E3" s="37"/>
      <c r="F3" s="37"/>
      <c r="G3" s="4" t="s">
        <v>272</v>
      </c>
      <c r="H3" s="4" t="s">
        <v>33</v>
      </c>
      <c r="I3" s="4" t="s">
        <v>230</v>
      </c>
      <c r="J3" s="4" t="s">
        <v>272</v>
      </c>
      <c r="K3" s="4" t="s">
        <v>33</v>
      </c>
      <c r="L3" s="4" t="s">
        <v>230</v>
      </c>
      <c r="M3" s="4" t="s">
        <v>272</v>
      </c>
      <c r="N3" s="4" t="s">
        <v>33</v>
      </c>
      <c r="O3" s="4" t="s">
        <v>230</v>
      </c>
      <c r="P3" s="4" t="s">
        <v>272</v>
      </c>
      <c r="Q3" s="4" t="s">
        <v>33</v>
      </c>
      <c r="R3" s="4" t="s">
        <v>230</v>
      </c>
      <c r="S3" s="4" t="s">
        <v>272</v>
      </c>
      <c r="T3" s="4" t="s">
        <v>33</v>
      </c>
      <c r="U3" s="4" t="s">
        <v>230</v>
      </c>
      <c r="V3" s="45"/>
      <c r="W3" s="45"/>
    </row>
    <row r="4" spans="1:23">
      <c r="A4" s="38" t="s">
        <v>273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0"/>
      <c r="B5" s="41"/>
      <c r="C5" s="41"/>
      <c r="D5" s="41"/>
      <c r="E5" s="41"/>
      <c r="F5" s="41"/>
      <c r="G5" s="35" t="s">
        <v>274</v>
      </c>
      <c r="H5" s="36"/>
      <c r="I5" s="44"/>
      <c r="J5" s="35" t="s">
        <v>275</v>
      </c>
      <c r="K5" s="36"/>
      <c r="L5" s="44"/>
      <c r="M5" s="35" t="s">
        <v>276</v>
      </c>
      <c r="N5" s="36"/>
      <c r="O5" s="44"/>
      <c r="P5" s="35" t="s">
        <v>277</v>
      </c>
      <c r="Q5" s="36"/>
      <c r="R5" s="44"/>
      <c r="S5" s="36" t="s">
        <v>278</v>
      </c>
      <c r="T5" s="36"/>
      <c r="U5" s="44"/>
      <c r="V5" s="9"/>
      <c r="W5" s="9"/>
    </row>
    <row r="6" ht="16.5" spans="1:23">
      <c r="A6" s="40"/>
      <c r="B6" s="41"/>
      <c r="C6" s="41"/>
      <c r="D6" s="41"/>
      <c r="E6" s="41"/>
      <c r="F6" s="41"/>
      <c r="G6" s="4" t="s">
        <v>272</v>
      </c>
      <c r="H6" s="4" t="s">
        <v>33</v>
      </c>
      <c r="I6" s="4" t="s">
        <v>230</v>
      </c>
      <c r="J6" s="4" t="s">
        <v>272</v>
      </c>
      <c r="K6" s="4" t="s">
        <v>33</v>
      </c>
      <c r="L6" s="4" t="s">
        <v>230</v>
      </c>
      <c r="M6" s="4" t="s">
        <v>272</v>
      </c>
      <c r="N6" s="4" t="s">
        <v>33</v>
      </c>
      <c r="O6" s="4" t="s">
        <v>230</v>
      </c>
      <c r="P6" s="4" t="s">
        <v>272</v>
      </c>
      <c r="Q6" s="4" t="s">
        <v>33</v>
      </c>
      <c r="R6" s="4" t="s">
        <v>230</v>
      </c>
      <c r="S6" s="4" t="s">
        <v>272</v>
      </c>
      <c r="T6" s="4" t="s">
        <v>33</v>
      </c>
      <c r="U6" s="4" t="s">
        <v>230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279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280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281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282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283</v>
      </c>
      <c r="B17" s="14"/>
      <c r="C17" s="14"/>
      <c r="D17" s="14"/>
      <c r="E17" s="15"/>
      <c r="F17" s="16"/>
      <c r="G17" s="27"/>
      <c r="H17" s="34"/>
      <c r="I17" s="34"/>
      <c r="J17" s="13" t="s">
        <v>284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285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263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287</v>
      </c>
      <c r="B2" s="31" t="s">
        <v>226</v>
      </c>
      <c r="C2" s="31" t="s">
        <v>227</v>
      </c>
      <c r="D2" s="31" t="s">
        <v>228</v>
      </c>
      <c r="E2" s="31" t="s">
        <v>229</v>
      </c>
      <c r="F2" s="31" t="s">
        <v>230</v>
      </c>
      <c r="G2" s="30" t="s">
        <v>288</v>
      </c>
      <c r="H2" s="30" t="s">
        <v>289</v>
      </c>
      <c r="I2" s="30" t="s">
        <v>290</v>
      </c>
      <c r="J2" s="30" t="s">
        <v>289</v>
      </c>
      <c r="K2" s="30" t="s">
        <v>291</v>
      </c>
      <c r="L2" s="30" t="s">
        <v>289</v>
      </c>
      <c r="M2" s="31" t="s">
        <v>271</v>
      </c>
      <c r="N2" s="31" t="s">
        <v>239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287</v>
      </c>
      <c r="B4" s="33" t="s">
        <v>292</v>
      </c>
      <c r="C4" s="33" t="s">
        <v>272</v>
      </c>
      <c r="D4" s="33" t="s">
        <v>228</v>
      </c>
      <c r="E4" s="31" t="s">
        <v>229</v>
      </c>
      <c r="F4" s="31" t="s">
        <v>230</v>
      </c>
      <c r="G4" s="30" t="s">
        <v>288</v>
      </c>
      <c r="H4" s="30" t="s">
        <v>289</v>
      </c>
      <c r="I4" s="30" t="s">
        <v>290</v>
      </c>
      <c r="J4" s="30" t="s">
        <v>289</v>
      </c>
      <c r="K4" s="30" t="s">
        <v>291</v>
      </c>
      <c r="L4" s="30" t="s">
        <v>289</v>
      </c>
      <c r="M4" s="31" t="s">
        <v>271</v>
      </c>
      <c r="N4" s="31" t="s">
        <v>239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283</v>
      </c>
      <c r="B11" s="14"/>
      <c r="C11" s="14"/>
      <c r="D11" s="15"/>
      <c r="E11" s="16"/>
      <c r="F11" s="34"/>
      <c r="G11" s="27"/>
      <c r="H11" s="34"/>
      <c r="I11" s="13" t="s">
        <v>284</v>
      </c>
      <c r="J11" s="14"/>
      <c r="K11" s="14"/>
      <c r="L11" s="14"/>
      <c r="M11" s="14"/>
      <c r="N11" s="21"/>
    </row>
    <row r="12" ht="68.25" customHeight="1" spans="1:14">
      <c r="A12" s="17" t="s">
        <v>293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7" sqref="C7:C8"/>
    </sheetView>
  </sheetViews>
  <sheetFormatPr defaultColWidth="9" defaultRowHeight="14.25"/>
  <cols>
    <col min="1" max="1" width="17.25" customWidth="1"/>
    <col min="2" max="2" width="7" customWidth="1"/>
    <col min="3" max="3" width="14.8333333333333" customWidth="1"/>
    <col min="4" max="4" width="18.9166666666667" customWidth="1"/>
    <col min="5" max="5" width="12.0833333333333" customWidth="1"/>
    <col min="6" max="6" width="14.3333333333333" customWidth="1"/>
    <col min="7" max="7" width="22.3333333333333" customWidth="1"/>
    <col min="8" max="8" width="29.9166666666667" customWidth="1"/>
    <col min="9" max="9" width="15.5833333333333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271</v>
      </c>
      <c r="L2" s="5" t="s">
        <v>239</v>
      </c>
    </row>
    <row r="3" ht="24" customHeight="1" spans="1:12">
      <c r="A3" s="22" t="s">
        <v>299</v>
      </c>
      <c r="B3" s="23" t="s">
        <v>243</v>
      </c>
      <c r="C3" s="375" t="s">
        <v>241</v>
      </c>
      <c r="D3" s="11" t="s">
        <v>242</v>
      </c>
      <c r="E3" s="11" t="s">
        <v>83</v>
      </c>
      <c r="F3" s="22" t="s">
        <v>28</v>
      </c>
      <c r="G3" s="23" t="s">
        <v>300</v>
      </c>
      <c r="H3" s="23" t="s">
        <v>301</v>
      </c>
      <c r="I3" s="22"/>
      <c r="J3" s="22"/>
      <c r="K3" s="11" t="s">
        <v>302</v>
      </c>
      <c r="L3" s="22"/>
    </row>
    <row r="4" ht="58" customHeight="1" spans="1:12">
      <c r="A4" s="22" t="s">
        <v>299</v>
      </c>
      <c r="B4" s="23" t="s">
        <v>243</v>
      </c>
      <c r="C4" s="375" t="s">
        <v>241</v>
      </c>
      <c r="D4" s="11" t="s">
        <v>242</v>
      </c>
      <c r="E4" s="11" t="s">
        <v>83</v>
      </c>
      <c r="F4" s="22" t="s">
        <v>28</v>
      </c>
      <c r="G4" s="23" t="s">
        <v>303</v>
      </c>
      <c r="I4" s="28" t="s">
        <v>304</v>
      </c>
      <c r="J4" s="22"/>
      <c r="K4" s="11" t="s">
        <v>302</v>
      </c>
      <c r="L4" s="22"/>
    </row>
    <row r="5" ht="22" customHeight="1" spans="1:12">
      <c r="A5" s="22" t="s">
        <v>299</v>
      </c>
      <c r="B5" s="23" t="s">
        <v>243</v>
      </c>
      <c r="C5" s="375" t="s">
        <v>245</v>
      </c>
      <c r="D5" s="11" t="s">
        <v>242</v>
      </c>
      <c r="E5" s="11" t="s">
        <v>84</v>
      </c>
      <c r="F5" s="22" t="s">
        <v>28</v>
      </c>
      <c r="G5" s="23" t="s">
        <v>300</v>
      </c>
      <c r="H5" s="23" t="s">
        <v>301</v>
      </c>
      <c r="I5" s="22"/>
      <c r="J5" s="22"/>
      <c r="K5" s="11" t="s">
        <v>302</v>
      </c>
      <c r="L5" s="22"/>
    </row>
    <row r="6" ht="49" customHeight="1" spans="1:12">
      <c r="A6" s="22" t="s">
        <v>299</v>
      </c>
      <c r="B6" s="23" t="s">
        <v>243</v>
      </c>
      <c r="C6" s="375" t="s">
        <v>245</v>
      </c>
      <c r="D6" s="11" t="s">
        <v>242</v>
      </c>
      <c r="E6" s="11" t="s">
        <v>84</v>
      </c>
      <c r="F6" s="22" t="s">
        <v>28</v>
      </c>
      <c r="G6" s="23" t="s">
        <v>303</v>
      </c>
      <c r="I6" s="28" t="s">
        <v>304</v>
      </c>
      <c r="J6" s="22"/>
      <c r="K6" s="11" t="s">
        <v>302</v>
      </c>
      <c r="L6" s="22"/>
    </row>
    <row r="7" ht="22" customHeight="1" spans="1:12">
      <c r="A7" s="22" t="s">
        <v>299</v>
      </c>
      <c r="B7" s="23" t="s">
        <v>243</v>
      </c>
      <c r="C7" s="376" t="s">
        <v>247</v>
      </c>
      <c r="D7" s="11" t="s">
        <v>242</v>
      </c>
      <c r="E7" s="22" t="s">
        <v>85</v>
      </c>
      <c r="F7" s="22" t="s">
        <v>28</v>
      </c>
      <c r="G7" s="23" t="s">
        <v>300</v>
      </c>
      <c r="H7" s="23" t="s">
        <v>301</v>
      </c>
      <c r="I7" s="22"/>
      <c r="J7" s="22"/>
      <c r="K7" s="11" t="s">
        <v>302</v>
      </c>
      <c r="L7" s="22"/>
    </row>
    <row r="8" ht="52" customHeight="1" spans="1:12">
      <c r="A8" s="22" t="s">
        <v>299</v>
      </c>
      <c r="B8" s="23" t="s">
        <v>243</v>
      </c>
      <c r="C8" s="376" t="s">
        <v>247</v>
      </c>
      <c r="D8" s="11" t="s">
        <v>242</v>
      </c>
      <c r="E8" s="22" t="s">
        <v>85</v>
      </c>
      <c r="F8" s="22" t="s">
        <v>28</v>
      </c>
      <c r="G8" s="23" t="s">
        <v>303</v>
      </c>
      <c r="I8" s="28" t="s">
        <v>304</v>
      </c>
      <c r="J8" s="22"/>
      <c r="K8" s="11" t="s">
        <v>302</v>
      </c>
      <c r="L8" s="22"/>
    </row>
    <row r="9" ht="22" customHeight="1" spans="1:12">
      <c r="A9" s="22"/>
      <c r="B9" s="23"/>
      <c r="C9" s="11"/>
      <c r="D9" s="11"/>
      <c r="E9" s="11"/>
      <c r="F9" s="22"/>
      <c r="G9" s="23"/>
      <c r="H9" s="23"/>
      <c r="I9" s="22"/>
      <c r="J9" s="23"/>
      <c r="K9" s="11"/>
      <c r="L9" s="22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9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9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9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9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3" t="s">
        <v>305</v>
      </c>
      <c r="B18" s="14"/>
      <c r="C18" s="14"/>
      <c r="D18" s="14"/>
      <c r="E18" s="15"/>
      <c r="F18" s="16"/>
      <c r="G18" s="27"/>
      <c r="H18" s="13" t="s">
        <v>306</v>
      </c>
      <c r="I18" s="14"/>
      <c r="J18" s="14"/>
      <c r="K18" s="14"/>
      <c r="L18" s="21"/>
    </row>
    <row r="19" ht="79.5" customHeight="1" spans="1:12">
      <c r="A19" s="17" t="s">
        <v>307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">
      <c r="A20" t="s">
        <v>263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D11" sqref="D11"/>
    </sheetView>
  </sheetViews>
  <sheetFormatPr defaultColWidth="9" defaultRowHeight="14.25"/>
  <cols>
    <col min="1" max="1" width="7" customWidth="1"/>
    <col min="2" max="2" width="10" customWidth="1"/>
    <col min="3" max="3" width="20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272</v>
      </c>
      <c r="D2" s="5" t="s">
        <v>228</v>
      </c>
      <c r="E2" s="5" t="s">
        <v>229</v>
      </c>
      <c r="F2" s="4" t="s">
        <v>309</v>
      </c>
      <c r="G2" s="4" t="s">
        <v>254</v>
      </c>
      <c r="H2" s="6" t="s">
        <v>255</v>
      </c>
      <c r="I2" s="19" t="s">
        <v>257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258</v>
      </c>
      <c r="H3" s="8"/>
      <c r="I3" s="20"/>
    </row>
    <row r="4" spans="1:9">
      <c r="A4" s="9">
        <v>1</v>
      </c>
      <c r="B4" s="10" t="s">
        <v>243</v>
      </c>
      <c r="C4" s="11" t="s">
        <v>311</v>
      </c>
      <c r="D4" s="9" t="s">
        <v>312</v>
      </c>
      <c r="E4" s="12" t="s">
        <v>28</v>
      </c>
      <c r="F4" s="9">
        <v>1</v>
      </c>
      <c r="G4" s="9">
        <v>0.1</v>
      </c>
      <c r="H4" s="9"/>
      <c r="I4" s="12" t="s">
        <v>244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313</v>
      </c>
      <c r="B13" s="14"/>
      <c r="C13" s="14"/>
      <c r="D13" s="15"/>
      <c r="E13" s="16"/>
      <c r="F13" s="13" t="s">
        <v>306</v>
      </c>
      <c r="G13" s="14"/>
      <c r="H13" s="15"/>
      <c r="I13" s="21"/>
    </row>
    <row r="14" ht="39" customHeight="1" spans="1:9">
      <c r="A14" s="17" t="s">
        <v>314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263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9" workbookViewId="0">
      <selection activeCell="A22" sqref="A22"/>
    </sheetView>
  </sheetViews>
  <sheetFormatPr defaultColWidth="10.3333333333333" defaultRowHeight="16.5" customHeight="1"/>
  <cols>
    <col min="1" max="2" width="10.3333333333333" style="95"/>
    <col min="3" max="3" width="9.33333333333333" style="95" customWidth="1"/>
    <col min="4" max="4" width="9.58333333333333" style="95" customWidth="1"/>
    <col min="5" max="5" width="9.5" style="95" customWidth="1"/>
    <col min="6" max="6" width="10" style="95" customWidth="1"/>
    <col min="7" max="7" width="11.0833333333333" style="95" customWidth="1"/>
    <col min="8" max="8" width="10.0833333333333" style="95" customWidth="1"/>
    <col min="9" max="9" width="10.3333333333333" style="95"/>
    <col min="10" max="10" width="8" style="95" customWidth="1"/>
    <col min="11" max="11" width="10.5833333333333" style="95" customWidth="1"/>
    <col min="12" max="16384" width="10.3333333333333" style="95"/>
  </cols>
  <sheetData>
    <row r="1" ht="20.25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4.25" spans="1:11">
      <c r="A2" s="283" t="s">
        <v>18</v>
      </c>
      <c r="B2" s="57" t="s">
        <v>19</v>
      </c>
      <c r="C2" s="57"/>
      <c r="D2" s="284" t="s">
        <v>20</v>
      </c>
      <c r="E2" s="284"/>
      <c r="F2" s="285" t="s">
        <v>21</v>
      </c>
      <c r="G2" s="285"/>
      <c r="H2" s="286" t="s">
        <v>22</v>
      </c>
      <c r="I2" s="334" t="s">
        <v>23</v>
      </c>
      <c r="J2" s="334"/>
      <c r="K2" s="334"/>
    </row>
    <row r="3" ht="14.25" spans="1:11">
      <c r="A3" s="287" t="s">
        <v>24</v>
      </c>
      <c r="B3" s="287"/>
      <c r="C3" s="287"/>
      <c r="D3" s="284" t="s">
        <v>25</v>
      </c>
      <c r="E3" s="284"/>
      <c r="F3" s="284"/>
      <c r="G3" s="284"/>
      <c r="H3" s="284" t="s">
        <v>26</v>
      </c>
      <c r="I3" s="284"/>
      <c r="J3" s="284"/>
      <c r="K3" s="284"/>
    </row>
    <row r="4" ht="14.25" spans="1:11">
      <c r="A4" s="286" t="s">
        <v>27</v>
      </c>
      <c r="B4" s="199" t="s">
        <v>28</v>
      </c>
      <c r="C4" s="199"/>
      <c r="D4" s="286" t="s">
        <v>29</v>
      </c>
      <c r="E4" s="286"/>
      <c r="F4" s="201">
        <v>45657</v>
      </c>
      <c r="G4" s="201"/>
      <c r="H4" s="286" t="s">
        <v>30</v>
      </c>
      <c r="I4" s="286"/>
      <c r="J4" s="199" t="s">
        <v>31</v>
      </c>
      <c r="K4" s="199" t="s">
        <v>32</v>
      </c>
    </row>
    <row r="5" ht="14.25" spans="1:11">
      <c r="A5" s="288" t="s">
        <v>33</v>
      </c>
      <c r="B5" s="199" t="s">
        <v>34</v>
      </c>
      <c r="C5" s="199"/>
      <c r="D5" s="286" t="s">
        <v>35</v>
      </c>
      <c r="E5" s="286"/>
      <c r="F5" s="201">
        <v>45613</v>
      </c>
      <c r="G5" s="201"/>
      <c r="H5" s="286" t="s">
        <v>36</v>
      </c>
      <c r="I5" s="286"/>
      <c r="J5" s="199" t="s">
        <v>31</v>
      </c>
      <c r="K5" s="199" t="s">
        <v>32</v>
      </c>
    </row>
    <row r="6" ht="14.25" spans="1:11">
      <c r="A6" s="286" t="s">
        <v>37</v>
      </c>
      <c r="B6" s="57">
        <v>3</v>
      </c>
      <c r="C6" s="57">
        <v>5</v>
      </c>
      <c r="D6" s="288" t="s">
        <v>38</v>
      </c>
      <c r="E6" s="288"/>
      <c r="F6" s="201">
        <v>45642</v>
      </c>
      <c r="G6" s="201"/>
      <c r="H6" s="286" t="s">
        <v>39</v>
      </c>
      <c r="I6" s="286"/>
      <c r="J6" s="199" t="s">
        <v>31</v>
      </c>
      <c r="K6" s="199" t="s">
        <v>32</v>
      </c>
    </row>
    <row r="7" ht="14.25" spans="1:11">
      <c r="A7" s="286" t="s">
        <v>40</v>
      </c>
      <c r="B7" s="57">
        <f>500+700+800</f>
        <v>2000</v>
      </c>
      <c r="C7" s="57"/>
      <c r="D7" s="288" t="s">
        <v>41</v>
      </c>
      <c r="E7" s="289"/>
      <c r="F7" s="201">
        <v>45650</v>
      </c>
      <c r="G7" s="201"/>
      <c r="H7" s="286" t="s">
        <v>42</v>
      </c>
      <c r="I7" s="286"/>
      <c r="J7" s="199" t="s">
        <v>31</v>
      </c>
      <c r="K7" s="199" t="s">
        <v>32</v>
      </c>
    </row>
    <row r="8" ht="14.25" spans="1:11">
      <c r="A8" s="288"/>
      <c r="B8" s="57"/>
      <c r="C8" s="57"/>
      <c r="D8" s="286" t="s">
        <v>43</v>
      </c>
      <c r="E8" s="286"/>
      <c r="F8" s="201">
        <v>45652</v>
      </c>
      <c r="G8" s="201"/>
      <c r="H8" s="286" t="s">
        <v>44</v>
      </c>
      <c r="I8" s="286"/>
      <c r="J8" s="199" t="s">
        <v>31</v>
      </c>
      <c r="K8" s="199" t="s">
        <v>32</v>
      </c>
    </row>
    <row r="9" ht="15" spans="1:11">
      <c r="A9" s="290" t="s">
        <v>45</v>
      </c>
      <c r="B9" s="291"/>
      <c r="C9" s="291"/>
      <c r="D9" s="291"/>
      <c r="E9" s="291"/>
      <c r="F9" s="291"/>
      <c r="G9" s="291"/>
      <c r="H9" s="291"/>
      <c r="I9" s="291"/>
      <c r="J9" s="291"/>
      <c r="K9" s="335"/>
    </row>
    <row r="10" ht="15" spans="1:11">
      <c r="A10" s="245" t="s">
        <v>46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64"/>
    </row>
    <row r="11" ht="14.25" spans="1:11">
      <c r="A11" s="292" t="s">
        <v>47</v>
      </c>
      <c r="B11" s="293" t="s">
        <v>48</v>
      </c>
      <c r="C11" s="294" t="s">
        <v>49</v>
      </c>
      <c r="D11" s="295"/>
      <c r="E11" s="296" t="s">
        <v>50</v>
      </c>
      <c r="F11" s="293" t="s">
        <v>48</v>
      </c>
      <c r="G11" s="294" t="s">
        <v>49</v>
      </c>
      <c r="H11" s="294" t="s">
        <v>51</v>
      </c>
      <c r="I11" s="296" t="s">
        <v>52</v>
      </c>
      <c r="J11" s="293" t="s">
        <v>48</v>
      </c>
      <c r="K11" s="336" t="s">
        <v>49</v>
      </c>
    </row>
    <row r="12" ht="14.25" spans="1:11">
      <c r="A12" s="202" t="s">
        <v>53</v>
      </c>
      <c r="B12" s="220" t="s">
        <v>48</v>
      </c>
      <c r="C12" s="102" t="s">
        <v>49</v>
      </c>
      <c r="D12" s="221"/>
      <c r="E12" s="222" t="s">
        <v>54</v>
      </c>
      <c r="F12" s="220" t="s">
        <v>48</v>
      </c>
      <c r="G12" s="102" t="s">
        <v>49</v>
      </c>
      <c r="H12" s="102" t="s">
        <v>51</v>
      </c>
      <c r="I12" s="222" t="s">
        <v>55</v>
      </c>
      <c r="J12" s="220" t="s">
        <v>48</v>
      </c>
      <c r="K12" s="103" t="s">
        <v>49</v>
      </c>
    </row>
    <row r="13" ht="14.25" spans="1:11">
      <c r="A13" s="202" t="s">
        <v>56</v>
      </c>
      <c r="B13" s="220" t="s">
        <v>48</v>
      </c>
      <c r="C13" s="102" t="s">
        <v>49</v>
      </c>
      <c r="D13" s="221"/>
      <c r="E13" s="222" t="s">
        <v>57</v>
      </c>
      <c r="F13" s="102" t="s">
        <v>58</v>
      </c>
      <c r="G13" s="102" t="s">
        <v>59</v>
      </c>
      <c r="H13" s="102" t="s">
        <v>51</v>
      </c>
      <c r="I13" s="222" t="s">
        <v>60</v>
      </c>
      <c r="J13" s="220" t="s">
        <v>48</v>
      </c>
      <c r="K13" s="103" t="s">
        <v>49</v>
      </c>
    </row>
    <row r="14" ht="15" spans="1:11">
      <c r="A14" s="208" t="s">
        <v>61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6"/>
    </row>
    <row r="15" ht="15" spans="1:11">
      <c r="A15" s="245" t="s">
        <v>62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64"/>
    </row>
    <row r="16" ht="14.25" spans="1:11">
      <c r="A16" s="297" t="s">
        <v>63</v>
      </c>
      <c r="B16" s="294" t="s">
        <v>58</v>
      </c>
      <c r="C16" s="294" t="s">
        <v>59</v>
      </c>
      <c r="D16" s="298"/>
      <c r="E16" s="299" t="s">
        <v>64</v>
      </c>
      <c r="F16" s="294" t="s">
        <v>58</v>
      </c>
      <c r="G16" s="294" t="s">
        <v>59</v>
      </c>
      <c r="H16" s="300"/>
      <c r="I16" s="299" t="s">
        <v>65</v>
      </c>
      <c r="J16" s="294" t="s">
        <v>58</v>
      </c>
      <c r="K16" s="336" t="s">
        <v>59</v>
      </c>
    </row>
    <row r="17" customHeight="1" spans="1:22">
      <c r="A17" s="204" t="s">
        <v>66</v>
      </c>
      <c r="B17" s="102" t="s">
        <v>58</v>
      </c>
      <c r="C17" s="102" t="s">
        <v>59</v>
      </c>
      <c r="D17" s="105"/>
      <c r="E17" s="232" t="s">
        <v>67</v>
      </c>
      <c r="F17" s="102" t="s">
        <v>58</v>
      </c>
      <c r="G17" s="102" t="s">
        <v>59</v>
      </c>
      <c r="H17" s="301"/>
      <c r="I17" s="232" t="s">
        <v>68</v>
      </c>
      <c r="J17" s="102" t="s">
        <v>58</v>
      </c>
      <c r="K17" s="103" t="s">
        <v>59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2" t="s">
        <v>69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8"/>
    </row>
    <row r="19" ht="18" customHeight="1" spans="1:11">
      <c r="A19" s="245" t="s">
        <v>70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64"/>
    </row>
    <row r="20" customHeight="1" spans="1:11">
      <c r="A20" s="304" t="s">
        <v>71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9"/>
    </row>
    <row r="21" ht="21.75" customHeight="1" spans="1:11">
      <c r="A21" s="306" t="s">
        <v>72</v>
      </c>
      <c r="B21" s="232" t="s">
        <v>73</v>
      </c>
      <c r="C21" s="232" t="s">
        <v>74</v>
      </c>
      <c r="D21" s="232" t="s">
        <v>75</v>
      </c>
      <c r="E21" s="232" t="s">
        <v>76</v>
      </c>
      <c r="F21" s="232" t="s">
        <v>77</v>
      </c>
      <c r="G21" s="232" t="s">
        <v>78</v>
      </c>
      <c r="H21" s="232" t="s">
        <v>79</v>
      </c>
      <c r="I21" s="232" t="s">
        <v>80</v>
      </c>
      <c r="J21" s="232" t="s">
        <v>81</v>
      </c>
      <c r="K21" s="162" t="s">
        <v>82</v>
      </c>
    </row>
    <row r="22" customHeight="1" spans="1:11">
      <c r="A22" s="204" t="s">
        <v>83</v>
      </c>
      <c r="B22" s="307"/>
      <c r="C22" s="307"/>
      <c r="D22" s="307">
        <v>1</v>
      </c>
      <c r="E22" s="307">
        <v>1</v>
      </c>
      <c r="F22" s="307">
        <v>1</v>
      </c>
      <c r="G22" s="307">
        <v>1</v>
      </c>
      <c r="H22" s="307">
        <v>1</v>
      </c>
      <c r="I22" s="307"/>
      <c r="J22" s="307"/>
      <c r="K22" s="340"/>
    </row>
    <row r="23" customHeight="1" spans="1:11">
      <c r="A23" s="204" t="s">
        <v>84</v>
      </c>
      <c r="B23" s="307"/>
      <c r="C23" s="307"/>
      <c r="D23" s="307">
        <v>1</v>
      </c>
      <c r="E23" s="307">
        <v>1</v>
      </c>
      <c r="F23" s="307">
        <v>1</v>
      </c>
      <c r="G23" s="307">
        <v>1</v>
      </c>
      <c r="H23" s="307">
        <v>1</v>
      </c>
      <c r="I23" s="307"/>
      <c r="J23" s="307"/>
      <c r="K23" s="341"/>
    </row>
    <row r="24" customHeight="1" spans="1:11">
      <c r="A24" s="204" t="s">
        <v>85</v>
      </c>
      <c r="B24" s="307"/>
      <c r="C24" s="307"/>
      <c r="D24" s="307">
        <v>1</v>
      </c>
      <c r="E24" s="307">
        <v>1</v>
      </c>
      <c r="F24" s="307">
        <v>1</v>
      </c>
      <c r="G24" s="307">
        <v>1</v>
      </c>
      <c r="H24" s="307">
        <v>1</v>
      </c>
      <c r="I24" s="307"/>
      <c r="J24" s="307"/>
      <c r="K24" s="342"/>
    </row>
    <row r="25" customHeight="1" spans="1:11">
      <c r="A25" s="207"/>
      <c r="B25" s="308"/>
      <c r="C25" s="308"/>
      <c r="D25" s="308"/>
      <c r="E25" s="308"/>
      <c r="F25" s="308"/>
      <c r="G25" s="308"/>
      <c r="H25" s="308"/>
      <c r="I25" s="308"/>
      <c r="J25" s="308"/>
      <c r="K25" s="156"/>
    </row>
    <row r="26" customHeight="1" spans="1:11">
      <c r="A26" s="207"/>
      <c r="B26" s="308"/>
      <c r="C26" s="308"/>
      <c r="D26" s="308"/>
      <c r="E26" s="308"/>
      <c r="F26" s="308"/>
      <c r="G26" s="308"/>
      <c r="H26" s="308"/>
      <c r="I26" s="308"/>
      <c r="J26" s="308"/>
      <c r="K26" s="156"/>
    </row>
    <row r="27" customHeight="1" spans="1:11">
      <c r="A27" s="207"/>
      <c r="B27" s="308"/>
      <c r="C27" s="308"/>
      <c r="D27" s="308"/>
      <c r="E27" s="308"/>
      <c r="F27" s="308"/>
      <c r="G27" s="308"/>
      <c r="H27" s="308"/>
      <c r="I27" s="308"/>
      <c r="J27" s="308"/>
      <c r="K27" s="156"/>
    </row>
    <row r="28" customHeight="1" spans="1:11">
      <c r="A28" s="207"/>
      <c r="B28" s="308"/>
      <c r="C28" s="308"/>
      <c r="D28" s="308"/>
      <c r="E28" s="308"/>
      <c r="F28" s="308"/>
      <c r="G28" s="308"/>
      <c r="H28" s="308"/>
      <c r="I28" s="308"/>
      <c r="J28" s="308"/>
      <c r="K28" s="156"/>
    </row>
    <row r="29" ht="18" customHeight="1" spans="1:11">
      <c r="A29" s="309" t="s">
        <v>86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3"/>
    </row>
    <row r="30" ht="18.75" customHeight="1" spans="1:11">
      <c r="A30" s="311" t="s">
        <v>87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4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5"/>
    </row>
    <row r="32" ht="18" customHeight="1" spans="1:11">
      <c r="A32" s="309" t="s">
        <v>88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3"/>
    </row>
    <row r="33" ht="14.25" spans="1:11">
      <c r="A33" s="315" t="s">
        <v>89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6"/>
    </row>
    <row r="34" ht="15" spans="1:11">
      <c r="A34" s="110" t="s">
        <v>90</v>
      </c>
      <c r="B34" s="111"/>
      <c r="C34" s="102" t="s">
        <v>31</v>
      </c>
      <c r="D34" s="102" t="s">
        <v>32</v>
      </c>
      <c r="E34" s="317" t="s">
        <v>91</v>
      </c>
      <c r="F34" s="318"/>
      <c r="G34" s="318"/>
      <c r="H34" s="318"/>
      <c r="I34" s="318"/>
      <c r="J34" s="318"/>
      <c r="K34" s="347"/>
    </row>
    <row r="35" ht="15" spans="1:11">
      <c r="A35" s="319" t="s">
        <v>92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93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8"/>
    </row>
    <row r="37" ht="14.25" spans="1:11">
      <c r="A37" s="237" t="s">
        <v>94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2"/>
    </row>
    <row r="38" ht="14.25" spans="1:11">
      <c r="A38" s="237" t="s">
        <v>95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2"/>
    </row>
    <row r="39" ht="14.25" spans="1:11">
      <c r="A39" s="237" t="s">
        <v>96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62"/>
    </row>
    <row r="40" ht="14.2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2"/>
    </row>
    <row r="41" ht="14.25" spans="1:11">
      <c r="A41" s="322"/>
      <c r="B41" s="238"/>
      <c r="C41" s="238"/>
      <c r="D41" s="238"/>
      <c r="E41" s="238"/>
      <c r="F41" s="238"/>
      <c r="G41" s="238"/>
      <c r="H41" s="238"/>
      <c r="I41" s="238"/>
      <c r="J41" s="238"/>
      <c r="K41" s="262"/>
    </row>
    <row r="42" ht="14.2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2"/>
    </row>
    <row r="43" ht="14.25" spans="1:11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62"/>
    </row>
    <row r="44" ht="14.25" spans="1:11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62"/>
    </row>
    <row r="45" ht="14.25" spans="1:11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62"/>
    </row>
    <row r="46" ht="14.25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2"/>
    </row>
    <row r="47" ht="15" spans="1:11">
      <c r="A47" s="233" t="s">
        <v>97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60"/>
    </row>
    <row r="48" ht="15" spans="1:11">
      <c r="A48" s="245" t="s">
        <v>98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64"/>
    </row>
    <row r="49" ht="14.25" spans="1:11">
      <c r="A49" s="297" t="s">
        <v>99</v>
      </c>
      <c r="B49" s="294" t="s">
        <v>58</v>
      </c>
      <c r="C49" s="294" t="s">
        <v>59</v>
      </c>
      <c r="D49" s="294" t="s">
        <v>51</v>
      </c>
      <c r="E49" s="299" t="s">
        <v>100</v>
      </c>
      <c r="F49" s="294" t="s">
        <v>58</v>
      </c>
      <c r="G49" s="294" t="s">
        <v>59</v>
      </c>
      <c r="H49" s="294" t="s">
        <v>51</v>
      </c>
      <c r="I49" s="299" t="s">
        <v>101</v>
      </c>
      <c r="J49" s="294" t="s">
        <v>58</v>
      </c>
      <c r="K49" s="336" t="s">
        <v>59</v>
      </c>
    </row>
    <row r="50" ht="14.25" spans="1:11">
      <c r="A50" s="204" t="s">
        <v>50</v>
      </c>
      <c r="B50" s="102" t="s">
        <v>58</v>
      </c>
      <c r="C50" s="102" t="s">
        <v>59</v>
      </c>
      <c r="D50" s="102" t="s">
        <v>51</v>
      </c>
      <c r="E50" s="232" t="s">
        <v>57</v>
      </c>
      <c r="F50" s="102" t="s">
        <v>58</v>
      </c>
      <c r="G50" s="102" t="s">
        <v>59</v>
      </c>
      <c r="H50" s="102" t="s">
        <v>51</v>
      </c>
      <c r="I50" s="232" t="s">
        <v>68</v>
      </c>
      <c r="J50" s="102" t="s">
        <v>58</v>
      </c>
      <c r="K50" s="103" t="s">
        <v>59</v>
      </c>
    </row>
    <row r="51" ht="15" spans="1:11">
      <c r="A51" s="208" t="s">
        <v>61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56"/>
    </row>
    <row r="52" ht="15" spans="1:11">
      <c r="A52" s="319" t="s">
        <v>102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</row>
    <row r="53" ht="15" spans="1:11">
      <c r="A53" s="323"/>
      <c r="B53" s="321"/>
      <c r="C53" s="321"/>
      <c r="D53" s="321"/>
      <c r="E53" s="321"/>
      <c r="F53" s="321"/>
      <c r="G53" s="321"/>
      <c r="H53" s="321"/>
      <c r="I53" s="321"/>
      <c r="J53" s="321"/>
      <c r="K53" s="348"/>
    </row>
    <row r="54" ht="15" spans="1:11">
      <c r="A54" s="324" t="s">
        <v>103</v>
      </c>
      <c r="B54" s="325" t="s">
        <v>104</v>
      </c>
      <c r="C54" s="325"/>
      <c r="D54" s="326" t="s">
        <v>105</v>
      </c>
      <c r="E54" s="327" t="s">
        <v>106</v>
      </c>
      <c r="F54" s="328" t="s">
        <v>107</v>
      </c>
      <c r="G54" s="329">
        <v>45619</v>
      </c>
      <c r="H54" s="330" t="s">
        <v>108</v>
      </c>
      <c r="I54" s="349"/>
      <c r="J54" s="350" t="s">
        <v>109</v>
      </c>
      <c r="K54" s="351"/>
    </row>
    <row r="55" ht="15" spans="1:11">
      <c r="A55" s="319" t="s">
        <v>110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</row>
    <row r="56" ht="15" spans="1:11">
      <c r="A56" s="331"/>
      <c r="B56" s="332"/>
      <c r="C56" s="332"/>
      <c r="D56" s="332"/>
      <c r="E56" s="332"/>
      <c r="F56" s="332"/>
      <c r="G56" s="332"/>
      <c r="H56" s="332"/>
      <c r="I56" s="332"/>
      <c r="J56" s="332"/>
      <c r="K56" s="352"/>
    </row>
    <row r="57" ht="15" spans="1:11">
      <c r="A57" s="324" t="s">
        <v>103</v>
      </c>
      <c r="B57" s="325" t="s">
        <v>104</v>
      </c>
      <c r="C57" s="325"/>
      <c r="D57" s="326" t="s">
        <v>105</v>
      </c>
      <c r="E57" s="333"/>
      <c r="F57" s="328" t="s">
        <v>111</v>
      </c>
      <c r="G57" s="329"/>
      <c r="H57" s="330" t="s">
        <v>108</v>
      </c>
      <c r="I57" s="349"/>
      <c r="J57" s="350"/>
      <c r="K57" s="35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I9" sqref="I9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69" t="s">
        <v>27</v>
      </c>
      <c r="B2" s="57" t="s">
        <v>28</v>
      </c>
      <c r="C2" s="57"/>
      <c r="D2" s="269" t="s">
        <v>33</v>
      </c>
      <c r="E2" s="59" t="s">
        <v>34</v>
      </c>
      <c r="F2" s="59"/>
      <c r="G2" s="59"/>
      <c r="H2" s="62">
        <v>2</v>
      </c>
      <c r="I2" s="269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61"/>
    </row>
    <row r="4" ht="29.15" customHeight="1" spans="1:14">
      <c r="A4" s="61"/>
      <c r="B4" s="270" t="s">
        <v>75</v>
      </c>
      <c r="C4" s="271" t="s">
        <v>76</v>
      </c>
      <c r="D4" s="270" t="s">
        <v>77</v>
      </c>
      <c r="E4" s="270" t="s">
        <v>78</v>
      </c>
      <c r="F4" s="270" t="s">
        <v>79</v>
      </c>
      <c r="G4" s="270" t="s">
        <v>80</v>
      </c>
      <c r="H4" s="62"/>
      <c r="I4" s="84"/>
      <c r="J4" s="84"/>
      <c r="K4" s="182" t="s">
        <v>116</v>
      </c>
      <c r="L4" s="174"/>
      <c r="M4" s="84" t="s">
        <v>76</v>
      </c>
      <c r="N4" s="84"/>
    </row>
    <row r="5" ht="29.15" customHeight="1" spans="1:14">
      <c r="A5" s="61"/>
      <c r="B5" s="270" t="s">
        <v>117</v>
      </c>
      <c r="C5" s="271" t="s">
        <v>118</v>
      </c>
      <c r="D5" s="270" t="s">
        <v>119</v>
      </c>
      <c r="E5" s="270" t="s">
        <v>120</v>
      </c>
      <c r="F5" s="270" t="s">
        <v>121</v>
      </c>
      <c r="G5" s="270" t="s">
        <v>122</v>
      </c>
      <c r="H5" s="62"/>
      <c r="I5" s="86"/>
      <c r="J5" s="86"/>
      <c r="K5" s="86" t="s">
        <v>123</v>
      </c>
      <c r="L5" s="86" t="s">
        <v>124</v>
      </c>
      <c r="M5" s="86" t="s">
        <v>83</v>
      </c>
      <c r="N5" s="86"/>
    </row>
    <row r="6" ht="29.15" customHeight="1" spans="1:14">
      <c r="A6" s="272" t="s">
        <v>125</v>
      </c>
      <c r="B6" s="273">
        <f>C6-2</f>
        <v>56</v>
      </c>
      <c r="C6" s="274">
        <v>58</v>
      </c>
      <c r="D6" s="273">
        <f>C6+2</f>
        <v>60</v>
      </c>
      <c r="E6" s="273">
        <f>D6+2</f>
        <v>62</v>
      </c>
      <c r="F6" s="273">
        <f>E6+1</f>
        <v>63</v>
      </c>
      <c r="G6" s="273">
        <f>F6+1</f>
        <v>64</v>
      </c>
      <c r="H6" s="62"/>
      <c r="I6" s="88" t="s">
        <v>126</v>
      </c>
      <c r="J6" s="88"/>
      <c r="K6" s="88" t="s">
        <v>127</v>
      </c>
      <c r="L6" s="88" t="s">
        <v>128</v>
      </c>
      <c r="M6" s="88" t="s">
        <v>129</v>
      </c>
      <c r="N6" s="88"/>
    </row>
    <row r="7" ht="29.15" customHeight="1" spans="1:14">
      <c r="A7" s="275" t="s">
        <v>130</v>
      </c>
      <c r="B7" s="273">
        <f t="shared" ref="B7:B9" si="0">C7-4</f>
        <v>86</v>
      </c>
      <c r="C7" s="276" t="s">
        <v>131</v>
      </c>
      <c r="D7" s="273">
        <f t="shared" ref="D7:D9" si="1">C7+4</f>
        <v>94</v>
      </c>
      <c r="E7" s="273">
        <f>D7+4</f>
        <v>98</v>
      </c>
      <c r="F7" s="273">
        <f t="shared" ref="F7:F9" si="2">E7+6</f>
        <v>104</v>
      </c>
      <c r="G7" s="273">
        <f>F7+6</f>
        <v>110</v>
      </c>
      <c r="H7" s="62"/>
      <c r="I7" s="89"/>
      <c r="J7" s="89"/>
      <c r="K7" s="89" t="s">
        <v>132</v>
      </c>
      <c r="L7" s="89" t="s">
        <v>132</v>
      </c>
      <c r="M7" s="89" t="s">
        <v>132</v>
      </c>
      <c r="N7" s="89"/>
    </row>
    <row r="8" ht="29.15" customHeight="1" spans="1:14">
      <c r="A8" s="275" t="s">
        <v>133</v>
      </c>
      <c r="B8" s="273">
        <f t="shared" si="0"/>
        <v>78</v>
      </c>
      <c r="C8" s="276" t="s">
        <v>134</v>
      </c>
      <c r="D8" s="273">
        <f t="shared" si="1"/>
        <v>86</v>
      </c>
      <c r="E8" s="273">
        <f>D8+5</f>
        <v>91</v>
      </c>
      <c r="F8" s="273">
        <f t="shared" si="2"/>
        <v>97</v>
      </c>
      <c r="G8" s="273">
        <f>F8+7</f>
        <v>104</v>
      </c>
      <c r="H8" s="62"/>
      <c r="I8" s="89"/>
      <c r="J8" s="89"/>
      <c r="K8" s="89" t="s">
        <v>135</v>
      </c>
      <c r="L8" s="89" t="s">
        <v>135</v>
      </c>
      <c r="M8" s="89" t="s">
        <v>136</v>
      </c>
      <c r="N8" s="89"/>
    </row>
    <row r="9" ht="29.15" customHeight="1" spans="1:14">
      <c r="A9" s="275" t="s">
        <v>137</v>
      </c>
      <c r="B9" s="273">
        <f t="shared" si="0"/>
        <v>86</v>
      </c>
      <c r="C9" s="276" t="s">
        <v>131</v>
      </c>
      <c r="D9" s="273">
        <f t="shared" si="1"/>
        <v>94</v>
      </c>
      <c r="E9" s="273">
        <f>D9+5</f>
        <v>99</v>
      </c>
      <c r="F9" s="273">
        <f t="shared" si="2"/>
        <v>105</v>
      </c>
      <c r="G9" s="273">
        <f>F9+7</f>
        <v>112</v>
      </c>
      <c r="H9" s="62"/>
      <c r="I9" s="88"/>
      <c r="J9" s="88"/>
      <c r="K9" s="88" t="s">
        <v>136</v>
      </c>
      <c r="L9" s="88" t="s">
        <v>136</v>
      </c>
      <c r="M9" s="88" t="s">
        <v>128</v>
      </c>
      <c r="N9" s="88"/>
    </row>
    <row r="10" ht="29.15" customHeight="1" spans="1:14">
      <c r="A10" s="277" t="s">
        <v>138</v>
      </c>
      <c r="B10" s="278">
        <f>C10-1</f>
        <v>30</v>
      </c>
      <c r="C10" s="274">
        <v>31</v>
      </c>
      <c r="D10" s="278">
        <f>C10+1</f>
        <v>32</v>
      </c>
      <c r="E10" s="278">
        <f>D10+1</f>
        <v>33</v>
      </c>
      <c r="F10" s="278">
        <f>E10+1.2</f>
        <v>34.2</v>
      </c>
      <c r="G10" s="278">
        <f>F10+1.2</f>
        <v>35.4</v>
      </c>
      <c r="H10" s="62"/>
      <c r="I10" s="89"/>
      <c r="J10" s="89"/>
      <c r="K10" s="89" t="s">
        <v>128</v>
      </c>
      <c r="L10" s="89" t="s">
        <v>128</v>
      </c>
      <c r="M10" s="89" t="s">
        <v>128</v>
      </c>
      <c r="N10" s="89"/>
    </row>
    <row r="11" ht="29.15" customHeight="1" spans="1:14">
      <c r="A11" s="277" t="s">
        <v>139</v>
      </c>
      <c r="B11" s="278">
        <f>C11-0.5</f>
        <v>20</v>
      </c>
      <c r="C11" s="274">
        <v>20.5</v>
      </c>
      <c r="D11" s="278">
        <f t="shared" ref="D11:G11" si="3">C11+0.5</f>
        <v>21</v>
      </c>
      <c r="E11" s="278">
        <f t="shared" si="3"/>
        <v>21.5</v>
      </c>
      <c r="F11" s="278">
        <f t="shared" si="3"/>
        <v>22</v>
      </c>
      <c r="G11" s="278">
        <f t="shared" si="3"/>
        <v>22.5</v>
      </c>
      <c r="H11" s="62"/>
      <c r="I11" s="89"/>
      <c r="J11" s="89"/>
      <c r="K11" s="89" t="s">
        <v>128</v>
      </c>
      <c r="L11" s="89" t="s">
        <v>128</v>
      </c>
      <c r="M11" s="89" t="s">
        <v>140</v>
      </c>
      <c r="N11" s="89"/>
    </row>
    <row r="12" ht="29.15" customHeight="1" spans="1:14">
      <c r="A12" s="275" t="s">
        <v>141</v>
      </c>
      <c r="B12" s="278">
        <f>C12-0.7</f>
        <v>15.8</v>
      </c>
      <c r="C12" s="274">
        <v>16.5</v>
      </c>
      <c r="D12" s="278">
        <f>C12+0.7</f>
        <v>17.2</v>
      </c>
      <c r="E12" s="278">
        <f>D12+0.7</f>
        <v>17.9</v>
      </c>
      <c r="F12" s="278">
        <f>E12+1</f>
        <v>18.9</v>
      </c>
      <c r="G12" s="278">
        <f>F12+1</f>
        <v>19.9</v>
      </c>
      <c r="H12" s="62"/>
      <c r="I12" s="89"/>
      <c r="J12" s="89"/>
      <c r="K12" s="89" t="s">
        <v>128</v>
      </c>
      <c r="L12" s="89" t="s">
        <v>128</v>
      </c>
      <c r="M12" s="89" t="s">
        <v>128</v>
      </c>
      <c r="N12" s="89"/>
    </row>
    <row r="13" ht="29.15" customHeight="1" spans="1:14">
      <c r="A13" s="275" t="s">
        <v>142</v>
      </c>
      <c r="B13" s="278">
        <f>C13-0.7</f>
        <v>13.3</v>
      </c>
      <c r="C13" s="274">
        <v>14</v>
      </c>
      <c r="D13" s="278">
        <f>C13+0.7</f>
        <v>14.7</v>
      </c>
      <c r="E13" s="278">
        <f>D13+0.7</f>
        <v>15.4</v>
      </c>
      <c r="F13" s="278">
        <f>E13+0.9</f>
        <v>16.3</v>
      </c>
      <c r="G13" s="278">
        <f>F13+0.9</f>
        <v>17.2</v>
      </c>
      <c r="H13" s="62"/>
      <c r="I13" s="89"/>
      <c r="J13" s="89"/>
      <c r="K13" s="89" t="s">
        <v>128</v>
      </c>
      <c r="L13" s="89" t="s">
        <v>128</v>
      </c>
      <c r="M13" s="89" t="s">
        <v>128</v>
      </c>
      <c r="N13" s="89"/>
    </row>
    <row r="14" ht="29.15" customHeight="1" spans="1:14">
      <c r="A14" s="275" t="s">
        <v>143</v>
      </c>
      <c r="B14" s="273">
        <f>C14-1</f>
        <v>40</v>
      </c>
      <c r="C14" s="274">
        <v>41</v>
      </c>
      <c r="D14" s="273">
        <f>C14+1</f>
        <v>42</v>
      </c>
      <c r="E14" s="273">
        <f>D14+1</f>
        <v>43</v>
      </c>
      <c r="F14" s="273">
        <f>E14+1.5</f>
        <v>44.5</v>
      </c>
      <c r="G14" s="273">
        <f>F14+1.5</f>
        <v>46</v>
      </c>
      <c r="H14" s="62"/>
      <c r="I14" s="89"/>
      <c r="J14" s="89"/>
      <c r="K14" s="89" t="s">
        <v>128</v>
      </c>
      <c r="L14" s="89" t="s">
        <v>128</v>
      </c>
      <c r="M14" s="89" t="s">
        <v>128</v>
      </c>
      <c r="N14" s="89"/>
    </row>
    <row r="15" ht="29.15" customHeight="1" spans="1:14">
      <c r="A15" s="275" t="s">
        <v>144</v>
      </c>
      <c r="B15" s="273">
        <v>13</v>
      </c>
      <c r="C15" s="279">
        <v>13</v>
      </c>
      <c r="D15" s="273">
        <f t="shared" ref="D15:G15" si="4">C15</f>
        <v>13</v>
      </c>
      <c r="E15" s="273">
        <f>D15+2</f>
        <v>15</v>
      </c>
      <c r="F15" s="273">
        <f t="shared" si="4"/>
        <v>15</v>
      </c>
      <c r="G15" s="273">
        <f t="shared" si="4"/>
        <v>15</v>
      </c>
      <c r="H15" s="62"/>
      <c r="I15" s="89"/>
      <c r="J15" s="89"/>
      <c r="K15" s="89" t="s">
        <v>128</v>
      </c>
      <c r="L15" s="89" t="s">
        <v>128</v>
      </c>
      <c r="M15" s="89" t="s">
        <v>128</v>
      </c>
      <c r="N15" s="89"/>
    </row>
    <row r="16" ht="29.15" customHeight="1" spans="1:14">
      <c r="A16" s="275" t="s">
        <v>145</v>
      </c>
      <c r="B16" s="273">
        <f>C16</f>
        <v>2.5</v>
      </c>
      <c r="C16" s="274">
        <v>2.5</v>
      </c>
      <c r="D16" s="273">
        <f t="shared" ref="D16:G16" si="5">C16</f>
        <v>2.5</v>
      </c>
      <c r="E16" s="273">
        <f t="shared" si="5"/>
        <v>2.5</v>
      </c>
      <c r="F16" s="273">
        <f t="shared" si="5"/>
        <v>2.5</v>
      </c>
      <c r="G16" s="273">
        <f t="shared" si="5"/>
        <v>2.5</v>
      </c>
      <c r="H16" s="62"/>
      <c r="I16" s="89"/>
      <c r="J16" s="89"/>
      <c r="K16" s="89" t="s">
        <v>127</v>
      </c>
      <c r="L16" s="89" t="s">
        <v>127</v>
      </c>
      <c r="M16" s="89" t="s">
        <v>146</v>
      </c>
      <c r="N16" s="89"/>
    </row>
    <row r="17" ht="29.15" customHeight="1" spans="1:14">
      <c r="A17" s="73"/>
      <c r="B17" s="73"/>
      <c r="C17" s="73"/>
      <c r="D17" s="74"/>
      <c r="E17" s="75"/>
      <c r="F17" s="75"/>
      <c r="G17" s="75"/>
      <c r="H17" s="62"/>
      <c r="I17" s="89"/>
      <c r="J17" s="89"/>
      <c r="K17" s="89"/>
      <c r="L17" s="89"/>
      <c r="M17" s="89" t="s">
        <v>147</v>
      </c>
      <c r="N17" s="89"/>
    </row>
    <row r="18" ht="29.15" customHeight="1" spans="1:14">
      <c r="A18" s="73"/>
      <c r="B18" s="73"/>
      <c r="C18" s="73"/>
      <c r="D18" s="74"/>
      <c r="E18" s="75"/>
      <c r="F18" s="75"/>
      <c r="G18" s="75"/>
      <c r="H18" s="62"/>
      <c r="I18" s="89"/>
      <c r="J18" s="89"/>
      <c r="K18" s="89"/>
      <c r="L18" s="89"/>
      <c r="M18" s="89"/>
      <c r="N18" s="89"/>
    </row>
    <row r="19" ht="29.15" customHeight="1" spans="1:14">
      <c r="A19" s="73"/>
      <c r="B19" s="73"/>
      <c r="C19" s="73"/>
      <c r="D19" s="74"/>
      <c r="E19" s="75"/>
      <c r="F19" s="75"/>
      <c r="G19" s="75"/>
      <c r="H19" s="62"/>
      <c r="I19" s="89"/>
      <c r="J19" s="89"/>
      <c r="K19" s="89"/>
      <c r="L19" s="89"/>
      <c r="M19" s="89"/>
      <c r="N19" s="89"/>
    </row>
    <row r="20" ht="29.15" customHeight="1" spans="1:14">
      <c r="A20" s="73"/>
      <c r="B20" s="73"/>
      <c r="C20" s="73"/>
      <c r="D20" s="74"/>
      <c r="E20" s="75"/>
      <c r="F20" s="75"/>
      <c r="G20" s="75"/>
      <c r="H20" s="62"/>
      <c r="I20" s="89"/>
      <c r="J20" s="89"/>
      <c r="K20" s="89"/>
      <c r="L20" s="89"/>
      <c r="M20" s="89"/>
      <c r="N20" s="89"/>
    </row>
    <row r="21" ht="29.15" customHeight="1" spans="1:14">
      <c r="A21" s="73"/>
      <c r="B21" s="73"/>
      <c r="C21" s="73"/>
      <c r="D21" s="74"/>
      <c r="E21" s="75"/>
      <c r="F21" s="75"/>
      <c r="G21" s="75"/>
      <c r="H21" s="62"/>
      <c r="I21" s="89"/>
      <c r="J21" s="89"/>
      <c r="K21" s="89"/>
      <c r="L21" s="89"/>
      <c r="M21" s="89"/>
      <c r="N21" s="89"/>
    </row>
    <row r="22" ht="29.15" customHeight="1" spans="1:14">
      <c r="A22" s="73"/>
      <c r="B22" s="73"/>
      <c r="C22" s="73"/>
      <c r="D22" s="74"/>
      <c r="E22" s="75"/>
      <c r="F22" s="75"/>
      <c r="G22" s="75"/>
      <c r="H22" s="62"/>
      <c r="I22" s="89"/>
      <c r="J22" s="89"/>
      <c r="K22" s="89"/>
      <c r="L22" s="89"/>
      <c r="M22" s="89"/>
      <c r="N22" s="89"/>
    </row>
    <row r="23" ht="29.15" customHeight="1" spans="1:14">
      <c r="A23" s="181"/>
      <c r="B23" s="181"/>
      <c r="C23" s="181"/>
      <c r="D23" s="181"/>
      <c r="E23" s="181"/>
      <c r="F23" s="181"/>
      <c r="G23" s="181"/>
      <c r="H23" s="62"/>
      <c r="I23" s="186"/>
      <c r="J23" s="186"/>
      <c r="K23" s="89"/>
      <c r="L23" s="186"/>
      <c r="M23" s="186"/>
      <c r="N23" s="186"/>
    </row>
    <row r="24" ht="14.25" spans="1:14">
      <c r="A24" s="280"/>
      <c r="B24" s="79"/>
      <c r="C24" s="79"/>
      <c r="D24" s="79"/>
      <c r="E24" s="79"/>
      <c r="F24" s="79"/>
      <c r="G24" s="79"/>
      <c r="H24" s="79"/>
      <c r="I24" s="78" t="s">
        <v>148</v>
      </c>
      <c r="J24" s="281">
        <v>45620</v>
      </c>
      <c r="K24" s="78" t="s">
        <v>149</v>
      </c>
      <c r="L24" s="78"/>
      <c r="M24" s="78" t="s">
        <v>150</v>
      </c>
      <c r="N24" s="53" t="s">
        <v>109</v>
      </c>
    </row>
    <row r="25" ht="19" customHeight="1" spans="1:1">
      <c r="A25" s="53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6" sqref="F6:G6"/>
    </sheetView>
  </sheetViews>
  <sheetFormatPr defaultColWidth="10" defaultRowHeight="16.5" customHeight="1"/>
  <cols>
    <col min="1" max="6" width="10" style="95"/>
    <col min="7" max="7" width="12.25" style="95" customWidth="1"/>
    <col min="8" max="16384" width="10" style="95"/>
  </cols>
  <sheetData>
    <row r="1" ht="22.5" customHeight="1" spans="1:11">
      <c r="A1" s="187" t="s">
        <v>152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18</v>
      </c>
      <c r="B2" s="98" t="s">
        <v>19</v>
      </c>
      <c r="C2" s="98"/>
      <c r="D2" s="189" t="s">
        <v>20</v>
      </c>
      <c r="E2" s="189"/>
      <c r="F2" s="190" t="s">
        <v>21</v>
      </c>
      <c r="G2" s="190"/>
      <c r="H2" s="191" t="s">
        <v>22</v>
      </c>
      <c r="I2" s="251" t="s">
        <v>23</v>
      </c>
      <c r="J2" s="251"/>
      <c r="K2" s="252"/>
    </row>
    <row r="3" customHeight="1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customHeight="1" spans="1:11">
      <c r="A4" s="198" t="s">
        <v>27</v>
      </c>
      <c r="B4" s="199" t="s">
        <v>28</v>
      </c>
      <c r="C4" s="199"/>
      <c r="D4" s="198" t="s">
        <v>29</v>
      </c>
      <c r="E4" s="200"/>
      <c r="F4" s="201">
        <v>45657</v>
      </c>
      <c r="G4" s="201"/>
      <c r="H4" s="198" t="s">
        <v>153</v>
      </c>
      <c r="I4" s="200"/>
      <c r="J4" s="102" t="s">
        <v>31</v>
      </c>
      <c r="K4" s="103" t="s">
        <v>32</v>
      </c>
    </row>
    <row r="5" customHeight="1" spans="1:11">
      <c r="A5" s="202" t="s">
        <v>33</v>
      </c>
      <c r="B5" s="199" t="s">
        <v>34</v>
      </c>
      <c r="C5" s="199"/>
      <c r="D5" s="198" t="s">
        <v>154</v>
      </c>
      <c r="E5" s="200"/>
      <c r="F5" s="105"/>
      <c r="G5" s="203"/>
      <c r="H5" s="198" t="s">
        <v>155</v>
      </c>
      <c r="I5" s="200"/>
      <c r="J5" s="102" t="s">
        <v>31</v>
      </c>
      <c r="K5" s="103" t="s">
        <v>32</v>
      </c>
    </row>
    <row r="6" customHeight="1" spans="1:11">
      <c r="A6" s="198" t="s">
        <v>37</v>
      </c>
      <c r="B6" s="105">
        <v>3</v>
      </c>
      <c r="C6" s="203">
        <v>5</v>
      </c>
      <c r="D6" s="198" t="s">
        <v>156</v>
      </c>
      <c r="E6" s="200"/>
      <c r="F6" s="105"/>
      <c r="G6" s="203"/>
      <c r="H6" s="204" t="s">
        <v>157</v>
      </c>
      <c r="I6" s="232"/>
      <c r="J6" s="232"/>
      <c r="K6" s="253"/>
    </row>
    <row r="7" customHeight="1" spans="1:11">
      <c r="A7" s="198" t="s">
        <v>40</v>
      </c>
      <c r="B7" s="205">
        <v>2000</v>
      </c>
      <c r="C7" s="206"/>
      <c r="D7" s="198" t="s">
        <v>158</v>
      </c>
      <c r="E7" s="200"/>
      <c r="F7" s="105"/>
      <c r="G7" s="203"/>
      <c r="H7" s="207"/>
      <c r="I7" s="102"/>
      <c r="J7" s="102"/>
      <c r="K7" s="103"/>
    </row>
    <row r="8" customHeight="1" spans="1:11">
      <c r="A8" s="208"/>
      <c r="B8" s="113"/>
      <c r="C8" s="209"/>
      <c r="D8" s="208" t="s">
        <v>43</v>
      </c>
      <c r="E8" s="210"/>
      <c r="F8" s="211"/>
      <c r="G8" s="212"/>
      <c r="H8" s="213"/>
      <c r="I8" s="228"/>
      <c r="J8" s="228"/>
      <c r="K8" s="254"/>
    </row>
    <row r="9" customHeight="1" spans="1:11">
      <c r="A9" s="214" t="s">
        <v>159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47</v>
      </c>
      <c r="B10" s="216" t="s">
        <v>48</v>
      </c>
      <c r="C10" s="217" t="s">
        <v>49</v>
      </c>
      <c r="D10" s="218"/>
      <c r="E10" s="219" t="s">
        <v>52</v>
      </c>
      <c r="F10" s="216" t="s">
        <v>48</v>
      </c>
      <c r="G10" s="217" t="s">
        <v>49</v>
      </c>
      <c r="H10" s="216"/>
      <c r="I10" s="219" t="s">
        <v>50</v>
      </c>
      <c r="J10" s="216" t="s">
        <v>48</v>
      </c>
      <c r="K10" s="255" t="s">
        <v>49</v>
      </c>
    </row>
    <row r="11" customHeight="1" spans="1:11">
      <c r="A11" s="202" t="s">
        <v>53</v>
      </c>
      <c r="B11" s="220" t="s">
        <v>48</v>
      </c>
      <c r="C11" s="102" t="s">
        <v>49</v>
      </c>
      <c r="D11" s="221"/>
      <c r="E11" s="222" t="s">
        <v>55</v>
      </c>
      <c r="F11" s="220" t="s">
        <v>48</v>
      </c>
      <c r="G11" s="102" t="s">
        <v>49</v>
      </c>
      <c r="H11" s="220"/>
      <c r="I11" s="222" t="s">
        <v>60</v>
      </c>
      <c r="J11" s="220" t="s">
        <v>48</v>
      </c>
      <c r="K11" s="103" t="s">
        <v>49</v>
      </c>
    </row>
    <row r="12" customHeight="1" spans="1:11">
      <c r="A12" s="208" t="s">
        <v>91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6"/>
    </row>
    <row r="13" customHeight="1" spans="1:11">
      <c r="A13" s="223" t="s">
        <v>160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/>
      <c r="B14" s="225"/>
      <c r="C14" s="225"/>
      <c r="D14" s="225"/>
      <c r="E14" s="225"/>
      <c r="F14" s="225"/>
      <c r="G14" s="225"/>
      <c r="H14" s="225"/>
      <c r="I14" s="130"/>
      <c r="J14" s="130"/>
      <c r="K14" s="161"/>
    </row>
    <row r="15" customHeight="1" spans="1:11">
      <c r="A15" s="132"/>
      <c r="B15" s="133"/>
      <c r="C15" s="133"/>
      <c r="D15" s="226"/>
      <c r="E15" s="227"/>
      <c r="F15" s="133"/>
      <c r="G15" s="133"/>
      <c r="H15" s="226"/>
      <c r="I15" s="148"/>
      <c r="J15" s="257"/>
      <c r="K15" s="258"/>
    </row>
    <row r="16" customHeight="1" spans="1:11">
      <c r="A16" s="213"/>
      <c r="B16" s="228"/>
      <c r="C16" s="228"/>
      <c r="D16" s="228"/>
      <c r="E16" s="228"/>
      <c r="F16" s="228"/>
      <c r="G16" s="228"/>
      <c r="H16" s="228"/>
      <c r="I16" s="228"/>
      <c r="J16" s="228"/>
      <c r="K16" s="254"/>
    </row>
    <row r="17" customHeight="1" spans="1:11">
      <c r="A17" s="223" t="s">
        <v>161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/>
      <c r="B18" s="225"/>
      <c r="C18" s="225"/>
      <c r="D18" s="225"/>
      <c r="E18" s="225"/>
      <c r="F18" s="225"/>
      <c r="G18" s="225"/>
      <c r="H18" s="225"/>
      <c r="I18" s="130"/>
      <c r="J18" s="130"/>
      <c r="K18" s="161"/>
    </row>
    <row r="19" customHeight="1" spans="1:11">
      <c r="A19" s="132"/>
      <c r="B19" s="133"/>
      <c r="C19" s="133"/>
      <c r="D19" s="226"/>
      <c r="E19" s="227"/>
      <c r="F19" s="133"/>
      <c r="G19" s="133"/>
      <c r="H19" s="226"/>
      <c r="I19" s="148"/>
      <c r="J19" s="257"/>
      <c r="K19" s="258"/>
    </row>
    <row r="20" customHeight="1" spans="1:11">
      <c r="A20" s="213"/>
      <c r="B20" s="228"/>
      <c r="C20" s="228"/>
      <c r="D20" s="228"/>
      <c r="E20" s="228"/>
      <c r="F20" s="228"/>
      <c r="G20" s="228"/>
      <c r="H20" s="228"/>
      <c r="I20" s="228"/>
      <c r="J20" s="228"/>
      <c r="K20" s="254"/>
    </row>
    <row r="21" customHeight="1" spans="1:11">
      <c r="A21" s="229" t="s">
        <v>88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7" t="s">
        <v>89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customHeight="1" spans="1:11">
      <c r="A23" s="110" t="s">
        <v>90</v>
      </c>
      <c r="B23" s="111"/>
      <c r="C23" s="102" t="s">
        <v>31</v>
      </c>
      <c r="D23" s="102" t="s">
        <v>32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198" t="s">
        <v>162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3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59"/>
    </row>
    <row r="26" customHeight="1" spans="1:11">
      <c r="A26" s="214" t="s">
        <v>98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92" t="s">
        <v>99</v>
      </c>
      <c r="B27" s="217" t="s">
        <v>58</v>
      </c>
      <c r="C27" s="217" t="s">
        <v>59</v>
      </c>
      <c r="D27" s="217" t="s">
        <v>51</v>
      </c>
      <c r="E27" s="193" t="s">
        <v>100</v>
      </c>
      <c r="F27" s="217" t="s">
        <v>58</v>
      </c>
      <c r="G27" s="217" t="s">
        <v>59</v>
      </c>
      <c r="H27" s="217" t="s">
        <v>51</v>
      </c>
      <c r="I27" s="193" t="s">
        <v>101</v>
      </c>
      <c r="J27" s="217" t="s">
        <v>58</v>
      </c>
      <c r="K27" s="255" t="s">
        <v>59</v>
      </c>
    </row>
    <row r="28" customHeight="1" spans="1:11">
      <c r="A28" s="204" t="s">
        <v>50</v>
      </c>
      <c r="B28" s="102" t="s">
        <v>58</v>
      </c>
      <c r="C28" s="102" t="s">
        <v>59</v>
      </c>
      <c r="D28" s="102" t="s">
        <v>51</v>
      </c>
      <c r="E28" s="232" t="s">
        <v>57</v>
      </c>
      <c r="F28" s="102" t="s">
        <v>58</v>
      </c>
      <c r="G28" s="102" t="s">
        <v>59</v>
      </c>
      <c r="H28" s="102" t="s">
        <v>51</v>
      </c>
      <c r="I28" s="232" t="s">
        <v>68</v>
      </c>
      <c r="J28" s="102" t="s">
        <v>58</v>
      </c>
      <c r="K28" s="103" t="s">
        <v>59</v>
      </c>
    </row>
    <row r="29" customHeight="1" spans="1:11">
      <c r="A29" s="198" t="s">
        <v>61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2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0"/>
    </row>
    <row r="31" customHeight="1" spans="1:11">
      <c r="A31" s="214" t="s">
        <v>163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1"/>
    </row>
    <row r="33" ht="17.25" customHeight="1" spans="1:1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62"/>
    </row>
    <row r="34" ht="17.25" customHeight="1" spans="1:1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62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62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2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2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2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2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2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2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2"/>
    </row>
    <row r="43" ht="17.25" customHeight="1" spans="1:11">
      <c r="A43" s="233" t="s">
        <v>97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0"/>
    </row>
    <row r="44" customHeight="1" spans="1:11">
      <c r="A44" s="214" t="s">
        <v>164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ht="18" customHeight="1" spans="1:11">
      <c r="A45" s="128" t="s">
        <v>91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60"/>
    </row>
    <row r="46" ht="18" customHeight="1" spans="1:1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60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59"/>
    </row>
    <row r="48" ht="21" customHeight="1" spans="1:11">
      <c r="A48" s="239" t="s">
        <v>103</v>
      </c>
      <c r="B48" s="240" t="s">
        <v>104</v>
      </c>
      <c r="C48" s="240"/>
      <c r="D48" s="241" t="s">
        <v>105</v>
      </c>
      <c r="E48" s="242"/>
      <c r="F48" s="241" t="s">
        <v>107</v>
      </c>
      <c r="G48" s="243"/>
      <c r="H48" s="244" t="s">
        <v>108</v>
      </c>
      <c r="I48" s="244"/>
      <c r="J48" s="240"/>
      <c r="K48" s="263"/>
    </row>
    <row r="49" customHeight="1" spans="1:11">
      <c r="A49" s="245" t="s">
        <v>110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64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65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66"/>
    </row>
    <row r="52" ht="21" customHeight="1" spans="1:11">
      <c r="A52" s="239" t="s">
        <v>103</v>
      </c>
      <c r="B52" s="240" t="s">
        <v>104</v>
      </c>
      <c r="C52" s="240"/>
      <c r="D52" s="241" t="s">
        <v>105</v>
      </c>
      <c r="E52" s="241"/>
      <c r="F52" s="241" t="s">
        <v>107</v>
      </c>
      <c r="G52" s="241"/>
      <c r="H52" s="244" t="s">
        <v>108</v>
      </c>
      <c r="I52" s="244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G17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171" t="s">
        <v>112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ht="29.15" customHeight="1" spans="1:14">
      <c r="A2" s="179" t="s">
        <v>27</v>
      </c>
      <c r="B2" s="57" t="s">
        <v>28</v>
      </c>
      <c r="C2" s="57"/>
      <c r="D2" s="180" t="s">
        <v>33</v>
      </c>
      <c r="E2" s="59" t="s">
        <v>34</v>
      </c>
      <c r="F2" s="59"/>
      <c r="G2" s="59"/>
      <c r="H2" s="60"/>
      <c r="I2" s="80" t="s">
        <v>22</v>
      </c>
      <c r="J2" s="81" t="s">
        <v>23</v>
      </c>
      <c r="K2" s="81"/>
      <c r="L2" s="81"/>
      <c r="M2" s="81"/>
      <c r="N2" s="82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83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4"/>
      <c r="J4" s="84"/>
      <c r="K4" s="84"/>
      <c r="L4" s="84"/>
      <c r="M4" s="182"/>
      <c r="N4" s="84"/>
    </row>
    <row r="5" ht="29.15" customHeight="1" spans="1:14">
      <c r="A5" s="61"/>
      <c r="B5" s="64" t="s">
        <v>165</v>
      </c>
      <c r="C5" s="64" t="s">
        <v>166</v>
      </c>
      <c r="D5" s="64" t="s">
        <v>167</v>
      </c>
      <c r="E5" s="64" t="s">
        <v>168</v>
      </c>
      <c r="F5" s="64" t="s">
        <v>169</v>
      </c>
      <c r="G5" s="64" t="s">
        <v>170</v>
      </c>
      <c r="H5" s="62"/>
      <c r="I5" s="86"/>
      <c r="J5" s="86"/>
      <c r="K5" s="86"/>
      <c r="L5" s="86"/>
      <c r="M5" s="183"/>
      <c r="N5" s="86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6">
        <f>F6+1</f>
        <v>64</v>
      </c>
      <c r="H6" s="62"/>
      <c r="I6" s="88"/>
      <c r="J6" s="88"/>
      <c r="K6" s="88"/>
      <c r="L6" s="88"/>
      <c r="M6" s="184"/>
      <c r="N6" s="88"/>
    </row>
    <row r="7" ht="29.15" customHeight="1" spans="1:14">
      <c r="A7" s="68" t="s">
        <v>130</v>
      </c>
      <c r="B7" s="66">
        <f t="shared" ref="B7:B9" si="0">C7-4</f>
        <v>86</v>
      </c>
      <c r="C7" s="69" t="s">
        <v>131</v>
      </c>
      <c r="D7" s="66">
        <f t="shared" ref="D7:D9" si="1">C7+4</f>
        <v>94</v>
      </c>
      <c r="E7" s="66">
        <f>D7+4</f>
        <v>98</v>
      </c>
      <c r="F7" s="66">
        <f t="shared" ref="F7:F9" si="2">E7+6</f>
        <v>104</v>
      </c>
      <c r="G7" s="66">
        <f>F7+6</f>
        <v>110</v>
      </c>
      <c r="H7" s="62"/>
      <c r="I7" s="89"/>
      <c r="J7" s="89"/>
      <c r="K7" s="89"/>
      <c r="L7" s="89"/>
      <c r="M7" s="185"/>
      <c r="N7" s="89"/>
    </row>
    <row r="8" ht="29.15" customHeight="1" spans="1:14">
      <c r="A8" s="68" t="s">
        <v>133</v>
      </c>
      <c r="B8" s="66">
        <f t="shared" si="0"/>
        <v>78</v>
      </c>
      <c r="C8" s="69" t="s">
        <v>134</v>
      </c>
      <c r="D8" s="66">
        <f t="shared" si="1"/>
        <v>86</v>
      </c>
      <c r="E8" s="66">
        <f>D8+5</f>
        <v>91</v>
      </c>
      <c r="F8" s="66">
        <f t="shared" si="2"/>
        <v>97</v>
      </c>
      <c r="G8" s="66">
        <f>F8+7</f>
        <v>104</v>
      </c>
      <c r="H8" s="62"/>
      <c r="I8" s="89"/>
      <c r="J8" s="89"/>
      <c r="K8" s="89"/>
      <c r="L8" s="89"/>
      <c r="M8" s="185"/>
      <c r="N8" s="89"/>
    </row>
    <row r="9" ht="29.15" customHeight="1" spans="1:14">
      <c r="A9" s="68" t="s">
        <v>137</v>
      </c>
      <c r="B9" s="66">
        <f t="shared" si="0"/>
        <v>86</v>
      </c>
      <c r="C9" s="69" t="s">
        <v>131</v>
      </c>
      <c r="D9" s="66">
        <f t="shared" si="1"/>
        <v>94</v>
      </c>
      <c r="E9" s="66">
        <f>D9+5</f>
        <v>99</v>
      </c>
      <c r="F9" s="66">
        <f t="shared" si="2"/>
        <v>105</v>
      </c>
      <c r="G9" s="66">
        <f>F9+7</f>
        <v>112</v>
      </c>
      <c r="H9" s="62"/>
      <c r="I9" s="89"/>
      <c r="J9" s="89"/>
      <c r="K9" s="89"/>
      <c r="L9" s="89"/>
      <c r="M9" s="185"/>
      <c r="N9" s="89"/>
    </row>
    <row r="10" ht="29.15" customHeight="1" spans="1:14">
      <c r="A10" s="70" t="s">
        <v>138</v>
      </c>
      <c r="B10" s="71">
        <f>C10-1</f>
        <v>30</v>
      </c>
      <c r="C10" s="67">
        <v>31</v>
      </c>
      <c r="D10" s="71">
        <f>C10+1</f>
        <v>32</v>
      </c>
      <c r="E10" s="71">
        <f>D10+1</f>
        <v>33</v>
      </c>
      <c r="F10" s="71">
        <f>E10+1.2</f>
        <v>34.2</v>
      </c>
      <c r="G10" s="71">
        <f>F10+1.2</f>
        <v>35.4</v>
      </c>
      <c r="H10" s="62"/>
      <c r="I10" s="89"/>
      <c r="J10" s="89"/>
      <c r="K10" s="89"/>
      <c r="L10" s="89"/>
      <c r="M10" s="185"/>
      <c r="N10" s="89"/>
    </row>
    <row r="11" ht="29.15" customHeight="1" spans="1:14">
      <c r="A11" s="70" t="s">
        <v>139</v>
      </c>
      <c r="B11" s="71">
        <f>C11-0.5</f>
        <v>20</v>
      </c>
      <c r="C11" s="67">
        <v>20.5</v>
      </c>
      <c r="D11" s="71">
        <f t="shared" ref="D11:G11" si="3">C11+0.5</f>
        <v>21</v>
      </c>
      <c r="E11" s="71">
        <f t="shared" si="3"/>
        <v>21.5</v>
      </c>
      <c r="F11" s="71">
        <f t="shared" si="3"/>
        <v>22</v>
      </c>
      <c r="G11" s="71">
        <f t="shared" si="3"/>
        <v>22.5</v>
      </c>
      <c r="H11" s="62"/>
      <c r="I11" s="89"/>
      <c r="J11" s="89"/>
      <c r="K11" s="89"/>
      <c r="L11" s="89"/>
      <c r="M11" s="185"/>
      <c r="N11" s="89"/>
    </row>
    <row r="12" ht="29.15" customHeight="1" spans="1:14">
      <c r="A12" s="68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1">
        <f>F12+1</f>
        <v>19.9</v>
      </c>
      <c r="H12" s="62"/>
      <c r="I12" s="89"/>
      <c r="J12" s="89"/>
      <c r="K12" s="89"/>
      <c r="L12" s="89"/>
      <c r="M12" s="185"/>
      <c r="N12" s="89"/>
    </row>
    <row r="13" ht="29.15" customHeight="1" spans="1:14">
      <c r="A13" s="68" t="s">
        <v>142</v>
      </c>
      <c r="B13" s="71">
        <f>C13-0.7</f>
        <v>13.3</v>
      </c>
      <c r="C13" s="67">
        <v>14</v>
      </c>
      <c r="D13" s="71">
        <f>C13+0.7</f>
        <v>14.7</v>
      </c>
      <c r="E13" s="71">
        <f>D13+0.7</f>
        <v>15.4</v>
      </c>
      <c r="F13" s="71">
        <f>E13+0.9</f>
        <v>16.3</v>
      </c>
      <c r="G13" s="71">
        <f>F13+0.9</f>
        <v>17.2</v>
      </c>
      <c r="H13" s="62"/>
      <c r="I13" s="89"/>
      <c r="J13" s="89"/>
      <c r="K13" s="89"/>
      <c r="L13" s="89"/>
      <c r="M13" s="185"/>
      <c r="N13" s="89"/>
    </row>
    <row r="14" ht="29.15" customHeight="1" spans="1:14">
      <c r="A14" s="68" t="s">
        <v>143</v>
      </c>
      <c r="B14" s="66">
        <f>C14-1</f>
        <v>40</v>
      </c>
      <c r="C14" s="67">
        <v>41</v>
      </c>
      <c r="D14" s="66">
        <f>C14+1</f>
        <v>42</v>
      </c>
      <c r="E14" s="66">
        <f>D14+1</f>
        <v>43</v>
      </c>
      <c r="F14" s="66">
        <f>E14+1.5</f>
        <v>44.5</v>
      </c>
      <c r="G14" s="66">
        <f>F14+1.5</f>
        <v>46</v>
      </c>
      <c r="H14" s="62"/>
      <c r="I14" s="89"/>
      <c r="J14" s="89"/>
      <c r="K14" s="89"/>
      <c r="L14" s="89"/>
      <c r="M14" s="185"/>
      <c r="N14" s="89"/>
    </row>
    <row r="15" ht="29.15" customHeight="1" spans="1:14">
      <c r="A15" s="68" t="s">
        <v>171</v>
      </c>
      <c r="B15" s="66">
        <v>13</v>
      </c>
      <c r="C15" s="72">
        <v>13</v>
      </c>
      <c r="D15" s="66">
        <f t="shared" ref="D15:G15" si="4">C15</f>
        <v>13</v>
      </c>
      <c r="E15" s="66">
        <f>D15+2</f>
        <v>15</v>
      </c>
      <c r="F15" s="66">
        <f t="shared" si="4"/>
        <v>15</v>
      </c>
      <c r="G15" s="66">
        <f t="shared" si="4"/>
        <v>15</v>
      </c>
      <c r="H15" s="62"/>
      <c r="I15" s="89"/>
      <c r="J15" s="89"/>
      <c r="K15" s="89"/>
      <c r="L15" s="89"/>
      <c r="M15" s="185"/>
      <c r="N15" s="89"/>
    </row>
    <row r="16" ht="29.15" customHeight="1" spans="1:14">
      <c r="A16" s="68" t="s">
        <v>145</v>
      </c>
      <c r="B16" s="66">
        <f>C16</f>
        <v>2.5</v>
      </c>
      <c r="C16" s="67">
        <v>2.5</v>
      </c>
      <c r="D16" s="66">
        <f t="shared" ref="D16:G16" si="5">C16</f>
        <v>2.5</v>
      </c>
      <c r="E16" s="66">
        <f t="shared" si="5"/>
        <v>2.5</v>
      </c>
      <c r="F16" s="66">
        <f t="shared" si="5"/>
        <v>2.5</v>
      </c>
      <c r="G16" s="66">
        <f t="shared" si="5"/>
        <v>2.5</v>
      </c>
      <c r="H16" s="62"/>
      <c r="I16" s="89"/>
      <c r="J16" s="89"/>
      <c r="K16" s="89"/>
      <c r="L16" s="89"/>
      <c r="M16" s="185"/>
      <c r="N16" s="89"/>
    </row>
    <row r="17" ht="29.15" customHeight="1" spans="1:14">
      <c r="A17" s="73"/>
      <c r="B17" s="73"/>
      <c r="C17" s="73"/>
      <c r="D17" s="74"/>
      <c r="E17" s="75"/>
      <c r="F17" s="75"/>
      <c r="G17" s="75"/>
      <c r="H17" s="62"/>
      <c r="I17" s="88"/>
      <c r="J17" s="88"/>
      <c r="K17" s="88"/>
      <c r="L17" s="88"/>
      <c r="M17" s="184"/>
      <c r="N17" s="88"/>
    </row>
    <row r="18" ht="29.15" customHeight="1" spans="1:14">
      <c r="A18" s="73"/>
      <c r="B18" s="73"/>
      <c r="C18" s="73"/>
      <c r="D18" s="74"/>
      <c r="E18" s="75"/>
      <c r="F18" s="75"/>
      <c r="G18" s="75"/>
      <c r="H18" s="62"/>
      <c r="I18" s="89"/>
      <c r="J18" s="89"/>
      <c r="K18" s="89"/>
      <c r="L18" s="89"/>
      <c r="M18" s="185"/>
      <c r="N18" s="89"/>
    </row>
    <row r="19" ht="29.15" customHeight="1" spans="1:14">
      <c r="A19" s="73"/>
      <c r="B19" s="73"/>
      <c r="C19" s="73"/>
      <c r="D19" s="74"/>
      <c r="E19" s="75"/>
      <c r="F19" s="75"/>
      <c r="G19" s="75"/>
      <c r="H19" s="62"/>
      <c r="I19" s="89"/>
      <c r="J19" s="89"/>
      <c r="K19" s="89"/>
      <c r="L19" s="89"/>
      <c r="M19" s="185"/>
      <c r="N19" s="89"/>
    </row>
    <row r="20" ht="29.15" customHeight="1" spans="1:14">
      <c r="A20" s="73"/>
      <c r="B20" s="73"/>
      <c r="C20" s="73"/>
      <c r="D20" s="74"/>
      <c r="E20" s="75"/>
      <c r="F20" s="75"/>
      <c r="G20" s="75"/>
      <c r="H20" s="62"/>
      <c r="I20" s="89"/>
      <c r="J20" s="89"/>
      <c r="K20" s="89"/>
      <c r="L20" s="89"/>
      <c r="M20" s="185"/>
      <c r="N20" s="89"/>
    </row>
    <row r="21" ht="29.15" customHeight="1" spans="1:14">
      <c r="A21" s="73"/>
      <c r="B21" s="73"/>
      <c r="C21" s="73"/>
      <c r="D21" s="74"/>
      <c r="E21" s="75"/>
      <c r="F21" s="75"/>
      <c r="G21" s="75"/>
      <c r="H21" s="62"/>
      <c r="I21" s="89"/>
      <c r="J21" s="89"/>
      <c r="K21" s="89"/>
      <c r="L21" s="89"/>
      <c r="M21" s="185"/>
      <c r="N21" s="89"/>
    </row>
    <row r="22" ht="29.15" customHeight="1" spans="1:14">
      <c r="A22" s="73"/>
      <c r="B22" s="73"/>
      <c r="C22" s="73"/>
      <c r="D22" s="74"/>
      <c r="E22" s="75"/>
      <c r="F22" s="75"/>
      <c r="G22" s="75"/>
      <c r="H22" s="62"/>
      <c r="I22" s="89"/>
      <c r="J22" s="89"/>
      <c r="K22" s="89"/>
      <c r="L22" s="89"/>
      <c r="M22" s="185"/>
      <c r="N22" s="89"/>
    </row>
    <row r="23" ht="29.15" customHeight="1" spans="1:14">
      <c r="A23" s="76"/>
      <c r="B23" s="181"/>
      <c r="C23" s="181"/>
      <c r="D23" s="181"/>
      <c r="E23" s="181"/>
      <c r="F23" s="181"/>
      <c r="G23" s="181"/>
      <c r="H23" s="77"/>
      <c r="I23" s="186"/>
      <c r="J23" s="186"/>
      <c r="K23" s="89"/>
      <c r="L23" s="186"/>
      <c r="M23" s="186"/>
      <c r="N23" s="186"/>
    </row>
    <row r="24" ht="15" spans="1:14">
      <c r="A24" s="78" t="s">
        <v>91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172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173</v>
      </c>
      <c r="B26" s="79"/>
      <c r="C26" s="79"/>
      <c r="D26" s="79"/>
      <c r="E26" s="79"/>
      <c r="F26" s="79"/>
      <c r="G26" s="79"/>
      <c r="H26" s="79"/>
      <c r="I26" s="78" t="s">
        <v>148</v>
      </c>
      <c r="J26" s="94"/>
      <c r="K26" s="78" t="s">
        <v>174</v>
      </c>
      <c r="L26" s="78"/>
      <c r="M26" s="78" t="s">
        <v>150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6" sqref="A6:G18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171" t="s">
        <v>112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0" t="s">
        <v>22</v>
      </c>
      <c r="J2" s="81" t="s">
        <v>23</v>
      </c>
      <c r="K2" s="81"/>
      <c r="L2" s="81"/>
      <c r="M2" s="81"/>
      <c r="N2" s="82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83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4"/>
      <c r="J4" s="84"/>
      <c r="K4" s="84"/>
      <c r="L4" s="84"/>
      <c r="M4" s="84"/>
      <c r="N4" s="174"/>
    </row>
    <row r="5" ht="29.15" customHeight="1" spans="1:14">
      <c r="A5" s="61"/>
      <c r="B5" s="64" t="s">
        <v>165</v>
      </c>
      <c r="C5" s="64" t="s">
        <v>166</v>
      </c>
      <c r="D5" s="64" t="s">
        <v>167</v>
      </c>
      <c r="E5" s="64" t="s">
        <v>168</v>
      </c>
      <c r="F5" s="64" t="s">
        <v>169</v>
      </c>
      <c r="G5" s="64" t="s">
        <v>170</v>
      </c>
      <c r="H5" s="62"/>
      <c r="I5" s="86"/>
      <c r="J5" s="86"/>
      <c r="K5" s="86"/>
      <c r="L5" s="86"/>
      <c r="M5" s="86"/>
      <c r="N5" s="87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6">
        <f>F6+1</f>
        <v>64</v>
      </c>
      <c r="H6" s="62"/>
      <c r="I6" s="88"/>
      <c r="J6" s="88"/>
      <c r="K6" s="88"/>
      <c r="L6" s="88"/>
      <c r="M6" s="88"/>
      <c r="N6" s="175"/>
    </row>
    <row r="7" ht="29.15" customHeight="1" spans="1:14">
      <c r="A7" s="68" t="s">
        <v>130</v>
      </c>
      <c r="B7" s="66">
        <f t="shared" ref="B7:B9" si="0">C7-4</f>
        <v>86</v>
      </c>
      <c r="C7" s="69" t="s">
        <v>131</v>
      </c>
      <c r="D7" s="66">
        <f t="shared" ref="D7:D9" si="1">C7+4</f>
        <v>94</v>
      </c>
      <c r="E7" s="66">
        <f>D7+4</f>
        <v>98</v>
      </c>
      <c r="F7" s="66">
        <f t="shared" ref="F7:F9" si="2">E7+6</f>
        <v>104</v>
      </c>
      <c r="G7" s="66">
        <f>F7+6</f>
        <v>110</v>
      </c>
      <c r="H7" s="62"/>
      <c r="I7" s="89"/>
      <c r="J7" s="89"/>
      <c r="K7" s="89"/>
      <c r="L7" s="89"/>
      <c r="M7" s="89"/>
      <c r="N7" s="176"/>
    </row>
    <row r="8" ht="29.15" customHeight="1" spans="1:14">
      <c r="A8" s="68" t="s">
        <v>133</v>
      </c>
      <c r="B8" s="66">
        <f t="shared" si="0"/>
        <v>78</v>
      </c>
      <c r="C8" s="69" t="s">
        <v>134</v>
      </c>
      <c r="D8" s="66">
        <f t="shared" si="1"/>
        <v>86</v>
      </c>
      <c r="E8" s="66">
        <f>D8+5</f>
        <v>91</v>
      </c>
      <c r="F8" s="66">
        <f t="shared" si="2"/>
        <v>97</v>
      </c>
      <c r="G8" s="66">
        <f>F8+7</f>
        <v>104</v>
      </c>
      <c r="H8" s="62"/>
      <c r="I8" s="89"/>
      <c r="J8" s="89"/>
      <c r="K8" s="89"/>
      <c r="L8" s="89"/>
      <c r="M8" s="89"/>
      <c r="N8" s="177"/>
    </row>
    <row r="9" ht="29.15" customHeight="1" spans="1:14">
      <c r="A9" s="68" t="s">
        <v>137</v>
      </c>
      <c r="B9" s="66">
        <f t="shared" si="0"/>
        <v>86</v>
      </c>
      <c r="C9" s="69" t="s">
        <v>131</v>
      </c>
      <c r="D9" s="66">
        <f t="shared" si="1"/>
        <v>94</v>
      </c>
      <c r="E9" s="66">
        <f>D9+5</f>
        <v>99</v>
      </c>
      <c r="F9" s="66">
        <f t="shared" si="2"/>
        <v>105</v>
      </c>
      <c r="G9" s="66">
        <f>F9+7</f>
        <v>112</v>
      </c>
      <c r="H9" s="62"/>
      <c r="I9" s="88"/>
      <c r="J9" s="88"/>
      <c r="K9" s="88"/>
      <c r="L9" s="88"/>
      <c r="M9" s="88"/>
      <c r="N9" s="178"/>
    </row>
    <row r="10" ht="29.15" customHeight="1" spans="1:14">
      <c r="A10" s="70" t="s">
        <v>138</v>
      </c>
      <c r="B10" s="71">
        <f>C10-1</f>
        <v>30</v>
      </c>
      <c r="C10" s="67">
        <v>31</v>
      </c>
      <c r="D10" s="71">
        <f>C10+1</f>
        <v>32</v>
      </c>
      <c r="E10" s="71">
        <f>D10+1</f>
        <v>33</v>
      </c>
      <c r="F10" s="71">
        <f>E10+1.2</f>
        <v>34.2</v>
      </c>
      <c r="G10" s="71">
        <f>F10+1.2</f>
        <v>35.4</v>
      </c>
      <c r="H10" s="62"/>
      <c r="I10" s="88"/>
      <c r="J10" s="88"/>
      <c r="K10" s="88"/>
      <c r="L10" s="88"/>
      <c r="M10" s="88"/>
      <c r="N10" s="178"/>
    </row>
    <row r="11" ht="29.15" customHeight="1" spans="1:14">
      <c r="A11" s="70" t="s">
        <v>139</v>
      </c>
      <c r="B11" s="71">
        <f>C11-0.5</f>
        <v>20</v>
      </c>
      <c r="C11" s="67">
        <v>20.5</v>
      </c>
      <c r="D11" s="71">
        <f t="shared" ref="D11:G11" si="3">C11+0.5</f>
        <v>21</v>
      </c>
      <c r="E11" s="71">
        <f t="shared" si="3"/>
        <v>21.5</v>
      </c>
      <c r="F11" s="71">
        <f t="shared" si="3"/>
        <v>22</v>
      </c>
      <c r="G11" s="71">
        <f t="shared" si="3"/>
        <v>22.5</v>
      </c>
      <c r="H11" s="62"/>
      <c r="I11" s="88"/>
      <c r="J11" s="88"/>
      <c r="K11" s="88"/>
      <c r="L11" s="88"/>
      <c r="M11" s="88"/>
      <c r="N11" s="178"/>
    </row>
    <row r="12" ht="29.15" customHeight="1" spans="1:14">
      <c r="A12" s="68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1">
        <f>F12+1</f>
        <v>19.9</v>
      </c>
      <c r="H12" s="62"/>
      <c r="I12" s="88"/>
      <c r="J12" s="88"/>
      <c r="K12" s="88"/>
      <c r="L12" s="88"/>
      <c r="M12" s="88"/>
      <c r="N12" s="178"/>
    </row>
    <row r="13" ht="29.15" customHeight="1" spans="1:14">
      <c r="A13" s="68" t="s">
        <v>142</v>
      </c>
      <c r="B13" s="71">
        <f>C13-0.7</f>
        <v>13.3</v>
      </c>
      <c r="C13" s="67">
        <v>14</v>
      </c>
      <c r="D13" s="71">
        <f>C13+0.7</f>
        <v>14.7</v>
      </c>
      <c r="E13" s="71">
        <f>D13+0.7</f>
        <v>15.4</v>
      </c>
      <c r="F13" s="71">
        <f>E13+0.9</f>
        <v>16.3</v>
      </c>
      <c r="G13" s="71">
        <f>F13+0.9</f>
        <v>17.2</v>
      </c>
      <c r="H13" s="62"/>
      <c r="I13" s="89"/>
      <c r="J13" s="89"/>
      <c r="K13" s="89"/>
      <c r="L13" s="89"/>
      <c r="M13" s="89"/>
      <c r="N13" s="177"/>
    </row>
    <row r="14" ht="29.15" customHeight="1" spans="1:14">
      <c r="A14" s="68" t="s">
        <v>143</v>
      </c>
      <c r="B14" s="66">
        <f>C14-1</f>
        <v>40</v>
      </c>
      <c r="C14" s="67">
        <v>41</v>
      </c>
      <c r="D14" s="66">
        <f>C14+1</f>
        <v>42</v>
      </c>
      <c r="E14" s="66">
        <f>D14+1</f>
        <v>43</v>
      </c>
      <c r="F14" s="66">
        <f>E14+1.5</f>
        <v>44.5</v>
      </c>
      <c r="G14" s="66">
        <f>F14+1.5</f>
        <v>46</v>
      </c>
      <c r="H14" s="62"/>
      <c r="I14" s="89"/>
      <c r="J14" s="89"/>
      <c r="K14" s="89"/>
      <c r="L14" s="89"/>
      <c r="M14" s="89"/>
      <c r="N14" s="177"/>
    </row>
    <row r="15" ht="29.15" customHeight="1" spans="1:14">
      <c r="A15" s="68" t="s">
        <v>171</v>
      </c>
      <c r="B15" s="66">
        <v>13</v>
      </c>
      <c r="C15" s="72">
        <v>13</v>
      </c>
      <c r="D15" s="66">
        <f t="shared" ref="D15:G15" si="4">C15</f>
        <v>13</v>
      </c>
      <c r="E15" s="66">
        <f>D15+2</f>
        <v>15</v>
      </c>
      <c r="F15" s="66">
        <f t="shared" si="4"/>
        <v>15</v>
      </c>
      <c r="G15" s="66">
        <f t="shared" si="4"/>
        <v>15</v>
      </c>
      <c r="H15" s="62"/>
      <c r="I15" s="89"/>
      <c r="J15" s="89"/>
      <c r="K15" s="89"/>
      <c r="L15" s="89"/>
      <c r="M15" s="89"/>
      <c r="N15" s="177"/>
    </row>
    <row r="16" ht="29.15" customHeight="1" spans="1:14">
      <c r="A16" s="68" t="s">
        <v>145</v>
      </c>
      <c r="B16" s="66">
        <f>C16</f>
        <v>2.5</v>
      </c>
      <c r="C16" s="67">
        <v>2.5</v>
      </c>
      <c r="D16" s="66">
        <f t="shared" ref="D16:G16" si="5">C16</f>
        <v>2.5</v>
      </c>
      <c r="E16" s="66">
        <f t="shared" si="5"/>
        <v>2.5</v>
      </c>
      <c r="F16" s="66">
        <f t="shared" si="5"/>
        <v>2.5</v>
      </c>
      <c r="G16" s="66">
        <f t="shared" si="5"/>
        <v>2.5</v>
      </c>
      <c r="H16" s="62"/>
      <c r="I16" s="89"/>
      <c r="J16" s="89"/>
      <c r="K16" s="89"/>
      <c r="L16" s="89"/>
      <c r="M16" s="89"/>
      <c r="N16" s="177"/>
    </row>
    <row r="17" ht="29.15" customHeight="1" spans="1:14">
      <c r="A17" s="73"/>
      <c r="B17" s="73"/>
      <c r="C17" s="73"/>
      <c r="D17" s="74"/>
      <c r="E17" s="75"/>
      <c r="F17" s="75"/>
      <c r="G17" s="75"/>
      <c r="H17" s="62"/>
      <c r="I17" s="89"/>
      <c r="J17" s="89"/>
      <c r="K17" s="89"/>
      <c r="L17" s="89"/>
      <c r="M17" s="89"/>
      <c r="N17" s="177"/>
    </row>
    <row r="18" ht="29.15" customHeight="1" spans="1:14">
      <c r="A18" s="73"/>
      <c r="B18" s="73"/>
      <c r="C18" s="73"/>
      <c r="D18" s="74"/>
      <c r="E18" s="75"/>
      <c r="F18" s="75"/>
      <c r="G18" s="75"/>
      <c r="H18" s="62"/>
      <c r="I18" s="89"/>
      <c r="J18" s="89"/>
      <c r="K18" s="89"/>
      <c r="L18" s="89"/>
      <c r="M18" s="89"/>
      <c r="N18" s="177"/>
    </row>
    <row r="19" ht="29.15" customHeight="1" spans="1:14">
      <c r="A19" s="73"/>
      <c r="B19" s="73"/>
      <c r="C19" s="73"/>
      <c r="D19" s="74"/>
      <c r="E19" s="75"/>
      <c r="F19" s="75"/>
      <c r="G19" s="75"/>
      <c r="H19" s="62"/>
      <c r="I19" s="89"/>
      <c r="J19" s="89"/>
      <c r="K19" s="89"/>
      <c r="L19" s="89"/>
      <c r="M19" s="89"/>
      <c r="N19" s="177"/>
    </row>
    <row r="20" ht="29.15" customHeight="1" spans="1:14">
      <c r="A20" s="173"/>
      <c r="B20" s="73"/>
      <c r="C20" s="73"/>
      <c r="D20" s="74"/>
      <c r="E20" s="75"/>
      <c r="F20" s="75"/>
      <c r="G20" s="75"/>
      <c r="H20" s="62"/>
      <c r="I20" s="89"/>
      <c r="J20" s="89"/>
      <c r="K20" s="89"/>
      <c r="L20" s="89"/>
      <c r="M20" s="89"/>
      <c r="N20" s="177"/>
    </row>
    <row r="21" ht="29.15" customHeight="1" spans="1:14">
      <c r="A21" s="73"/>
      <c r="B21" s="73"/>
      <c r="C21" s="73"/>
      <c r="D21" s="74"/>
      <c r="E21" s="75"/>
      <c r="F21" s="75"/>
      <c r="G21" s="75"/>
      <c r="H21" s="62"/>
      <c r="I21" s="89"/>
      <c r="J21" s="89"/>
      <c r="K21" s="89"/>
      <c r="L21" s="89"/>
      <c r="M21" s="89"/>
      <c r="N21" s="177"/>
    </row>
    <row r="22" ht="29.15" customHeight="1" spans="1:14">
      <c r="A22" s="73"/>
      <c r="B22" s="73"/>
      <c r="C22" s="73"/>
      <c r="D22" s="74"/>
      <c r="E22" s="75"/>
      <c r="F22" s="75"/>
      <c r="G22" s="75"/>
      <c r="H22" s="62"/>
      <c r="I22" s="89"/>
      <c r="J22" s="89"/>
      <c r="K22" s="89"/>
      <c r="L22" s="89"/>
      <c r="M22" s="89"/>
      <c r="N22" s="177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90"/>
      <c r="J23" s="91"/>
      <c r="K23" s="92"/>
      <c r="L23" s="91"/>
      <c r="M23" s="91"/>
      <c r="N23" s="93"/>
    </row>
    <row r="24" ht="15" spans="1:14">
      <c r="A24" s="78" t="s">
        <v>91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172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173</v>
      </c>
      <c r="B26" s="79"/>
      <c r="C26" s="79"/>
      <c r="D26" s="79"/>
      <c r="E26" s="79"/>
      <c r="F26" s="79"/>
      <c r="G26" s="79"/>
      <c r="H26" s="79"/>
      <c r="I26" s="78" t="s">
        <v>148</v>
      </c>
      <c r="J26" s="94"/>
      <c r="K26" s="78" t="s">
        <v>174</v>
      </c>
      <c r="L26" s="78"/>
      <c r="M26" s="78" t="s">
        <v>150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E42" sqref="E42"/>
    </sheetView>
  </sheetViews>
  <sheetFormatPr defaultColWidth="10.0833333333333" defaultRowHeight="14.25"/>
  <cols>
    <col min="1" max="1" width="9.58333333333333" style="95" customWidth="1"/>
    <col min="2" max="2" width="11.0833333333333" style="95" customWidth="1"/>
    <col min="3" max="3" width="9.08333333333333" style="95" customWidth="1"/>
    <col min="4" max="4" width="9.5" style="95" customWidth="1"/>
    <col min="5" max="5" width="11.3333333333333" style="95" customWidth="1"/>
    <col min="6" max="6" width="10.3333333333333" style="95" customWidth="1"/>
    <col min="7" max="7" width="9.5" style="95" customWidth="1"/>
    <col min="8" max="8" width="9.08333333333333" style="95" customWidth="1"/>
    <col min="9" max="9" width="8.08333333333333" style="95" customWidth="1"/>
    <col min="10" max="10" width="10.5" style="95" customWidth="1"/>
    <col min="11" max="11" width="12.0833333333333" style="95" customWidth="1"/>
    <col min="12" max="16384" width="10.0833333333333" style="95"/>
  </cols>
  <sheetData>
    <row r="1" ht="26.25" spans="1:11">
      <c r="A1" s="96" t="s">
        <v>175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" spans="1:11">
      <c r="A2" s="97" t="s">
        <v>18</v>
      </c>
      <c r="B2" s="98" t="s">
        <v>19</v>
      </c>
      <c r="C2" s="98"/>
      <c r="D2" s="99" t="s">
        <v>27</v>
      </c>
      <c r="E2" s="100" t="s">
        <v>28</v>
      </c>
      <c r="F2" s="101" t="s">
        <v>176</v>
      </c>
      <c r="G2" s="102" t="s">
        <v>34</v>
      </c>
      <c r="H2" s="103"/>
      <c r="I2" s="130" t="s">
        <v>22</v>
      </c>
      <c r="J2" s="153" t="s">
        <v>23</v>
      </c>
      <c r="K2" s="154"/>
    </row>
    <row r="3" spans="1:11">
      <c r="A3" s="104" t="s">
        <v>40</v>
      </c>
      <c r="B3" s="105">
        <v>2000</v>
      </c>
      <c r="C3" s="105"/>
      <c r="D3" s="106" t="s">
        <v>177</v>
      </c>
      <c r="E3" s="107">
        <v>45657</v>
      </c>
      <c r="F3" s="108"/>
      <c r="G3" s="108"/>
      <c r="H3" s="109" t="s">
        <v>178</v>
      </c>
      <c r="I3" s="109"/>
      <c r="J3" s="109"/>
      <c r="K3" s="155"/>
    </row>
    <row r="4" spans="1:11">
      <c r="A4" s="110" t="s">
        <v>37</v>
      </c>
      <c r="B4" s="105">
        <v>3</v>
      </c>
      <c r="C4" s="105">
        <v>5</v>
      </c>
      <c r="D4" s="111" t="s">
        <v>179</v>
      </c>
      <c r="E4" s="108"/>
      <c r="F4" s="108"/>
      <c r="G4" s="108"/>
      <c r="H4" s="111" t="s">
        <v>180</v>
      </c>
      <c r="I4" s="111"/>
      <c r="J4" s="124" t="s">
        <v>31</v>
      </c>
      <c r="K4" s="156" t="s">
        <v>32</v>
      </c>
    </row>
    <row r="5" spans="1:11">
      <c r="A5" s="110" t="s">
        <v>181</v>
      </c>
      <c r="B5" s="105"/>
      <c r="C5" s="105"/>
      <c r="D5" s="106" t="s">
        <v>182</v>
      </c>
      <c r="E5" s="106" t="s">
        <v>183</v>
      </c>
      <c r="F5" s="106" t="s">
        <v>184</v>
      </c>
      <c r="G5" s="106" t="s">
        <v>185</v>
      </c>
      <c r="H5" s="111" t="s">
        <v>186</v>
      </c>
      <c r="I5" s="111"/>
      <c r="J5" s="124" t="s">
        <v>31</v>
      </c>
      <c r="K5" s="156" t="s">
        <v>32</v>
      </c>
    </row>
    <row r="6" ht="15" spans="1:11">
      <c r="A6" s="112" t="s">
        <v>187</v>
      </c>
      <c r="B6" s="113"/>
      <c r="C6" s="113"/>
      <c r="D6" s="114" t="s">
        <v>188</v>
      </c>
      <c r="E6" s="115"/>
      <c r="F6" s="116"/>
      <c r="G6" s="114"/>
      <c r="H6" s="117" t="s">
        <v>189</v>
      </c>
      <c r="I6" s="117"/>
      <c r="J6" s="116" t="s">
        <v>31</v>
      </c>
      <c r="K6" s="157" t="s">
        <v>32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190</v>
      </c>
      <c r="B8" s="101" t="s">
        <v>191</v>
      </c>
      <c r="C8" s="101" t="s">
        <v>192</v>
      </c>
      <c r="D8" s="101" t="s">
        <v>193</v>
      </c>
      <c r="E8" s="101" t="s">
        <v>194</v>
      </c>
      <c r="F8" s="101" t="s">
        <v>195</v>
      </c>
      <c r="G8" s="122"/>
      <c r="H8" s="123"/>
      <c r="I8" s="123"/>
      <c r="J8" s="123"/>
      <c r="K8" s="158"/>
    </row>
    <row r="9" spans="1:11">
      <c r="A9" s="110" t="s">
        <v>196</v>
      </c>
      <c r="B9" s="111"/>
      <c r="C9" s="124" t="s">
        <v>31</v>
      </c>
      <c r="D9" s="124" t="s">
        <v>32</v>
      </c>
      <c r="E9" s="106" t="s">
        <v>197</v>
      </c>
      <c r="F9" s="125" t="s">
        <v>198</v>
      </c>
      <c r="G9" s="126"/>
      <c r="H9" s="127"/>
      <c r="I9" s="127"/>
      <c r="J9" s="127"/>
      <c r="K9" s="159"/>
    </row>
    <row r="10" spans="1:11">
      <c r="A10" s="110" t="s">
        <v>199</v>
      </c>
      <c r="B10" s="111"/>
      <c r="C10" s="124" t="s">
        <v>31</v>
      </c>
      <c r="D10" s="124" t="s">
        <v>32</v>
      </c>
      <c r="E10" s="106" t="s">
        <v>200</v>
      </c>
      <c r="F10" s="125" t="s">
        <v>201</v>
      </c>
      <c r="G10" s="126" t="s">
        <v>202</v>
      </c>
      <c r="H10" s="127"/>
      <c r="I10" s="127"/>
      <c r="J10" s="127"/>
      <c r="K10" s="159"/>
    </row>
    <row r="11" spans="1:11">
      <c r="A11" s="128" t="s">
        <v>159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4" t="s">
        <v>52</v>
      </c>
      <c r="B12" s="124" t="s">
        <v>48</v>
      </c>
      <c r="C12" s="124" t="s">
        <v>49</v>
      </c>
      <c r="D12" s="125"/>
      <c r="E12" s="106" t="s">
        <v>50</v>
      </c>
      <c r="F12" s="124" t="s">
        <v>48</v>
      </c>
      <c r="G12" s="124" t="s">
        <v>49</v>
      </c>
      <c r="H12" s="124"/>
      <c r="I12" s="106" t="s">
        <v>203</v>
      </c>
      <c r="J12" s="124" t="s">
        <v>48</v>
      </c>
      <c r="K12" s="156" t="s">
        <v>49</v>
      </c>
    </row>
    <row r="13" spans="1:11">
      <c r="A13" s="104" t="s">
        <v>55</v>
      </c>
      <c r="B13" s="124" t="s">
        <v>48</v>
      </c>
      <c r="C13" s="124" t="s">
        <v>49</v>
      </c>
      <c r="D13" s="125"/>
      <c r="E13" s="106" t="s">
        <v>60</v>
      </c>
      <c r="F13" s="124" t="s">
        <v>48</v>
      </c>
      <c r="G13" s="124" t="s">
        <v>49</v>
      </c>
      <c r="H13" s="124"/>
      <c r="I13" s="106" t="s">
        <v>204</v>
      </c>
      <c r="J13" s="124" t="s">
        <v>48</v>
      </c>
      <c r="K13" s="156" t="s">
        <v>49</v>
      </c>
    </row>
    <row r="14" ht="15" spans="1:11">
      <c r="A14" s="112" t="s">
        <v>205</v>
      </c>
      <c r="B14" s="116" t="s">
        <v>48</v>
      </c>
      <c r="C14" s="116" t="s">
        <v>49</v>
      </c>
      <c r="D14" s="115"/>
      <c r="E14" s="114" t="s">
        <v>206</v>
      </c>
      <c r="F14" s="116" t="s">
        <v>48</v>
      </c>
      <c r="G14" s="116" t="s">
        <v>49</v>
      </c>
      <c r="H14" s="116"/>
      <c r="I14" s="114" t="s">
        <v>207</v>
      </c>
      <c r="J14" s="116" t="s">
        <v>48</v>
      </c>
      <c r="K14" s="157" t="s">
        <v>49</v>
      </c>
    </row>
    <row r="15" ht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7" t="s">
        <v>208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1"/>
    </row>
    <row r="17" spans="1:11">
      <c r="A17" s="110" t="s">
        <v>209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210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1"/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3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3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4"/>
    </row>
    <row r="24" spans="1:11">
      <c r="A24" s="110" t="s">
        <v>90</v>
      </c>
      <c r="B24" s="111"/>
      <c r="C24" s="124" t="s">
        <v>31</v>
      </c>
      <c r="D24" s="124" t="s">
        <v>32</v>
      </c>
      <c r="E24" s="109"/>
      <c r="F24" s="109"/>
      <c r="G24" s="109"/>
      <c r="H24" s="109"/>
      <c r="I24" s="109"/>
      <c r="J24" s="109"/>
      <c r="K24" s="155"/>
    </row>
    <row r="25" ht="15" spans="1:11">
      <c r="A25" s="136" t="s">
        <v>211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5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212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6"/>
    </row>
    <row r="28" spans="1:11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63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63"/>
    </row>
    <row r="30" ht="14" customHeight="1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63"/>
    </row>
    <row r="31" ht="14" customHeight="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63"/>
    </row>
    <row r="32" ht="14" customHeight="1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63"/>
    </row>
    <row r="33" ht="14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7"/>
    </row>
    <row r="34" ht="14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3"/>
    </row>
    <row r="35" ht="14" customHeight="1" spans="1:11">
      <c r="A35" s="143"/>
      <c r="B35" s="133"/>
      <c r="C35" s="133"/>
      <c r="D35" s="133"/>
      <c r="E35" s="133"/>
      <c r="F35" s="133"/>
      <c r="G35" s="133"/>
      <c r="H35" s="133"/>
      <c r="I35" s="133"/>
      <c r="J35" s="133"/>
      <c r="K35" s="163"/>
    </row>
    <row r="36" ht="14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8"/>
    </row>
    <row r="37" ht="18.75" customHeight="1" spans="1:11">
      <c r="A37" s="146" t="s">
        <v>213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9"/>
    </row>
    <row r="38" ht="18.75" customHeight="1" spans="1:11">
      <c r="A38" s="110" t="s">
        <v>214</v>
      </c>
      <c r="B38" s="111"/>
      <c r="C38" s="111"/>
      <c r="D38" s="109" t="s">
        <v>215</v>
      </c>
      <c r="E38" s="109"/>
      <c r="F38" s="148" t="s">
        <v>216</v>
      </c>
      <c r="G38" s="149"/>
      <c r="H38" s="111" t="s">
        <v>217</v>
      </c>
      <c r="I38" s="111"/>
      <c r="J38" s="111" t="s">
        <v>218</v>
      </c>
      <c r="K38" s="162"/>
    </row>
    <row r="39" ht="18.75" customHeight="1" spans="1:11">
      <c r="A39" s="110" t="s">
        <v>91</v>
      </c>
      <c r="B39" s="111" t="s">
        <v>219</v>
      </c>
      <c r="C39" s="111"/>
      <c r="D39" s="111"/>
      <c r="E39" s="111"/>
      <c r="F39" s="111"/>
      <c r="G39" s="111"/>
      <c r="H39" s="111"/>
      <c r="I39" s="111"/>
      <c r="J39" s="111"/>
      <c r="K39" s="162"/>
    </row>
    <row r="40" ht="31" customHeight="1" spans="1:11">
      <c r="A40" s="110" t="s">
        <v>220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5" customHeight="1" spans="1:11">
      <c r="A42" s="112" t="s">
        <v>103</v>
      </c>
      <c r="B42" s="150" t="s">
        <v>221</v>
      </c>
      <c r="C42" s="150"/>
      <c r="D42" s="114" t="s">
        <v>222</v>
      </c>
      <c r="E42" s="115"/>
      <c r="F42" s="114" t="s">
        <v>107</v>
      </c>
      <c r="G42" s="151"/>
      <c r="H42" s="152" t="s">
        <v>108</v>
      </c>
      <c r="I42" s="152"/>
      <c r="J42" s="150" t="s">
        <v>109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21" sqref="J21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0" t="s">
        <v>22</v>
      </c>
      <c r="J2" s="81" t="s">
        <v>23</v>
      </c>
      <c r="K2" s="81"/>
      <c r="L2" s="81"/>
      <c r="M2" s="81"/>
      <c r="N2" s="82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83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4"/>
      <c r="J4" s="85" t="s">
        <v>76</v>
      </c>
      <c r="K4" s="64" t="s">
        <v>77</v>
      </c>
      <c r="L4" s="85" t="s">
        <v>78</v>
      </c>
      <c r="M4" s="85" t="s">
        <v>79</v>
      </c>
      <c r="N4" s="85" t="s">
        <v>80</v>
      </c>
    </row>
    <row r="5" ht="29.15" customHeight="1" spans="1:14">
      <c r="A5" s="61"/>
      <c r="B5" s="64" t="s">
        <v>165</v>
      </c>
      <c r="C5" s="64" t="s">
        <v>166</v>
      </c>
      <c r="D5" s="64" t="s">
        <v>167</v>
      </c>
      <c r="E5" s="64" t="s">
        <v>168</v>
      </c>
      <c r="F5" s="64" t="s">
        <v>169</v>
      </c>
      <c r="G5" s="64" t="s">
        <v>170</v>
      </c>
      <c r="H5" s="62"/>
      <c r="I5" s="86"/>
      <c r="J5" s="86"/>
      <c r="K5" s="86"/>
      <c r="L5" s="86"/>
      <c r="M5" s="86"/>
      <c r="N5" s="87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6">
        <f>F6+1</f>
        <v>64</v>
      </c>
      <c r="H6" s="62"/>
      <c r="I6" s="88"/>
      <c r="J6" s="88"/>
      <c r="K6" s="88"/>
      <c r="L6" s="88"/>
      <c r="M6" s="88"/>
      <c r="N6" s="88"/>
    </row>
    <row r="7" ht="29.15" customHeight="1" spans="1:14">
      <c r="A7" s="68" t="s">
        <v>130</v>
      </c>
      <c r="B7" s="66">
        <f t="shared" ref="B7:B9" si="0">C7-4</f>
        <v>86</v>
      </c>
      <c r="C7" s="69" t="s">
        <v>131</v>
      </c>
      <c r="D7" s="66">
        <f t="shared" ref="D7:D9" si="1">C7+4</f>
        <v>94</v>
      </c>
      <c r="E7" s="66">
        <f>D7+4</f>
        <v>98</v>
      </c>
      <c r="F7" s="66">
        <f t="shared" ref="F7:F9" si="2">E7+6</f>
        <v>104</v>
      </c>
      <c r="G7" s="66">
        <f>F7+6</f>
        <v>110</v>
      </c>
      <c r="H7" s="62"/>
      <c r="I7" s="89"/>
      <c r="J7" s="89"/>
      <c r="K7" s="89"/>
      <c r="L7" s="89"/>
      <c r="M7" s="89"/>
      <c r="N7" s="89"/>
    </row>
    <row r="8" ht="29.15" customHeight="1" spans="1:14">
      <c r="A8" s="68" t="s">
        <v>133</v>
      </c>
      <c r="B8" s="66">
        <f t="shared" si="0"/>
        <v>78</v>
      </c>
      <c r="C8" s="69" t="s">
        <v>134</v>
      </c>
      <c r="D8" s="66">
        <f t="shared" si="1"/>
        <v>86</v>
      </c>
      <c r="E8" s="66">
        <f>D8+5</f>
        <v>91</v>
      </c>
      <c r="F8" s="66">
        <f t="shared" si="2"/>
        <v>97</v>
      </c>
      <c r="G8" s="66">
        <f>F8+7</f>
        <v>104</v>
      </c>
      <c r="H8" s="62"/>
      <c r="I8" s="89"/>
      <c r="J8" s="89"/>
      <c r="K8" s="89"/>
      <c r="L8" s="89"/>
      <c r="M8" s="89"/>
      <c r="N8" s="89"/>
    </row>
    <row r="9" ht="29.15" customHeight="1" spans="1:14">
      <c r="A9" s="68" t="s">
        <v>137</v>
      </c>
      <c r="B9" s="66">
        <f t="shared" si="0"/>
        <v>86</v>
      </c>
      <c r="C9" s="69" t="s">
        <v>131</v>
      </c>
      <c r="D9" s="66">
        <f t="shared" si="1"/>
        <v>94</v>
      </c>
      <c r="E9" s="66">
        <f>D9+5</f>
        <v>99</v>
      </c>
      <c r="F9" s="66">
        <f t="shared" si="2"/>
        <v>105</v>
      </c>
      <c r="G9" s="66">
        <f>F9+7</f>
        <v>112</v>
      </c>
      <c r="H9" s="62"/>
      <c r="I9" s="89"/>
      <c r="J9" s="89"/>
      <c r="K9" s="89"/>
      <c r="L9" s="89"/>
      <c r="M9" s="89"/>
      <c r="N9" s="89"/>
    </row>
    <row r="10" ht="29.15" customHeight="1" spans="1:14">
      <c r="A10" s="70" t="s">
        <v>138</v>
      </c>
      <c r="B10" s="71">
        <f>C10-1</f>
        <v>30</v>
      </c>
      <c r="C10" s="67">
        <v>31</v>
      </c>
      <c r="D10" s="71">
        <f>C10+1</f>
        <v>32</v>
      </c>
      <c r="E10" s="71">
        <f>D10+1</f>
        <v>33</v>
      </c>
      <c r="F10" s="71">
        <f>E10+1.2</f>
        <v>34.2</v>
      </c>
      <c r="G10" s="71">
        <f>F10+1.2</f>
        <v>35.4</v>
      </c>
      <c r="H10" s="62"/>
      <c r="I10" s="89"/>
      <c r="J10" s="89"/>
      <c r="K10" s="89"/>
      <c r="L10" s="89"/>
      <c r="M10" s="89"/>
      <c r="N10" s="89"/>
    </row>
    <row r="11" ht="29.15" customHeight="1" spans="1:14">
      <c r="A11" s="70" t="s">
        <v>139</v>
      </c>
      <c r="B11" s="71">
        <f>C11-0.5</f>
        <v>20</v>
      </c>
      <c r="C11" s="67">
        <v>20.5</v>
      </c>
      <c r="D11" s="71">
        <f t="shared" ref="D11:G11" si="3">C11+0.5</f>
        <v>21</v>
      </c>
      <c r="E11" s="71">
        <f t="shared" si="3"/>
        <v>21.5</v>
      </c>
      <c r="F11" s="71">
        <f t="shared" si="3"/>
        <v>22</v>
      </c>
      <c r="G11" s="71">
        <f t="shared" si="3"/>
        <v>22.5</v>
      </c>
      <c r="H11" s="62"/>
      <c r="I11" s="89"/>
      <c r="J11" s="89"/>
      <c r="K11" s="89"/>
      <c r="L11" s="89"/>
      <c r="M11" s="89"/>
      <c r="N11" s="89"/>
    </row>
    <row r="12" ht="29.15" customHeight="1" spans="1:14">
      <c r="A12" s="68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1">
        <f>F12+1</f>
        <v>19.9</v>
      </c>
      <c r="H12" s="62"/>
      <c r="I12" s="89"/>
      <c r="J12" s="89"/>
      <c r="K12" s="89"/>
      <c r="L12" s="89"/>
      <c r="M12" s="89"/>
      <c r="N12" s="89"/>
    </row>
    <row r="13" ht="29.15" customHeight="1" spans="1:14">
      <c r="A13" s="68" t="s">
        <v>142</v>
      </c>
      <c r="B13" s="71">
        <f>C13-0.7</f>
        <v>13.3</v>
      </c>
      <c r="C13" s="67">
        <v>14</v>
      </c>
      <c r="D13" s="71">
        <f>C13+0.7</f>
        <v>14.7</v>
      </c>
      <c r="E13" s="71">
        <f>D13+0.7</f>
        <v>15.4</v>
      </c>
      <c r="F13" s="71">
        <f>E13+0.9</f>
        <v>16.3</v>
      </c>
      <c r="G13" s="71">
        <f>F13+0.9</f>
        <v>17.2</v>
      </c>
      <c r="H13" s="62"/>
      <c r="I13" s="89"/>
      <c r="J13" s="89"/>
      <c r="K13" s="89"/>
      <c r="L13" s="89"/>
      <c r="M13" s="89"/>
      <c r="N13" s="89"/>
    </row>
    <row r="14" ht="29.15" customHeight="1" spans="1:14">
      <c r="A14" s="68" t="s">
        <v>143</v>
      </c>
      <c r="B14" s="66">
        <f>C14-1</f>
        <v>40</v>
      </c>
      <c r="C14" s="67">
        <v>41</v>
      </c>
      <c r="D14" s="66">
        <f>C14+1</f>
        <v>42</v>
      </c>
      <c r="E14" s="66">
        <f>D14+1</f>
        <v>43</v>
      </c>
      <c r="F14" s="66">
        <f>E14+1.5</f>
        <v>44.5</v>
      </c>
      <c r="G14" s="66">
        <f>F14+1.5</f>
        <v>46</v>
      </c>
      <c r="H14" s="62"/>
      <c r="I14" s="89"/>
      <c r="J14" s="89"/>
      <c r="K14" s="89"/>
      <c r="L14" s="89"/>
      <c r="M14" s="89"/>
      <c r="N14" s="89"/>
    </row>
    <row r="15" ht="29.15" customHeight="1" spans="1:14">
      <c r="A15" s="68" t="s">
        <v>171</v>
      </c>
      <c r="B15" s="66">
        <v>13</v>
      </c>
      <c r="C15" s="72">
        <v>13</v>
      </c>
      <c r="D15" s="66">
        <f t="shared" ref="D15:G15" si="4">C15</f>
        <v>13</v>
      </c>
      <c r="E15" s="66">
        <f>D15+2</f>
        <v>15</v>
      </c>
      <c r="F15" s="66">
        <f t="shared" si="4"/>
        <v>15</v>
      </c>
      <c r="G15" s="66">
        <f t="shared" si="4"/>
        <v>15</v>
      </c>
      <c r="H15" s="62"/>
      <c r="I15" s="89"/>
      <c r="J15" s="89"/>
      <c r="K15" s="89"/>
      <c r="L15" s="89"/>
      <c r="M15" s="89"/>
      <c r="N15" s="89"/>
    </row>
    <row r="16" ht="29.15" customHeight="1" spans="1:14">
      <c r="A16" s="68" t="s">
        <v>145</v>
      </c>
      <c r="B16" s="66">
        <f>C16</f>
        <v>2.5</v>
      </c>
      <c r="C16" s="67">
        <v>2.5</v>
      </c>
      <c r="D16" s="66">
        <f t="shared" ref="D16:G16" si="5">C16</f>
        <v>2.5</v>
      </c>
      <c r="E16" s="66">
        <f t="shared" si="5"/>
        <v>2.5</v>
      </c>
      <c r="F16" s="66">
        <f t="shared" si="5"/>
        <v>2.5</v>
      </c>
      <c r="G16" s="66">
        <f t="shared" si="5"/>
        <v>2.5</v>
      </c>
      <c r="H16" s="62"/>
      <c r="I16" s="89"/>
      <c r="J16" s="89"/>
      <c r="K16" s="89"/>
      <c r="L16" s="89"/>
      <c r="M16" s="89"/>
      <c r="N16" s="89"/>
    </row>
    <row r="17" ht="29.15" customHeight="1" spans="1:14">
      <c r="A17" s="73"/>
      <c r="B17" s="73"/>
      <c r="C17" s="73"/>
      <c r="D17" s="74"/>
      <c r="E17" s="75"/>
      <c r="F17" s="75"/>
      <c r="G17" s="75"/>
      <c r="H17" s="62"/>
      <c r="I17" s="89"/>
      <c r="J17" s="89"/>
      <c r="K17" s="89"/>
      <c r="L17" s="89"/>
      <c r="M17" s="89"/>
      <c r="N17" s="89"/>
    </row>
    <row r="18" ht="29.15" customHeight="1" spans="1:14">
      <c r="A18" s="73"/>
      <c r="B18" s="73"/>
      <c r="C18" s="73"/>
      <c r="D18" s="74"/>
      <c r="E18" s="75"/>
      <c r="F18" s="75"/>
      <c r="G18" s="75"/>
      <c r="H18" s="62"/>
      <c r="I18" s="89"/>
      <c r="J18" s="89"/>
      <c r="K18" s="89"/>
      <c r="L18" s="89"/>
      <c r="M18" s="89"/>
      <c r="N18" s="89"/>
    </row>
    <row r="19" ht="29.15" customHeight="1" spans="1:14">
      <c r="A19" s="73"/>
      <c r="B19" s="73"/>
      <c r="C19" s="73"/>
      <c r="D19" s="74"/>
      <c r="E19" s="75"/>
      <c r="F19" s="75"/>
      <c r="G19" s="75"/>
      <c r="H19" s="62"/>
      <c r="I19" s="89"/>
      <c r="J19" s="89"/>
      <c r="K19" s="89"/>
      <c r="L19" s="89"/>
      <c r="M19" s="89"/>
      <c r="N19" s="89"/>
    </row>
    <row r="20" ht="29.15" customHeight="1" spans="1:14">
      <c r="A20" s="73"/>
      <c r="B20" s="73"/>
      <c r="C20" s="73"/>
      <c r="D20" s="74"/>
      <c r="E20" s="75"/>
      <c r="F20" s="75"/>
      <c r="G20" s="75"/>
      <c r="H20" s="62"/>
      <c r="I20" s="88"/>
      <c r="J20" s="88"/>
      <c r="K20" s="88"/>
      <c r="L20" s="88"/>
      <c r="M20" s="88"/>
      <c r="N20" s="88"/>
    </row>
    <row r="21" ht="29.15" customHeight="1" spans="1:14">
      <c r="A21" s="73"/>
      <c r="B21" s="73"/>
      <c r="C21" s="73"/>
      <c r="D21" s="74"/>
      <c r="E21" s="75"/>
      <c r="F21" s="75"/>
      <c r="G21" s="75"/>
      <c r="H21" s="62"/>
      <c r="I21" s="89"/>
      <c r="J21" s="89"/>
      <c r="K21" s="89"/>
      <c r="L21" s="89"/>
      <c r="M21" s="89"/>
      <c r="N21" s="89"/>
    </row>
    <row r="22" ht="29.15" customHeight="1" spans="1:14">
      <c r="A22" s="73"/>
      <c r="B22" s="73"/>
      <c r="C22" s="73"/>
      <c r="D22" s="74"/>
      <c r="E22" s="75"/>
      <c r="F22" s="75"/>
      <c r="G22" s="75"/>
      <c r="H22" s="62"/>
      <c r="I22" s="89"/>
      <c r="J22" s="89"/>
      <c r="K22" s="89"/>
      <c r="L22" s="89"/>
      <c r="M22" s="89"/>
      <c r="N22" s="89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90"/>
      <c r="J23" s="91"/>
      <c r="K23" s="92"/>
      <c r="L23" s="91"/>
      <c r="M23" s="91"/>
      <c r="N23" s="93"/>
    </row>
    <row r="24" ht="15" spans="1:14">
      <c r="A24" s="78" t="s">
        <v>91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172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4">
      <c r="A26" s="79" t="s">
        <v>173</v>
      </c>
      <c r="B26" s="79"/>
      <c r="C26" s="79"/>
      <c r="D26" s="79"/>
      <c r="E26" s="79"/>
      <c r="F26" s="79"/>
      <c r="G26" s="79"/>
      <c r="H26" s="79"/>
      <c r="I26" s="78" t="s">
        <v>148</v>
      </c>
      <c r="J26" s="94"/>
      <c r="K26" s="78" t="s">
        <v>223</v>
      </c>
      <c r="L26" s="78"/>
      <c r="M26" s="78" t="s">
        <v>150</v>
      </c>
      <c r="N26" s="53" t="s">
        <v>109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4" customWidth="1"/>
    <col min="3" max="3" width="18.41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0" customHeight="1" spans="1:15">
      <c r="A4" s="22">
        <v>1</v>
      </c>
      <c r="B4" s="375" t="s">
        <v>241</v>
      </c>
      <c r="C4" s="11" t="s">
        <v>242</v>
      </c>
      <c r="D4" s="11" t="s">
        <v>83</v>
      </c>
      <c r="E4" s="22" t="s">
        <v>28</v>
      </c>
      <c r="F4" s="51" t="s">
        <v>243</v>
      </c>
      <c r="G4" s="22"/>
      <c r="H4" s="22"/>
      <c r="I4" s="23">
        <v>1</v>
      </c>
      <c r="J4" s="23">
        <v>0</v>
      </c>
      <c r="K4" s="23">
        <v>1</v>
      </c>
      <c r="L4" s="23">
        <v>0</v>
      </c>
      <c r="M4" s="23">
        <v>0</v>
      </c>
      <c r="N4" s="22"/>
      <c r="O4" s="22" t="s">
        <v>244</v>
      </c>
    </row>
    <row r="5" ht="28.5" spans="1:15">
      <c r="A5" s="22">
        <v>2</v>
      </c>
      <c r="B5" s="375" t="s">
        <v>245</v>
      </c>
      <c r="C5" s="11" t="s">
        <v>242</v>
      </c>
      <c r="D5" s="11" t="s">
        <v>84</v>
      </c>
      <c r="E5" s="46" t="s">
        <v>246</v>
      </c>
      <c r="F5" s="51" t="s">
        <v>243</v>
      </c>
      <c r="G5" s="22"/>
      <c r="H5" s="22"/>
      <c r="I5" s="22">
        <v>1</v>
      </c>
      <c r="J5" s="22">
        <v>1</v>
      </c>
      <c r="K5" s="22">
        <v>0</v>
      </c>
      <c r="L5" s="22">
        <v>0</v>
      </c>
      <c r="M5" s="22">
        <v>1</v>
      </c>
      <c r="N5" s="22"/>
      <c r="O5" s="22" t="s">
        <v>244</v>
      </c>
    </row>
    <row r="6" spans="1:15">
      <c r="A6" s="22">
        <v>3</v>
      </c>
      <c r="B6" s="376" t="s">
        <v>247</v>
      </c>
      <c r="C6" s="11" t="s">
        <v>242</v>
      </c>
      <c r="D6" s="22" t="s">
        <v>85</v>
      </c>
      <c r="E6" s="22" t="s">
        <v>28</v>
      </c>
      <c r="F6" s="51" t="s">
        <v>243</v>
      </c>
      <c r="G6" s="22"/>
      <c r="H6" s="22"/>
      <c r="I6" s="22">
        <v>1</v>
      </c>
      <c r="J6" s="22">
        <v>0</v>
      </c>
      <c r="K6" s="22">
        <v>1</v>
      </c>
      <c r="L6" s="22">
        <v>0</v>
      </c>
      <c r="M6" s="22">
        <v>0</v>
      </c>
      <c r="N6" s="22"/>
      <c r="O6" s="22" t="s">
        <v>244</v>
      </c>
    </row>
    <row r="7" spans="1:15">
      <c r="A7" s="22"/>
      <c r="B7" s="22"/>
      <c r="C7" s="22"/>
      <c r="D7" s="22"/>
      <c r="E7" s="22"/>
      <c r="F7" s="51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1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1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1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22"/>
      <c r="B11" s="22"/>
      <c r="C11" s="22"/>
      <c r="D11" s="22"/>
      <c r="E11" s="22"/>
      <c r="F11" s="51"/>
      <c r="G11" s="22"/>
      <c r="H11" s="22"/>
      <c r="I11" s="22"/>
      <c r="J11" s="22"/>
      <c r="K11" s="22"/>
      <c r="L11" s="22"/>
      <c r="M11" s="22"/>
      <c r="N11" s="22"/>
      <c r="O11" s="9"/>
    </row>
    <row r="12" spans="1:15">
      <c r="A12" s="22"/>
      <c r="B12" s="22"/>
      <c r="C12" s="22"/>
      <c r="D12" s="22"/>
      <c r="E12" s="22"/>
      <c r="F12" s="51"/>
      <c r="G12" s="22"/>
      <c r="H12" s="22"/>
      <c r="I12" s="22"/>
      <c r="J12" s="22"/>
      <c r="K12" s="22"/>
      <c r="L12" s="22"/>
      <c r="M12" s="22"/>
      <c r="N12" s="22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248</v>
      </c>
      <c r="B19" s="52"/>
      <c r="C19" s="52"/>
      <c r="D19" s="21"/>
      <c r="E19" s="16"/>
      <c r="F19" s="34"/>
      <c r="G19" s="34"/>
      <c r="H19" s="34"/>
      <c r="I19" s="27"/>
      <c r="J19" s="13" t="s">
        <v>249</v>
      </c>
      <c r="K19" s="14"/>
      <c r="L19" s="14"/>
      <c r="M19" s="15"/>
      <c r="N19" s="52"/>
      <c r="O19" s="21"/>
    </row>
    <row r="20" ht="63" customHeight="1" spans="1:15">
      <c r="A20" s="17" t="s">
        <v>250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251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2024-11-27T04:23:40Z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2052-12.1.0.18912</vt:lpwstr>
  </property>
</Properties>
</file>