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<sst xmlns="http://schemas.openxmlformats.org/spreadsheetml/2006/main" count="769" uniqueCount="333">
  <si>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</si>
  <si>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</si>
  <si>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</si>
  <si>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</si>
  <si>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</si>
  <si>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</si>
  <si>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</si>
  <si>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</si>
  <si>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</si>
  <si>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</si>
  <si>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</si>
  <si>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</si>
  <si>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</si>
  <si>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</si>
  <si>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</si>
  <si>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</si>
  <si>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</si>
  <si>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</si>
  <si>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</si>
  <si>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</si>
  <si>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</si>
  <si>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</si>
  <si>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</si>
  <si>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</si>
  <si>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</si>
  <si>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</si>
  <si>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</si>
  <si>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</si>
  <si>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</si>
  <si>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</si>
  <si>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</si>
  <si>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</si>
  <si>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</si>
  <si>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</si>
  <si>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</si>
  <si>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</si>
  <si>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</si>
  <si>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</si>
  <si>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</si>
  <si>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</si>
  <si>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</si>
  <si>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</si>
  <si>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</si>
  <si>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</si>
  <si>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</si>
  <si>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</si>
  <si>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</si>
  <si>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</si>
  <si>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</si>
  <si>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</si>
  <si>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</si>
  <si>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</si>
  <si>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</si>
  <si>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</si>
  <si>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</si>
  <si>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</si>
  <si>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</si>
  <si>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</si>
  <si>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</si>
  <si>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</si>
  <si>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</si>
  <si>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</si>
  <si>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QAUUAN85539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</si>
  <si>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</si>
  <si>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</si>
  <si>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</si>
  <si>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</si>
  <si>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</si>
  <si>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</si>
  <si>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</si>
  <si>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</si>
  <si>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</si>
  <si>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</si>
  <si>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</si>
  <si>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</si>
  <si>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</si>
  <si>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</si>
  <si>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</si>
  <si>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</si>
  <si>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CGDD24102200014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</si>
  <si>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</si>
  <si>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</si>
  <si>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</si>
  <si>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</si>
  <si>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</si>
  <si>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</si>
  <si>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</si>
  <si>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</si>
  <si>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</si>
  <si>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</si>
  <si>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</si>
  <si>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</si>
  <si>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</si>
  <si>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</si>
  <si>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</si>
  <si>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</si>
  <si>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</si>
  <si>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</si>
  <si>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</si>
  <si>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</si>
  <si>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</si>
  <si>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</si>
  <si>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</si>
  <si>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</si>
  <si>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</si>
  <si>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</si>
  <si>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</si>
  <si>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</si>
  <si>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</si>
  <si>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</si>
  <si>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</si>
  <si>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活力红</t>
  </si>
  <si>
    <t>暗夜黑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</si>
  <si>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</si>
  <si>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黑色150码5件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</si>
  <si>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</si>
  <si>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</si>
  <si>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</si>
  <si>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</si>
  <si>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</si>
  <si>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1、帽织带起皱，不平服</t>
  </si>
  <si>
    <t>2、鼠袋歪斜，间线有宽窄，袖口骨位未对齐，袖口容位不均匀</t>
  </si>
  <si>
    <t>3、脚口冚线有宽窄，线头没有清理干净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</si>
  <si>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</si>
  <si>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</si>
  <si>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</si>
  <si>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</si>
  <si>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</si>
  <si>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</si>
  <si>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</si>
  <si>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</si>
  <si>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</si>
  <si>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</si>
  <si>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</si>
  <si>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</si>
  <si>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</si>
  <si>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</si>
  <si>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</si>
  <si>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</si>
  <si>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</si>
  <si>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</si>
  <si>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</si>
  <si>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</si>
  <si>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</si>
  <si>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</si>
  <si>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</si>
  <si>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</si>
  <si>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170/88</t>
  </si>
  <si>
    <t>黑色</t>
  </si>
  <si>
    <t>洗前</t>
  </si>
  <si>
    <t>洗后</t>
  </si>
  <si>
    <t>后中长</t>
  </si>
  <si>
    <t>+1</t>
  </si>
  <si>
    <t>+1.5</t>
  </si>
  <si>
    <t>胸围</t>
  </si>
  <si>
    <t>+2</t>
  </si>
  <si>
    <t>+4</t>
  </si>
  <si>
    <t>摆围(拉量)</t>
  </si>
  <si>
    <t>+0</t>
  </si>
  <si>
    <t>摆围(平量)</t>
  </si>
  <si>
    <t>肩宽</t>
  </si>
  <si>
    <t>后中袖长</t>
  </si>
  <si>
    <t>+0.5</t>
  </si>
  <si>
    <t>+1.3</t>
  </si>
  <si>
    <t>袖肥/2</t>
  </si>
  <si>
    <t>袖肘围/2</t>
  </si>
  <si>
    <t>+0.3</t>
  </si>
  <si>
    <t>袖口围/2（拉量）</t>
  </si>
  <si>
    <t>袖口围/2（平量）</t>
  </si>
  <si>
    <t>帽高</t>
  </si>
  <si>
    <t>帽宽</t>
  </si>
  <si>
    <t>大货首件</t>
  </si>
  <si>
    <t>领宽</t>
  </si>
  <si>
    <t>领深</t>
  </si>
  <si>
    <t>袖口高</t>
  </si>
  <si>
    <t>下摆高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</si>
  <si>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</si>
  <si>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</si>
  <si>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</si>
  <si>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</si>
  <si>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</si>
  <si>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</si>
  <si>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</si>
  <si>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</si>
  <si>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</si>
  <si>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</si>
  <si>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</si>
  <si>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</si>
  <si>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</si>
  <si>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</si>
  <si>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</si>
  <si>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165/84</t>
  </si>
  <si>
    <t>摆围</t>
  </si>
  <si>
    <t>下领围</t>
  </si>
  <si>
    <t>肩点袖长(短袖）</t>
  </si>
  <si>
    <r>
      <rPr>
        <b/>
        <sz val="12"/>
        <rFont val="仿宋_GB2312"/>
        <charset val="134"/>
      </rPr>
      <t>袖口围/2（</t>
    </r>
    <r>
      <rPr>
        <b/>
        <sz val="12"/>
        <color indexed="10"/>
        <rFont val="仿宋_GB2312"/>
        <charset val="134"/>
      </rPr>
      <t>短袖</t>
    </r>
    <r>
      <rPr>
        <b/>
        <sz val="12"/>
        <rFont val="仿宋_GB2312"/>
        <charset val="134"/>
      </rPr>
      <t>）</t>
    </r>
  </si>
  <si>
    <t>领高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</si>
  <si>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</si>
  <si>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</si>
  <si>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</si>
  <si>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</si>
  <si>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</si>
  <si>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</si>
  <si>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</si>
  <si>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</si>
  <si>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</si>
  <si>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</si>
  <si>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</si>
  <si>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</si>
  <si>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</si>
  <si>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</si>
  <si>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</si>
  <si>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</si>
  <si>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</si>
  <si>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</si>
  <si>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</si>
  <si>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采购凭证编号：CGDD24102200014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</si>
  <si>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</si>
  <si>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</si>
  <si>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</si>
  <si>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</si>
  <si>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</si>
  <si>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</si>
  <si>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</si>
  <si>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</si>
  <si>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</si>
  <si>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</si>
  <si>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</si>
  <si>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</si>
  <si>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</si>
  <si>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</si>
  <si>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</si>
  <si>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</si>
  <si>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</si>
  <si>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</si>
  <si>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1、前中拉链不顺直，三角左右不对称</t>
  </si>
  <si>
    <t>2、下脚转角位不够方正</t>
  </si>
  <si>
    <t>3、烫工不良，侧缝骨位藏止口</t>
  </si>
  <si>
    <t>4、线头没有清理干净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</si>
  <si>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</si>
  <si>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</si>
  <si>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</si>
  <si>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</si>
  <si>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</si>
  <si>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</si>
  <si>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</si>
  <si>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走货1390件，抽查125件，发现4件不良品，已按照以上提出的问题点改正，可以出货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</si>
  <si>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</si>
  <si>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</si>
  <si>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</si>
  <si>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</si>
  <si>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</si>
  <si>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</si>
  <si>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</si>
  <si>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</si>
  <si>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</si>
  <si>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</si>
  <si>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</si>
  <si>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</si>
  <si>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</si>
  <si>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</si>
  <si>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</si>
  <si>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</si>
  <si>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</si>
  <si>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</si>
  <si>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2409Y0405</t>
  </si>
  <si>
    <t>暖绒弹力双面</t>
  </si>
  <si>
    <t>红色</t>
  </si>
  <si>
    <t>三迈</t>
  </si>
  <si>
    <t>2409Y0404</t>
  </si>
  <si>
    <t>制表时间：2024/11/10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</si>
  <si>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</si>
  <si>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</si>
  <si>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</si>
  <si>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</si>
  <si>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</si>
  <si>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</si>
  <si>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</si>
  <si>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</si>
  <si>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</si>
  <si>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</si>
  <si>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</si>
  <si>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制表时间：2024/11/14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</si>
  <si>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</si>
  <si>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</si>
  <si>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</si>
  <si>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</si>
  <si>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</si>
  <si>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</si>
  <si>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</si>
  <si>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</si>
  <si>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</si>
  <si>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</si>
  <si>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</si>
  <si>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TOREAD压花弹力后领带</t>
  </si>
  <si>
    <t>锦湾</t>
  </si>
  <si>
    <t>无互染</t>
  </si>
  <si>
    <t>物料6</t>
  </si>
  <si>
    <t>物料7</t>
  </si>
  <si>
    <t>物料8</t>
  </si>
  <si>
    <t>物料9</t>
  </si>
  <si>
    <t>物料10</t>
  </si>
  <si>
    <t>制表时间：2024/10/30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</si>
  <si>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</si>
  <si>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</si>
  <si>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</si>
  <si>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</si>
  <si>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</si>
  <si>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</si>
  <si>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</si>
  <si>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</si>
  <si>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</si>
  <si>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</si>
  <si>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</si>
  <si>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</si>
  <si>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</si>
  <si>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</si>
  <si>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</si>
  <si>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</si>
  <si>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左袖+前后幅</t>
  </si>
  <si>
    <t>左袖绣花</t>
  </si>
  <si>
    <t>无脱落开裂</t>
  </si>
  <si>
    <t>前后幅发泡印花</t>
  </si>
  <si>
    <t>制表时间：11/20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</si>
  <si>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</si>
  <si>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</si>
  <si>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</si>
  <si>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</si>
  <si>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</si>
  <si>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TOREAD压花弹力后领带（1CM宽） 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</si>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</sst>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Arial"/>
      <charset val="134"/>
    </font>
    <font>
      <sz val="10"/>
      <name val="宋体"/>
      <charset val="134"/>
      <scheme val="major"/>
    </font>
    <font>
      <b/>
      <sz val="12"/>
      <name val="宋体"/>
      <charset val="0"/>
    </font>
    <font>
      <sz val="11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2"/>
      <color indexed="10"/>
      <name val="仿宋_GB2312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8" fillId="8" borderId="75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76" applyNumberFormat="0" applyFill="0" applyAlignment="0" applyProtection="0">
      <alignment vertical="center"/>
    </xf>
    <xf numFmtId="0" fontId="57" fillId="0" borderId="76" applyNumberFormat="0" applyFill="0" applyAlignment="0" applyProtection="0">
      <alignment vertical="center"/>
    </xf>
    <xf numFmtId="0" fontId="58" fillId="0" borderId="77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9" borderId="78" applyNumberFormat="0" applyAlignment="0" applyProtection="0">
      <alignment vertical="center"/>
    </xf>
    <xf numFmtId="0" fontId="60" fillId="10" borderId="79" applyNumberFormat="0" applyAlignment="0" applyProtection="0">
      <alignment vertical="center"/>
    </xf>
    <xf numFmtId="0" fontId="61" fillId="10" borderId="78" applyNumberFormat="0" applyAlignment="0" applyProtection="0">
      <alignment vertical="center"/>
    </xf>
    <xf numFmtId="0" fontId="62" fillId="11" borderId="80" applyNumberFormat="0" applyAlignment="0" applyProtection="0">
      <alignment vertical="center"/>
    </xf>
    <xf numFmtId="0" fontId="63" fillId="0" borderId="81" applyNumberFormat="0" applyFill="0" applyAlignment="0" applyProtection="0">
      <alignment vertical="center"/>
    </xf>
    <xf numFmtId="0" fontId="64" fillId="0" borderId="82" applyNumberFormat="0" applyFill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18" fillId="0" borderId="0"/>
    <xf numFmtId="0" fontId="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8" fillId="0" borderId="0">
      <alignment vertical="center"/>
    </xf>
    <xf numFmtId="0" fontId="18" fillId="0" borderId="0"/>
    <xf numFmtId="0" fontId="8" fillId="0" borderId="0">
      <alignment vertical="center"/>
    </xf>
    <xf numFmtId="0" fontId="70" fillId="0" borderId="0"/>
    <xf numFmtId="0" fontId="18" fillId="0" borderId="0">
      <alignment vertical="center"/>
    </xf>
    <xf numFmtId="0" fontId="8" fillId="0" borderId="0">
      <alignment vertical="center"/>
    </xf>
    <xf numFmtId="0" fontId="18" fillId="0" borderId="0"/>
    <xf numFmtId="0" fontId="10" fillId="0" borderId="0">
      <alignment horizontal="center" vertical="center"/>
    </xf>
    <xf numFmtId="0" fontId="8" fillId="0" borderId="0">
      <alignment vertical="center"/>
    </xf>
  </cellStyleXfs>
  <cellXfs count="45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10" fontId="8" fillId="0" borderId="2" xfId="62" applyNumberFormat="1" applyBorder="1" applyAlignment="1">
      <alignment horizontal="center" vertical="center"/>
    </xf>
    <xf numFmtId="10" fontId="9" fillId="0" borderId="2" xfId="62" applyNumberFormat="1" applyFont="1" applyBorder="1" applyAlignment="1">
      <alignment horizontal="center" vertical="center"/>
    </xf>
    <xf numFmtId="0" fontId="10" fillId="0" borderId="2" xfId="6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wrapText="1"/>
    </xf>
    <xf numFmtId="0" fontId="11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/>
    </xf>
    <xf numFmtId="177" fontId="8" fillId="0" borderId="2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20" fillId="0" borderId="9" xfId="52" applyFont="1" applyFill="1" applyBorder="1" applyAlignment="1">
      <alignment horizontal="left" vertical="center"/>
    </xf>
    <xf numFmtId="0" fontId="20" fillId="0" borderId="10" xfId="52" applyFont="1" applyFill="1" applyBorder="1" applyAlignment="1">
      <alignment horizontal="center" vertical="center"/>
    </xf>
    <xf numFmtId="0" fontId="21" fillId="0" borderId="10" xfId="52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vertical="center"/>
    </xf>
    <xf numFmtId="0" fontId="22" fillId="0" borderId="12" xfId="52" applyFont="1" applyFill="1" applyBorder="1" applyAlignment="1">
      <alignment horizontal="center" vertical="center"/>
    </xf>
    <xf numFmtId="0" fontId="23" fillId="0" borderId="13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8" fillId="0" borderId="14" xfId="0" applyNumberFormat="1" applyFont="1" applyFill="1" applyBorder="1" applyAlignment="1">
      <alignment shrinkToFit="1"/>
    </xf>
    <xf numFmtId="0" fontId="29" fillId="0" borderId="15" xfId="0" applyNumberFormat="1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0" fillId="0" borderId="0" xfId="51" applyNumberFormat="1" applyFont="1" applyFill="1" applyBorder="1" applyAlignment="1">
      <alignment horizontal="center" vertical="center"/>
    </xf>
    <xf numFmtId="0" fontId="31" fillId="0" borderId="0" xfId="53" applyFont="1" applyFill="1" applyAlignment="1"/>
    <xf numFmtId="0" fontId="25" fillId="0" borderId="0" xfId="53" applyFont="1" applyFill="1" applyAlignment="1"/>
    <xf numFmtId="0" fontId="17" fillId="0" borderId="12" xfId="53" applyFont="1" applyFill="1" applyBorder="1" applyAlignment="1">
      <alignment horizontal="center"/>
    </xf>
    <xf numFmtId="0" fontId="20" fillId="0" borderId="12" xfId="52" applyFont="1" applyFill="1" applyBorder="1" applyAlignment="1">
      <alignment horizontal="left" vertical="center"/>
    </xf>
    <xf numFmtId="0" fontId="17" fillId="0" borderId="12" xfId="52" applyFont="1" applyFill="1" applyBorder="1" applyAlignment="1">
      <alignment horizontal="center" vertical="center"/>
    </xf>
    <xf numFmtId="0" fontId="17" fillId="0" borderId="16" xfId="52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center" vertical="center" wrapText="1"/>
    </xf>
    <xf numFmtId="0" fontId="17" fillId="0" borderId="5" xfId="53" applyFont="1" applyFill="1" applyBorder="1" applyAlignment="1">
      <alignment horizontal="center"/>
    </xf>
    <xf numFmtId="49" fontId="31" fillId="0" borderId="18" xfId="54" applyNumberFormat="1" applyFont="1" applyFill="1" applyBorder="1" applyAlignment="1">
      <alignment horizontal="center" vertical="center"/>
    </xf>
    <xf numFmtId="0" fontId="26" fillId="0" borderId="18" xfId="0" applyNumberFormat="1" applyFont="1" applyFill="1" applyBorder="1" applyAlignment="1">
      <alignment horizontal="center" vertical="center"/>
    </xf>
    <xf numFmtId="0" fontId="26" fillId="0" borderId="19" xfId="0" applyNumberFormat="1" applyFont="1" applyFill="1" applyBorder="1" applyAlignment="1">
      <alignment horizontal="center" vertical="center"/>
    </xf>
    <xf numFmtId="49" fontId="31" fillId="0" borderId="19" xfId="54" applyNumberFormat="1" applyFont="1" applyFill="1" applyBorder="1" applyAlignment="1">
      <alignment horizontal="center" vertical="center"/>
    </xf>
    <xf numFmtId="0" fontId="17" fillId="0" borderId="20" xfId="53" applyFont="1" applyFill="1" applyBorder="1" applyAlignment="1">
      <alignment horizontal="center"/>
    </xf>
    <xf numFmtId="49" fontId="31" fillId="0" borderId="21" xfId="54" applyNumberFormat="1" applyFont="1" applyFill="1" applyBorder="1" applyAlignment="1">
      <alignment horizontal="center" vertical="center"/>
    </xf>
    <xf numFmtId="49" fontId="31" fillId="0" borderId="22" xfId="54" applyNumberFormat="1" applyFont="1" applyFill="1" applyBorder="1" applyAlignment="1">
      <alignment horizontal="center" vertical="center"/>
    </xf>
    <xf numFmtId="0" fontId="17" fillId="0" borderId="23" xfId="53" applyFont="1" applyFill="1" applyBorder="1" applyAlignment="1">
      <alignment horizontal="center"/>
    </xf>
    <xf numFmtId="49" fontId="17" fillId="0" borderId="24" xfId="53" applyNumberFormat="1" applyFont="1" applyFill="1" applyBorder="1" applyAlignment="1">
      <alignment horizontal="center"/>
    </xf>
    <xf numFmtId="49" fontId="31" fillId="0" borderId="24" xfId="54" applyNumberFormat="1" applyFont="1" applyFill="1" applyBorder="1" applyAlignment="1">
      <alignment horizontal="center" vertical="center"/>
    </xf>
    <xf numFmtId="49" fontId="31" fillId="0" borderId="25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0" fontId="24" fillId="0" borderId="0" xfId="53" applyFont="1" applyFill="1" applyAlignment="1">
      <alignment horizontal="center"/>
    </xf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4" fillId="0" borderId="26" xfId="52" applyFont="1" applyBorder="1" applyAlignment="1">
      <alignment horizontal="center" vertical="top"/>
    </xf>
    <xf numFmtId="0" fontId="35" fillId="0" borderId="27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35" fillId="0" borderId="28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vertical="center"/>
    </xf>
    <xf numFmtId="0" fontId="35" fillId="0" borderId="28" xfId="52" applyFont="1" applyFill="1" applyBorder="1" applyAlignment="1">
      <alignment vertical="center"/>
    </xf>
    <xf numFmtId="0" fontId="21" fillId="0" borderId="18" xfId="52" applyFont="1" applyBorder="1" applyAlignment="1">
      <alignment horizontal="left" vertical="center"/>
    </xf>
    <xf numFmtId="0" fontId="21" fillId="0" borderId="19" xfId="52" applyFont="1" applyBorder="1" applyAlignment="1">
      <alignment horizontal="left" vertical="center"/>
    </xf>
    <xf numFmtId="0" fontId="35" fillId="0" borderId="29" xfId="52" applyFont="1" applyFill="1" applyBorder="1" applyAlignment="1">
      <alignment vertical="center"/>
    </xf>
    <xf numFmtId="0" fontId="21" fillId="0" borderId="18" xfId="52" applyFont="1" applyFill="1" applyBorder="1" applyAlignment="1">
      <alignment horizontal="left" vertical="center"/>
    </xf>
    <xf numFmtId="0" fontId="35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35" fillId="0" borderId="18" xfId="52" applyFont="1" applyFill="1" applyBorder="1" applyAlignment="1">
      <alignment horizontal="center" vertical="center"/>
    </xf>
    <xf numFmtId="0" fontId="35" fillId="0" borderId="29" xfId="52" applyFont="1" applyFill="1" applyBorder="1" applyAlignment="1">
      <alignment horizontal="left" vertical="center"/>
    </xf>
    <xf numFmtId="0" fontId="35" fillId="0" borderId="18" xfId="52" applyFont="1" applyFill="1" applyBorder="1" applyAlignment="1">
      <alignment horizontal="left" vertical="center"/>
    </xf>
    <xf numFmtId="0" fontId="35" fillId="0" borderId="30" xfId="52" applyFont="1" applyFill="1" applyBorder="1" applyAlignment="1">
      <alignment vertical="center"/>
    </xf>
    <xf numFmtId="0" fontId="21" fillId="0" borderId="24" xfId="52" applyFont="1" applyFill="1" applyBorder="1" applyAlignment="1">
      <alignment horizontal="left" vertical="center"/>
    </xf>
    <xf numFmtId="0" fontId="35" fillId="0" borderId="24" xfId="52" applyFont="1" applyFill="1" applyBorder="1" applyAlignment="1">
      <alignment vertical="center"/>
    </xf>
    <xf numFmtId="0" fontId="25" fillId="0" borderId="24" xfId="52" applyFont="1" applyFill="1" applyBorder="1" applyAlignment="1">
      <alignment horizontal="left" vertical="center"/>
    </xf>
    <xf numFmtId="0" fontId="35" fillId="0" borderId="24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35" fillId="0" borderId="27" xfId="52" applyFont="1" applyFill="1" applyBorder="1" applyAlignment="1">
      <alignment vertical="center"/>
    </xf>
    <xf numFmtId="0" fontId="35" fillId="0" borderId="31" xfId="52" applyFont="1" applyFill="1" applyBorder="1" applyAlignment="1">
      <alignment horizontal="left" vertical="center"/>
    </xf>
    <xf numFmtId="0" fontId="35" fillId="0" borderId="32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33" fillId="0" borderId="35" xfId="52" applyFont="1" applyFill="1" applyBorder="1" applyAlignment="1">
      <alignment horizontal="left" vertical="center"/>
    </xf>
    <xf numFmtId="0" fontId="33" fillId="0" borderId="34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35" fillId="0" borderId="28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35" fillId="0" borderId="30" xfId="52" applyFont="1" applyFill="1" applyBorder="1" applyAlignment="1">
      <alignment horizontal="left" vertical="center"/>
    </xf>
    <xf numFmtId="0" fontId="18" fillId="0" borderId="24" xfId="52" applyFill="1" applyBorder="1" applyAlignment="1">
      <alignment horizontal="center" vertical="center"/>
    </xf>
    <xf numFmtId="0" fontId="35" fillId="0" borderId="36" xfId="52" applyFont="1" applyFill="1" applyBorder="1" applyAlignment="1">
      <alignment horizontal="center" vertical="center"/>
    </xf>
    <xf numFmtId="0" fontId="35" fillId="0" borderId="37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right" vertical="center"/>
    </xf>
    <xf numFmtId="0" fontId="25" fillId="0" borderId="34" xfId="52" applyFont="1" applyFill="1" applyBorder="1" applyAlignment="1">
      <alignment horizontal="right" vertical="center"/>
    </xf>
    <xf numFmtId="0" fontId="33" fillId="0" borderId="27" xfId="52" applyFont="1" applyFill="1" applyBorder="1" applyAlignment="1">
      <alignment horizontal="left" vertical="center"/>
    </xf>
    <xf numFmtId="0" fontId="33" fillId="0" borderId="28" xfId="52" applyFont="1" applyFill="1" applyBorder="1" applyAlignment="1">
      <alignment horizontal="left" vertical="center"/>
    </xf>
    <xf numFmtId="0" fontId="35" fillId="0" borderId="33" xfId="52" applyFont="1" applyFill="1" applyBorder="1" applyAlignment="1">
      <alignment horizontal="left" vertical="center"/>
    </xf>
    <xf numFmtId="0" fontId="35" fillId="0" borderId="38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center" vertical="center"/>
    </xf>
    <xf numFmtId="58" fontId="25" fillId="0" borderId="24" xfId="52" applyNumberFormat="1" applyFont="1" applyFill="1" applyBorder="1" applyAlignment="1">
      <alignment horizontal="center" vertical="center"/>
    </xf>
    <xf numFmtId="0" fontId="35" fillId="0" borderId="24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center" vertical="center"/>
    </xf>
    <xf numFmtId="0" fontId="3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center" vertical="center"/>
    </xf>
    <xf numFmtId="0" fontId="33" fillId="0" borderId="41" xfId="52" applyFont="1" applyFill="1" applyBorder="1" applyAlignment="1">
      <alignment horizontal="left" vertical="center"/>
    </xf>
    <xf numFmtId="0" fontId="35" fillId="0" borderId="39" xfId="52" applyFont="1" applyFill="1" applyBorder="1" applyAlignment="1">
      <alignment horizontal="left" vertical="center"/>
    </xf>
    <xf numFmtId="0" fontId="35" fillId="0" borderId="19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 wrapText="1"/>
    </xf>
    <xf numFmtId="0" fontId="18" fillId="0" borderId="25" xfId="52" applyFill="1" applyBorder="1" applyAlignment="1">
      <alignment horizontal="center" vertical="center"/>
    </xf>
    <xf numFmtId="0" fontId="35" fillId="0" borderId="40" xfId="52" applyFont="1" applyFill="1" applyBorder="1" applyAlignment="1">
      <alignment horizontal="center" vertical="center"/>
    </xf>
    <xf numFmtId="0" fontId="25" fillId="0" borderId="3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 wrapText="1"/>
    </xf>
    <xf numFmtId="0" fontId="18" fillId="0" borderId="41" xfId="52" applyFont="1" applyFill="1" applyBorder="1" applyAlignment="1">
      <alignment horizontal="center" vertical="center"/>
    </xf>
    <xf numFmtId="0" fontId="7" fillId="0" borderId="41" xfId="52" applyFont="1" applyFill="1" applyBorder="1" applyAlignment="1">
      <alignment horizontal="center" vertical="center"/>
    </xf>
    <xf numFmtId="0" fontId="25" fillId="0" borderId="38" xfId="52" applyFont="1" applyFill="1" applyBorder="1" applyAlignment="1">
      <alignment horizontal="right" vertical="center"/>
    </xf>
    <xf numFmtId="0" fontId="25" fillId="0" borderId="42" xfId="52" applyFont="1" applyFill="1" applyBorder="1" applyAlignment="1">
      <alignment horizontal="center" vertical="center"/>
    </xf>
    <xf numFmtId="0" fontId="33" fillId="0" borderId="39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center" vertical="center"/>
    </xf>
    <xf numFmtId="0" fontId="31" fillId="0" borderId="0" xfId="53" applyFont="1" applyFill="1" applyAlignment="1">
      <alignment horizont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17" xfId="0" applyNumberFormat="1" applyFont="1" applyFill="1" applyBorder="1" applyAlignment="1">
      <alignment horizontal="center" vertical="center"/>
    </xf>
    <xf numFmtId="49" fontId="36" fillId="0" borderId="2" xfId="51" applyNumberFormat="1" applyFont="1" applyFill="1" applyBorder="1" applyAlignment="1">
      <alignment horizontal="center" vertical="center"/>
    </xf>
    <xf numFmtId="0" fontId="27" fillId="0" borderId="13" xfId="0" applyNumberFormat="1" applyFont="1" applyFill="1" applyBorder="1" applyAlignment="1">
      <alignment horizontal="left" vertical="center"/>
    </xf>
    <xf numFmtId="49" fontId="7" fillId="0" borderId="17" xfId="0" applyNumberFormat="1" applyFont="1" applyFill="1" applyBorder="1" applyAlignment="1">
      <alignment horizontal="center" vertical="center"/>
    </xf>
    <xf numFmtId="0" fontId="37" fillId="0" borderId="2" xfId="49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left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7" fillId="0" borderId="17" xfId="0" applyNumberFormat="1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2" xfId="52" applyNumberFormat="1" applyFont="1" applyFill="1" applyBorder="1" applyAlignment="1">
      <alignment horizontal="center" vertical="center"/>
    </xf>
    <xf numFmtId="178" fontId="39" fillId="0" borderId="2" xfId="0" applyNumberFormat="1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center"/>
    </xf>
    <xf numFmtId="0" fontId="39" fillId="0" borderId="2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9" fontId="26" fillId="0" borderId="8" xfId="0" applyNumberFormat="1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36" fillId="0" borderId="43" xfId="0" applyFont="1" applyFill="1" applyBorder="1" applyAlignment="1">
      <alignment horizontal="center" vertical="center"/>
    </xf>
    <xf numFmtId="0" fontId="17" fillId="0" borderId="18" xfId="53" applyFont="1" applyFill="1" applyBorder="1" applyAlignment="1"/>
    <xf numFmtId="14" fontId="24" fillId="0" borderId="0" xfId="53" applyNumberFormat="1" applyFont="1" applyFill="1" applyAlignment="1"/>
    <xf numFmtId="0" fontId="18" fillId="0" borderId="0" xfId="52" applyFont="1" applyAlignment="1">
      <alignment horizontal="left" vertical="center"/>
    </xf>
    <xf numFmtId="0" fontId="7" fillId="0" borderId="44" xfId="52" applyFont="1" applyBorder="1" applyAlignment="1">
      <alignment horizontal="left" vertical="center"/>
    </xf>
    <xf numFmtId="0" fontId="21" fillId="0" borderId="45" xfId="52" applyFont="1" applyBorder="1" applyAlignment="1">
      <alignment horizontal="center" vertical="center"/>
    </xf>
    <xf numFmtId="0" fontId="7" fillId="0" borderId="45" xfId="52" applyFont="1" applyBorder="1" applyAlignment="1">
      <alignment horizontal="center" vertical="center"/>
    </xf>
    <xf numFmtId="0" fontId="33" fillId="0" borderId="45" xfId="52" applyFont="1" applyBorder="1" applyAlignment="1">
      <alignment horizontal="left" vertical="center"/>
    </xf>
    <xf numFmtId="0" fontId="33" fillId="0" borderId="27" xfId="52" applyFont="1" applyBorder="1" applyAlignment="1">
      <alignment horizontal="center" vertical="center"/>
    </xf>
    <xf numFmtId="0" fontId="33" fillId="0" borderId="28" xfId="52" applyFont="1" applyBorder="1" applyAlignment="1">
      <alignment horizontal="center" vertical="center"/>
    </xf>
    <xf numFmtId="0" fontId="33" fillId="0" borderId="39" xfId="52" applyFont="1" applyBorder="1" applyAlignment="1">
      <alignment horizontal="center" vertical="center"/>
    </xf>
    <xf numFmtId="0" fontId="7" fillId="0" borderId="27" xfId="52" applyFont="1" applyBorder="1" applyAlignment="1">
      <alignment horizontal="center" vertical="center"/>
    </xf>
    <xf numFmtId="0" fontId="7" fillId="0" borderId="28" xfId="52" applyFont="1" applyBorder="1" applyAlignment="1">
      <alignment horizontal="center" vertical="center"/>
    </xf>
    <xf numFmtId="0" fontId="7" fillId="0" borderId="39" xfId="52" applyFont="1" applyBorder="1" applyAlignment="1">
      <alignment horizontal="center" vertical="center"/>
    </xf>
    <xf numFmtId="0" fontId="33" fillId="0" borderId="29" xfId="52" applyFont="1" applyBorder="1" applyAlignment="1">
      <alignment horizontal="left" vertical="center"/>
    </xf>
    <xf numFmtId="0" fontId="33" fillId="0" borderId="18" xfId="52" applyFont="1" applyBorder="1" applyAlignment="1">
      <alignment horizontal="left" vertical="center"/>
    </xf>
    <xf numFmtId="14" fontId="21" fillId="0" borderId="18" xfId="52" applyNumberFormat="1" applyFont="1" applyBorder="1" applyAlignment="1">
      <alignment horizontal="center" vertical="center"/>
    </xf>
    <xf numFmtId="14" fontId="21" fillId="0" borderId="19" xfId="52" applyNumberFormat="1" applyFont="1" applyBorder="1" applyAlignment="1">
      <alignment horizontal="center" vertical="center"/>
    </xf>
    <xf numFmtId="0" fontId="33" fillId="0" borderId="29" xfId="52" applyFont="1" applyBorder="1" applyAlignment="1">
      <alignment vertical="center"/>
    </xf>
    <xf numFmtId="49" fontId="21" fillId="0" borderId="18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center" vertical="center"/>
    </xf>
    <xf numFmtId="0" fontId="33" fillId="0" borderId="18" xfId="52" applyFont="1" applyBorder="1" applyAlignment="1">
      <alignment vertical="center"/>
    </xf>
    <xf numFmtId="0" fontId="21" fillId="0" borderId="46" xfId="52" applyFont="1" applyBorder="1" applyAlignment="1">
      <alignment horizontal="center" vertical="center"/>
    </xf>
    <xf numFmtId="0" fontId="21" fillId="0" borderId="47" xfId="52" applyFont="1" applyBorder="1" applyAlignment="1">
      <alignment horizontal="center" vertical="center"/>
    </xf>
    <xf numFmtId="0" fontId="18" fillId="0" borderId="18" xfId="52" applyFont="1" applyBorder="1" applyAlignment="1">
      <alignment vertical="center"/>
    </xf>
    <xf numFmtId="0" fontId="40" fillId="0" borderId="30" xfId="52" applyFont="1" applyBorder="1" applyAlignment="1">
      <alignment vertical="center"/>
    </xf>
    <xf numFmtId="0" fontId="21" fillId="0" borderId="48" xfId="52" applyFont="1" applyBorder="1" applyAlignment="1">
      <alignment horizontal="center" vertical="center"/>
    </xf>
    <xf numFmtId="0" fontId="21" fillId="0" borderId="42" xfId="52" applyFont="1" applyBorder="1" applyAlignment="1">
      <alignment horizontal="center" vertical="center"/>
    </xf>
    <xf numFmtId="0" fontId="33" fillId="0" borderId="30" xfId="52" applyFont="1" applyBorder="1" applyAlignment="1">
      <alignment horizontal="left" vertical="center"/>
    </xf>
    <xf numFmtId="0" fontId="33" fillId="0" borderId="24" xfId="52" applyFont="1" applyBorder="1" applyAlignment="1">
      <alignment horizontal="left" vertical="center"/>
    </xf>
    <xf numFmtId="14" fontId="21" fillId="0" borderId="24" xfId="52" applyNumberFormat="1" applyFont="1" applyBorder="1" applyAlignment="1">
      <alignment horizontal="center" vertical="center"/>
    </xf>
    <xf numFmtId="14" fontId="21" fillId="0" borderId="25" xfId="52" applyNumberFormat="1" applyFont="1" applyBorder="1" applyAlignment="1">
      <alignment horizontal="center" vertical="center"/>
    </xf>
    <xf numFmtId="0" fontId="7" fillId="0" borderId="0" xfId="52" applyFont="1" applyBorder="1" applyAlignment="1">
      <alignment horizontal="left" vertical="center"/>
    </xf>
    <xf numFmtId="0" fontId="33" fillId="0" borderId="27" xfId="52" applyFont="1" applyBorder="1" applyAlignment="1">
      <alignment vertical="center"/>
    </xf>
    <xf numFmtId="0" fontId="18" fillId="0" borderId="28" xfId="52" applyFont="1" applyBorder="1" applyAlignment="1">
      <alignment horizontal="left" vertical="center"/>
    </xf>
    <xf numFmtId="0" fontId="21" fillId="0" borderId="28" xfId="52" applyFont="1" applyBorder="1" applyAlignment="1">
      <alignment horizontal="left" vertical="center"/>
    </xf>
    <xf numFmtId="0" fontId="18" fillId="0" borderId="28" xfId="52" applyFont="1" applyBorder="1" applyAlignment="1">
      <alignment vertical="center"/>
    </xf>
    <xf numFmtId="0" fontId="33" fillId="0" borderId="28" xfId="52" applyFont="1" applyBorder="1" applyAlignment="1">
      <alignment vertical="center"/>
    </xf>
    <xf numFmtId="0" fontId="18" fillId="0" borderId="18" xfId="52" applyFont="1" applyBorder="1" applyAlignment="1">
      <alignment horizontal="left" vertical="center"/>
    </xf>
    <xf numFmtId="0" fontId="33" fillId="0" borderId="0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 wrapText="1"/>
    </xf>
    <xf numFmtId="0" fontId="25" fillId="0" borderId="32" xfId="52" applyFont="1" applyBorder="1" applyAlignment="1">
      <alignment horizontal="left" vertical="center" wrapText="1"/>
    </xf>
    <xf numFmtId="0" fontId="25" fillId="0" borderId="49" xfId="52" applyFont="1" applyBorder="1" applyAlignment="1">
      <alignment horizontal="left" vertical="center" wrapText="1"/>
    </xf>
    <xf numFmtId="0" fontId="25" fillId="0" borderId="35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25" fillId="0" borderId="3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 wrapText="1"/>
    </xf>
    <xf numFmtId="0" fontId="25" fillId="0" borderId="28" xfId="52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3" fillId="0" borderId="29" xfId="52" applyFont="1" applyFill="1" applyBorder="1" applyAlignment="1">
      <alignment horizontal="left" vertical="center"/>
    </xf>
    <xf numFmtId="0" fontId="33" fillId="0" borderId="30" xfId="52" applyFont="1" applyBorder="1" applyAlignment="1">
      <alignment horizontal="center" vertical="center"/>
    </xf>
    <xf numFmtId="0" fontId="33" fillId="0" borderId="24" xfId="52" applyFont="1" applyBorder="1" applyAlignment="1">
      <alignment horizontal="center" vertical="center"/>
    </xf>
    <xf numFmtId="0" fontId="33" fillId="0" borderId="29" xfId="52" applyFont="1" applyBorder="1" applyAlignment="1">
      <alignment horizontal="center" vertical="center"/>
    </xf>
    <xf numFmtId="0" fontId="33" fillId="0" borderId="18" xfId="52" applyFont="1" applyBorder="1" applyAlignment="1">
      <alignment horizontal="center" vertical="center"/>
    </xf>
    <xf numFmtId="0" fontId="35" fillId="0" borderId="18" xfId="52" applyFont="1" applyBorder="1" applyAlignment="1">
      <alignment horizontal="left" vertical="center"/>
    </xf>
    <xf numFmtId="0" fontId="33" fillId="0" borderId="50" xfId="52" applyFont="1" applyFill="1" applyBorder="1" applyAlignment="1">
      <alignment horizontal="left" vertical="center"/>
    </xf>
    <xf numFmtId="0" fontId="33" fillId="0" borderId="51" xfId="52" applyFont="1" applyFill="1" applyBorder="1" applyAlignment="1">
      <alignment horizontal="left" vertical="center"/>
    </xf>
    <xf numFmtId="0" fontId="7" fillId="0" borderId="0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33" fillId="0" borderId="35" xfId="52" applyFont="1" applyBorder="1" applyAlignment="1">
      <alignment horizontal="left" vertical="center"/>
    </xf>
    <xf numFmtId="0" fontId="33" fillId="0" borderId="34" xfId="52" applyFont="1" applyBorder="1" applyAlignment="1">
      <alignment horizontal="left" vertical="center"/>
    </xf>
    <xf numFmtId="0" fontId="7" fillId="0" borderId="52" xfId="52" applyFont="1" applyBorder="1" applyAlignment="1">
      <alignment vertical="center"/>
    </xf>
    <xf numFmtId="0" fontId="21" fillId="0" borderId="53" xfId="52" applyFont="1" applyBorder="1" applyAlignment="1">
      <alignment horizontal="center" vertical="center"/>
    </xf>
    <xf numFmtId="0" fontId="7" fillId="0" borderId="53" xfId="52" applyFont="1" applyBorder="1" applyAlignment="1">
      <alignment vertical="center"/>
    </xf>
    <xf numFmtId="58" fontId="18" fillId="0" borderId="53" xfId="52" applyNumberFormat="1" applyFont="1" applyBorder="1" applyAlignment="1">
      <alignment vertical="center"/>
    </xf>
    <xf numFmtId="0" fontId="7" fillId="0" borderId="53" xfId="52" applyFont="1" applyBorder="1" applyAlignment="1">
      <alignment horizontal="center" vertical="center"/>
    </xf>
    <xf numFmtId="0" fontId="7" fillId="0" borderId="54" xfId="52" applyFont="1" applyFill="1" applyBorder="1" applyAlignment="1">
      <alignment horizontal="left" vertical="center"/>
    </xf>
    <xf numFmtId="0" fontId="7" fillId="0" borderId="53" xfId="52" applyFont="1" applyFill="1" applyBorder="1" applyAlignment="1">
      <alignment horizontal="left" vertical="center"/>
    </xf>
    <xf numFmtId="0" fontId="7" fillId="0" borderId="55" xfId="52" applyFont="1" applyFill="1" applyBorder="1" applyAlignment="1">
      <alignment horizontal="center" vertical="center"/>
    </xf>
    <xf numFmtId="0" fontId="7" fillId="0" borderId="56" xfId="52" applyFont="1" applyFill="1" applyBorder="1" applyAlignment="1">
      <alignment horizontal="center" vertical="center"/>
    </xf>
    <xf numFmtId="0" fontId="7" fillId="0" borderId="30" xfId="52" applyFont="1" applyFill="1" applyBorder="1" applyAlignment="1">
      <alignment horizontal="center" vertical="center"/>
    </xf>
    <xf numFmtId="0" fontId="7" fillId="0" borderId="24" xfId="52" applyFont="1" applyFill="1" applyBorder="1" applyAlignment="1">
      <alignment horizontal="center" vertical="center"/>
    </xf>
    <xf numFmtId="0" fontId="18" fillId="0" borderId="45" xfId="52" applyFont="1" applyBorder="1" applyAlignment="1">
      <alignment horizontal="center" vertical="center"/>
    </xf>
    <xf numFmtId="0" fontId="18" fillId="0" borderId="57" xfId="52" applyFont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9" xfId="52" applyFont="1" applyBorder="1" applyAlignment="1">
      <alignment horizontal="left" vertical="center"/>
    </xf>
    <xf numFmtId="0" fontId="33" fillId="0" borderId="25" xfId="52" applyFont="1" applyBorder="1" applyAlignment="1">
      <alignment horizontal="left" vertical="center"/>
    </xf>
    <xf numFmtId="0" fontId="35" fillId="0" borderId="28" xfId="52" applyFont="1" applyBorder="1" applyAlignment="1">
      <alignment horizontal="left" vertical="center"/>
    </xf>
    <xf numFmtId="0" fontId="35" fillId="0" borderId="39" xfId="52" applyFont="1" applyBorder="1" applyAlignment="1">
      <alignment horizontal="left" vertical="center"/>
    </xf>
    <xf numFmtId="0" fontId="35" fillId="0" borderId="33" xfId="52" applyFont="1" applyBorder="1" applyAlignment="1">
      <alignment horizontal="left" vertical="center"/>
    </xf>
    <xf numFmtId="0" fontId="35" fillId="0" borderId="34" xfId="52" applyFont="1" applyBorder="1" applyAlignment="1">
      <alignment horizontal="left" vertical="center"/>
    </xf>
    <xf numFmtId="0" fontId="35" fillId="0" borderId="41" xfId="52" applyFont="1" applyBorder="1" applyAlignment="1">
      <alignment horizontal="left" vertical="center"/>
    </xf>
    <xf numFmtId="0" fontId="21" fillId="0" borderId="19" xfId="52" applyFont="1" applyFill="1" applyBorder="1" applyAlignment="1">
      <alignment horizontal="left" vertical="center"/>
    </xf>
    <xf numFmtId="0" fontId="33" fillId="0" borderId="25" xfId="52" applyFont="1" applyBorder="1" applyAlignment="1">
      <alignment horizontal="center" vertical="center"/>
    </xf>
    <xf numFmtId="0" fontId="35" fillId="0" borderId="19" xfId="52" applyFont="1" applyBorder="1" applyAlignment="1">
      <alignment horizontal="left" vertical="center"/>
    </xf>
    <xf numFmtId="0" fontId="33" fillId="0" borderId="42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33" fillId="0" borderId="41" xfId="52" applyFont="1" applyBorder="1" applyAlignment="1">
      <alignment horizontal="left" vertical="center"/>
    </xf>
    <xf numFmtId="0" fontId="21" fillId="0" borderId="58" xfId="52" applyFont="1" applyBorder="1" applyAlignment="1">
      <alignment horizontal="center" vertical="center"/>
    </xf>
    <xf numFmtId="0" fontId="7" fillId="0" borderId="59" xfId="52" applyFont="1" applyFill="1" applyBorder="1" applyAlignment="1">
      <alignment horizontal="left" vertical="center"/>
    </xf>
    <xf numFmtId="0" fontId="7" fillId="0" borderId="60" xfId="52" applyFont="1" applyFill="1" applyBorder="1" applyAlignment="1">
      <alignment horizontal="center" vertical="center"/>
    </xf>
    <xf numFmtId="0" fontId="7" fillId="0" borderId="25" xfId="52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41" fillId="0" borderId="26" xfId="52" applyFont="1" applyBorder="1" applyAlignment="1">
      <alignment horizontal="center" vertical="top"/>
    </xf>
    <xf numFmtId="0" fontId="33" fillId="0" borderId="61" xfId="52" applyFont="1" applyBorder="1" applyAlignment="1">
      <alignment horizontal="left" vertical="center"/>
    </xf>
    <xf numFmtId="0" fontId="33" fillId="0" borderId="26" xfId="52" applyFont="1" applyBorder="1" applyAlignment="1">
      <alignment horizontal="left" vertical="center"/>
    </xf>
    <xf numFmtId="0" fontId="33" fillId="0" borderId="36" xfId="52" applyFont="1" applyBorder="1" applyAlignment="1">
      <alignment horizontal="left" vertical="center"/>
    </xf>
    <xf numFmtId="0" fontId="7" fillId="0" borderId="54" xfId="52" applyFont="1" applyBorder="1" applyAlignment="1">
      <alignment horizontal="left" vertical="center"/>
    </xf>
    <xf numFmtId="0" fontId="7" fillId="0" borderId="53" xfId="52" applyFont="1" applyBorder="1" applyAlignment="1">
      <alignment horizontal="left" vertical="center"/>
    </xf>
    <xf numFmtId="0" fontId="33" fillId="0" borderId="55" xfId="52" applyFont="1" applyBorder="1" applyAlignment="1">
      <alignment vertical="center"/>
    </xf>
    <xf numFmtId="0" fontId="18" fillId="0" borderId="56" xfId="52" applyFont="1" applyBorder="1" applyAlignment="1">
      <alignment horizontal="left" vertical="center"/>
    </xf>
    <xf numFmtId="0" fontId="21" fillId="0" borderId="56" xfId="52" applyFont="1" applyBorder="1" applyAlignment="1">
      <alignment horizontal="left" vertical="center"/>
    </xf>
    <xf numFmtId="0" fontId="18" fillId="0" borderId="56" xfId="52" applyFont="1" applyBorder="1" applyAlignment="1">
      <alignment vertical="center"/>
    </xf>
    <xf numFmtId="0" fontId="33" fillId="0" borderId="56" xfId="52" applyFont="1" applyBorder="1" applyAlignment="1">
      <alignment vertical="center"/>
    </xf>
    <xf numFmtId="0" fontId="33" fillId="0" borderId="55" xfId="52" applyFont="1" applyBorder="1" applyAlignment="1">
      <alignment horizontal="center" vertical="center"/>
    </xf>
    <xf numFmtId="0" fontId="21" fillId="0" borderId="56" xfId="52" applyFont="1" applyBorder="1" applyAlignment="1">
      <alignment horizontal="center" vertical="center"/>
    </xf>
    <xf numFmtId="0" fontId="33" fillId="0" borderId="56" xfId="52" applyFont="1" applyBorder="1" applyAlignment="1">
      <alignment horizontal="center" vertical="center"/>
    </xf>
    <xf numFmtId="0" fontId="18" fillId="0" borderId="56" xfId="52" applyFont="1" applyBorder="1" applyAlignment="1">
      <alignment horizontal="center" vertical="center"/>
    </xf>
    <xf numFmtId="0" fontId="21" fillId="0" borderId="18" xfId="52" applyFont="1" applyBorder="1" applyAlignment="1">
      <alignment horizontal="center" vertical="center"/>
    </xf>
    <xf numFmtId="0" fontId="18" fillId="0" borderId="18" xfId="52" applyFont="1" applyBorder="1" applyAlignment="1">
      <alignment horizontal="center" vertical="center"/>
    </xf>
    <xf numFmtId="0" fontId="33" fillId="0" borderId="50" xfId="52" applyFont="1" applyBorder="1" applyAlignment="1">
      <alignment horizontal="left" vertical="center" wrapText="1"/>
    </xf>
    <xf numFmtId="0" fontId="33" fillId="0" borderId="51" xfId="52" applyFont="1" applyBorder="1" applyAlignment="1">
      <alignment horizontal="left" vertical="center" wrapText="1"/>
    </xf>
    <xf numFmtId="0" fontId="33" fillId="0" borderId="62" xfId="52" applyFont="1" applyBorder="1" applyAlignment="1">
      <alignment horizontal="left" vertical="center"/>
    </xf>
    <xf numFmtId="0" fontId="33" fillId="0" borderId="63" xfId="52" applyFont="1" applyBorder="1" applyAlignment="1">
      <alignment horizontal="left" vertical="center"/>
    </xf>
    <xf numFmtId="0" fontId="42" fillId="0" borderId="64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3" fillId="3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vertical="center"/>
    </xf>
    <xf numFmtId="9" fontId="21" fillId="0" borderId="2" xfId="52" applyNumberFormat="1" applyFont="1" applyBorder="1" applyAlignment="1">
      <alignment horizontal="center" vertical="center"/>
    </xf>
    <xf numFmtId="0" fontId="21" fillId="0" borderId="29" xfId="52" applyFont="1" applyBorder="1" applyAlignment="1">
      <alignment horizontal="left" vertical="center"/>
    </xf>
    <xf numFmtId="9" fontId="21" fillId="0" borderId="56" xfId="52" applyNumberFormat="1" applyFont="1" applyBorder="1" applyAlignment="1">
      <alignment horizontal="center" vertical="center"/>
    </xf>
    <xf numFmtId="9" fontId="21" fillId="0" borderId="18" xfId="52" applyNumberFormat="1" applyFont="1" applyBorder="1" applyAlignment="1">
      <alignment horizontal="center" vertical="center"/>
    </xf>
    <xf numFmtId="0" fontId="7" fillId="0" borderId="54" xfId="0" applyFont="1" applyBorder="1" applyAlignment="1">
      <alignment horizontal="left" vertical="center"/>
    </xf>
    <xf numFmtId="0" fontId="7" fillId="0" borderId="53" xfId="0" applyFont="1" applyBorder="1" applyAlignment="1">
      <alignment horizontal="left" vertical="center"/>
    </xf>
    <xf numFmtId="9" fontId="21" fillId="0" borderId="37" xfId="52" applyNumberFormat="1" applyFont="1" applyBorder="1" applyAlignment="1">
      <alignment horizontal="left" vertical="center"/>
    </xf>
    <xf numFmtId="9" fontId="21" fillId="0" borderId="32" xfId="52" applyNumberFormat="1" applyFont="1" applyBorder="1" applyAlignment="1">
      <alignment horizontal="left" vertical="center"/>
    </xf>
    <xf numFmtId="9" fontId="21" fillId="0" borderId="50" xfId="52" applyNumberFormat="1" applyFont="1" applyBorder="1" applyAlignment="1">
      <alignment horizontal="left" vertical="center"/>
    </xf>
    <xf numFmtId="9" fontId="21" fillId="0" borderId="51" xfId="52" applyNumberFormat="1" applyFont="1" applyBorder="1" applyAlignment="1">
      <alignment horizontal="left" vertical="center"/>
    </xf>
    <xf numFmtId="0" fontId="35" fillId="0" borderId="55" xfId="52" applyFont="1" applyFill="1" applyBorder="1" applyAlignment="1">
      <alignment horizontal="left" vertical="center"/>
    </xf>
    <xf numFmtId="0" fontId="35" fillId="0" borderId="56" xfId="52" applyFont="1" applyFill="1" applyBorder="1" applyAlignment="1">
      <alignment horizontal="left" vertical="center"/>
    </xf>
    <xf numFmtId="0" fontId="35" fillId="0" borderId="48" xfId="52" applyFont="1" applyFill="1" applyBorder="1" applyAlignment="1">
      <alignment horizontal="left" vertical="center"/>
    </xf>
    <xf numFmtId="0" fontId="35" fillId="0" borderId="51" xfId="52" applyFont="1" applyFill="1" applyBorder="1" applyAlignment="1">
      <alignment horizontal="left" vertical="center"/>
    </xf>
    <xf numFmtId="0" fontId="7" fillId="0" borderId="36" xfId="52" applyFont="1" applyFill="1" applyBorder="1" applyAlignment="1">
      <alignment horizontal="left" vertical="center"/>
    </xf>
    <xf numFmtId="0" fontId="21" fillId="0" borderId="65" xfId="52" applyFont="1" applyFill="1" applyBorder="1" applyAlignment="1">
      <alignment horizontal="left" vertical="center"/>
    </xf>
    <xf numFmtId="0" fontId="21" fillId="0" borderId="66" xfId="52" applyFont="1" applyFill="1" applyBorder="1" applyAlignment="1">
      <alignment horizontal="left" vertical="center"/>
    </xf>
    <xf numFmtId="0" fontId="7" fillId="0" borderId="44" xfId="52" applyFont="1" applyBorder="1" applyAlignment="1">
      <alignment vertical="center"/>
    </xf>
    <xf numFmtId="0" fontId="44" fillId="0" borderId="53" xfId="52" applyFont="1" applyBorder="1" applyAlignment="1">
      <alignment horizontal="center" vertical="center"/>
    </xf>
    <xf numFmtId="0" fontId="7" fillId="0" borderId="45" xfId="52" applyFont="1" applyBorder="1" applyAlignment="1">
      <alignment vertical="center"/>
    </xf>
    <xf numFmtId="0" fontId="21" fillId="0" borderId="67" xfId="52" applyFont="1" applyBorder="1" applyAlignment="1">
      <alignment vertical="center"/>
    </xf>
    <xf numFmtId="0" fontId="7" fillId="0" borderId="67" xfId="52" applyFont="1" applyBorder="1" applyAlignment="1">
      <alignment vertical="center"/>
    </xf>
    <xf numFmtId="58" fontId="18" fillId="0" borderId="45" xfId="52" applyNumberFormat="1" applyFont="1" applyBorder="1" applyAlignment="1">
      <alignment vertical="center"/>
    </xf>
    <xf numFmtId="0" fontId="7" fillId="0" borderId="36" xfId="52" applyFont="1" applyBorder="1" applyAlignment="1">
      <alignment horizontal="center" vertical="center"/>
    </xf>
    <xf numFmtId="0" fontId="21" fillId="0" borderId="6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33" fillId="0" borderId="69" xfId="52" applyFont="1" applyBorder="1" applyAlignment="1">
      <alignment horizontal="left" vertical="center"/>
    </xf>
    <xf numFmtId="0" fontId="7" fillId="0" borderId="59" xfId="52" applyFont="1" applyBorder="1" applyAlignment="1">
      <alignment horizontal="left" vertical="center"/>
    </xf>
    <xf numFmtId="0" fontId="21" fillId="0" borderId="60" xfId="52" applyFont="1" applyBorder="1" applyAlignment="1">
      <alignment horizontal="left" vertical="center"/>
    </xf>
    <xf numFmtId="0" fontId="33" fillId="0" borderId="0" xfId="52" applyFont="1" applyBorder="1" applyAlignment="1">
      <alignment vertical="center"/>
    </xf>
    <xf numFmtId="0" fontId="33" fillId="0" borderId="42" xfId="52" applyFont="1" applyBorder="1" applyAlignment="1">
      <alignment horizontal="left" vertical="center" wrapText="1"/>
    </xf>
    <xf numFmtId="0" fontId="33" fillId="0" borderId="70" xfId="52" applyFont="1" applyBorder="1" applyAlignment="1">
      <alignment horizontal="left" vertical="center"/>
    </xf>
    <xf numFmtId="0" fontId="33" fillId="0" borderId="2" xfId="52" applyFont="1" applyBorder="1" applyAlignment="1">
      <alignment horizontal="center" vertical="center"/>
    </xf>
    <xf numFmtId="0" fontId="35" fillId="0" borderId="2" xfId="52" applyFont="1" applyBorder="1" applyAlignment="1">
      <alignment horizontal="left" vertical="center"/>
    </xf>
    <xf numFmtId="0" fontId="45" fillId="0" borderId="2" xfId="52" applyFont="1" applyBorder="1" applyAlignment="1">
      <alignment horizontal="left" vertical="center"/>
    </xf>
    <xf numFmtId="0" fontId="25" fillId="0" borderId="60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9" fontId="21" fillId="0" borderId="40" xfId="52" applyNumberFormat="1" applyFont="1" applyBorder="1" applyAlignment="1">
      <alignment horizontal="left" vertical="center"/>
    </xf>
    <xf numFmtId="9" fontId="21" fillId="0" borderId="42" xfId="52" applyNumberFormat="1" applyFont="1" applyBorder="1" applyAlignment="1">
      <alignment horizontal="left" vertical="center"/>
    </xf>
    <xf numFmtId="0" fontId="35" fillId="0" borderId="60" xfId="52" applyFont="1" applyFill="1" applyBorder="1" applyAlignment="1">
      <alignment horizontal="left" vertical="center"/>
    </xf>
    <xf numFmtId="0" fontId="35" fillId="0" borderId="42" xfId="52" applyFont="1" applyFill="1" applyBorder="1" applyAlignment="1">
      <alignment horizontal="left" vertical="center"/>
    </xf>
    <xf numFmtId="0" fontId="21" fillId="0" borderId="71" xfId="52" applyFont="1" applyFill="1" applyBorder="1" applyAlignment="1">
      <alignment horizontal="left" vertical="center"/>
    </xf>
    <xf numFmtId="0" fontId="7" fillId="0" borderId="72" xfId="52" applyFont="1" applyBorder="1" applyAlignment="1">
      <alignment horizontal="center" vertical="center"/>
    </xf>
    <xf numFmtId="0" fontId="21" fillId="0" borderId="67" xfId="52" applyFont="1" applyBorder="1" applyAlignment="1">
      <alignment horizontal="center" vertical="center"/>
    </xf>
    <xf numFmtId="0" fontId="21" fillId="0" borderId="69" xfId="52" applyFont="1" applyBorder="1" applyAlignment="1">
      <alignment horizontal="center" vertical="center"/>
    </xf>
    <xf numFmtId="0" fontId="21" fillId="0" borderId="69" xfId="52" applyFont="1" applyFill="1" applyBorder="1" applyAlignment="1">
      <alignment horizontal="left" vertical="center"/>
    </xf>
    <xf numFmtId="0" fontId="46" fillId="0" borderId="9" xfId="0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47" fillId="0" borderId="13" xfId="0" applyFont="1" applyBorder="1"/>
    <xf numFmtId="0" fontId="47" fillId="0" borderId="2" xfId="0" applyFont="1" applyBorder="1"/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4" borderId="5" xfId="0" applyFont="1" applyFill="1" applyBorder="1" applyAlignment="1">
      <alignment horizontal="center" vertical="center"/>
    </xf>
    <xf numFmtId="0" fontId="47" fillId="4" borderId="7" xfId="0" applyFont="1" applyFill="1" applyBorder="1" applyAlignment="1">
      <alignment horizontal="center" vertical="center"/>
    </xf>
    <xf numFmtId="0" fontId="47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46" fillId="0" borderId="16" xfId="0" applyFont="1" applyBorder="1" applyAlignment="1">
      <alignment horizontal="center" vertical="center" wrapText="1"/>
    </xf>
    <xf numFmtId="0" fontId="47" fillId="0" borderId="73" xfId="0" applyFont="1" applyBorder="1" applyAlignment="1">
      <alignment horizontal="center" vertical="center"/>
    </xf>
    <xf numFmtId="0" fontId="47" fillId="0" borderId="17" xfId="0" applyFont="1" applyBorder="1"/>
    <xf numFmtId="0" fontId="0" fillId="0" borderId="17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7" fillId="6" borderId="2" xfId="0" applyFont="1" applyFill="1" applyBorder="1" applyAlignment="1">
      <alignment vertical="top" wrapText="1"/>
    </xf>
    <xf numFmtId="0" fontId="4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  <cellStyle name="常规 10 5 3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175260</xdr:colOff>
      <xdr:row>2</xdr:row>
      <xdr:rowOff>72390</xdr:rowOff>
    </xdr:from>
    <xdr:to>
      <xdr:col>8</xdr:col>
      <xdr:colOff>845820</xdr:colOff>
      <xdr:row>3</xdr:row>
      <xdr:rowOff>245110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23885" y="653415"/>
          <a:ext cx="670560" cy="55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45720</xdr:colOff>
      <xdr:row>2</xdr:row>
      <xdr:rowOff>22860</xdr:rowOff>
    </xdr:from>
    <xdr:to>
      <xdr:col>9</xdr:col>
      <xdr:colOff>682625</xdr:colOff>
      <xdr:row>3</xdr:row>
      <xdr:rowOff>113665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61145" y="603885"/>
          <a:ext cx="636905" cy="47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</xdr:colOff>
      <xdr:row>3</xdr:row>
      <xdr:rowOff>175260</xdr:rowOff>
    </xdr:from>
    <xdr:to>
      <xdr:col>9</xdr:col>
      <xdr:colOff>664210</xdr:colOff>
      <xdr:row>4</xdr:row>
      <xdr:rowOff>311785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76385" y="1137285"/>
          <a:ext cx="603250" cy="517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1" customWidth="1"/>
    <col min="3" max="3" width="10.125" customWidth="1"/>
  </cols>
  <sheetData>
    <row r="1" ht="21" customHeight="1" spans="1:2">
      <c r="A1" s="442"/>
      <c r="B1" s="443" t="s">
        <v>0</v>
      </c>
    </row>
    <row r="2" spans="1:2">
      <c r="A2" s="9">
        <v>1</v>
      </c>
      <c r="B2" s="444" t="s">
        <v>1</v>
      </c>
    </row>
    <row r="3" spans="1:2">
      <c r="A3" s="9">
        <v>2</v>
      </c>
      <c r="B3" s="444" t="s">
        <v>2</v>
      </c>
    </row>
    <row r="4" spans="1:2">
      <c r="A4" s="9">
        <v>3</v>
      </c>
      <c r="B4" s="444" t="s">
        <v>3</v>
      </c>
    </row>
    <row r="5" spans="1:2">
      <c r="A5" s="9">
        <v>4</v>
      </c>
      <c r="B5" s="444" t="s">
        <v>4</v>
      </c>
    </row>
    <row r="6" spans="1:2">
      <c r="A6" s="9">
        <v>5</v>
      </c>
      <c r="B6" s="444" t="s">
        <v>5</v>
      </c>
    </row>
    <row r="7" spans="1:2">
      <c r="A7" s="9">
        <v>6</v>
      </c>
      <c r="B7" s="444" t="s">
        <v>6</v>
      </c>
    </row>
    <row r="8" s="440" customFormat="1" ht="15" customHeight="1" spans="1:2">
      <c r="A8" s="445">
        <v>7</v>
      </c>
      <c r="B8" s="446" t="s">
        <v>7</v>
      </c>
    </row>
    <row r="9" ht="18.95" customHeight="1" spans="1:2">
      <c r="A9" s="442"/>
      <c r="B9" s="447" t="s">
        <v>8</v>
      </c>
    </row>
    <row r="10" ht="15.95" customHeight="1" spans="1:2">
      <c r="A10" s="9">
        <v>1</v>
      </c>
      <c r="B10" s="448" t="s">
        <v>9</v>
      </c>
    </row>
    <row r="11" spans="1:2">
      <c r="A11" s="9">
        <v>2</v>
      </c>
      <c r="B11" s="444" t="s">
        <v>10</v>
      </c>
    </row>
    <row r="12" spans="1:2">
      <c r="A12" s="9">
        <v>3</v>
      </c>
      <c r="B12" s="446" t="s">
        <v>11</v>
      </c>
    </row>
    <row r="13" spans="1:2">
      <c r="A13" s="9">
        <v>4</v>
      </c>
      <c r="B13" s="444" t="s">
        <v>12</v>
      </c>
    </row>
    <row r="14" spans="1:2">
      <c r="A14" s="9">
        <v>5</v>
      </c>
      <c r="B14" s="444" t="s">
        <v>13</v>
      </c>
    </row>
    <row r="15" spans="1:2">
      <c r="A15" s="9">
        <v>6</v>
      </c>
      <c r="B15" s="444" t="s">
        <v>14</v>
      </c>
    </row>
    <row r="16" spans="1:2">
      <c r="A16" s="9">
        <v>7</v>
      </c>
      <c r="B16" s="444" t="s">
        <v>15</v>
      </c>
    </row>
    <row r="17" spans="1:2">
      <c r="A17" s="9">
        <v>8</v>
      </c>
      <c r="B17" s="444" t="s">
        <v>16</v>
      </c>
    </row>
    <row r="18" spans="1:2">
      <c r="A18" s="9">
        <v>9</v>
      </c>
      <c r="B18" s="444" t="s">
        <v>17</v>
      </c>
    </row>
    <row r="19" spans="1:2">
      <c r="A19" s="9"/>
      <c r="B19" s="444"/>
    </row>
    <row r="20" ht="20.25" spans="1:2">
      <c r="A20" s="442"/>
      <c r="B20" s="443" t="s">
        <v>18</v>
      </c>
    </row>
    <row r="21" spans="1:2">
      <c r="A21" s="9">
        <v>1</v>
      </c>
      <c r="B21" s="449" t="s">
        <v>19</v>
      </c>
    </row>
    <row r="22" spans="1:2">
      <c r="A22" s="9">
        <v>2</v>
      </c>
      <c r="B22" s="444" t="s">
        <v>20</v>
      </c>
    </row>
    <row r="23" spans="1:2">
      <c r="A23" s="9">
        <v>3</v>
      </c>
      <c r="B23" s="444" t="s">
        <v>21</v>
      </c>
    </row>
    <row r="24" spans="1:2">
      <c r="A24" s="9">
        <v>4</v>
      </c>
      <c r="B24" s="444" t="s">
        <v>22</v>
      </c>
    </row>
    <row r="25" spans="1:2">
      <c r="A25" s="9">
        <v>5</v>
      </c>
      <c r="B25" s="444" t="s">
        <v>23</v>
      </c>
    </row>
    <row r="26" spans="1:2">
      <c r="A26" s="9">
        <v>6</v>
      </c>
      <c r="B26" s="444" t="s">
        <v>24</v>
      </c>
    </row>
    <row r="27" spans="1:2">
      <c r="A27" s="9">
        <v>7</v>
      </c>
      <c r="B27" s="444" t="s">
        <v>25</v>
      </c>
    </row>
    <row r="28" spans="1:2">
      <c r="A28" s="9"/>
      <c r="B28" s="444"/>
    </row>
    <row r="29" ht="20.25" spans="1:2">
      <c r="A29" s="442"/>
      <c r="B29" s="443" t="s">
        <v>26</v>
      </c>
    </row>
    <row r="30" spans="1:2">
      <c r="A30" s="9">
        <v>1</v>
      </c>
      <c r="B30" s="449" t="s">
        <v>27</v>
      </c>
    </row>
    <row r="31" spans="1:2">
      <c r="A31" s="9">
        <v>2</v>
      </c>
      <c r="B31" s="444" t="s">
        <v>28</v>
      </c>
    </row>
    <row r="32" spans="1:2">
      <c r="A32" s="9">
        <v>3</v>
      </c>
      <c r="B32" s="444" t="s">
        <v>29</v>
      </c>
    </row>
    <row r="33" ht="28.5" spans="1:2">
      <c r="A33" s="9">
        <v>4</v>
      </c>
      <c r="B33" s="444" t="s">
        <v>30</v>
      </c>
    </row>
    <row r="34" spans="1:2">
      <c r="A34" s="9">
        <v>5</v>
      </c>
      <c r="B34" s="444" t="s">
        <v>31</v>
      </c>
    </row>
    <row r="35" spans="1:2">
      <c r="A35" s="9">
        <v>6</v>
      </c>
      <c r="B35" s="444" t="s">
        <v>32</v>
      </c>
    </row>
    <row r="36" spans="1:2">
      <c r="A36" s="9">
        <v>7</v>
      </c>
      <c r="B36" s="444" t="s">
        <v>33</v>
      </c>
    </row>
    <row r="37" spans="1:2">
      <c r="A37" s="9"/>
      <c r="B37" s="444"/>
    </row>
    <row r="39" spans="1:2">
      <c r="A39" s="450" t="s">
        <v>34</v>
      </c>
      <c r="B39" s="45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C4" sqref="C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250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274</v>
      </c>
      <c r="H2" s="4"/>
      <c r="I2" s="4" t="s">
        <v>275</v>
      </c>
      <c r="J2" s="4"/>
      <c r="K2" s="6" t="s">
        <v>276</v>
      </c>
      <c r="L2" s="69" t="s">
        <v>277</v>
      </c>
      <c r="M2" s="24" t="s">
        <v>278</v>
      </c>
    </row>
    <row r="3" s="1" customFormat="1" ht="16.5" spans="1:13">
      <c r="A3" s="4"/>
      <c r="B3" s="7"/>
      <c r="C3" s="7"/>
      <c r="D3" s="7"/>
      <c r="E3" s="7"/>
      <c r="F3" s="7"/>
      <c r="G3" s="4" t="s">
        <v>279</v>
      </c>
      <c r="H3" s="4" t="s">
        <v>280</v>
      </c>
      <c r="I3" s="4" t="s">
        <v>279</v>
      </c>
      <c r="J3" s="4" t="s">
        <v>280</v>
      </c>
      <c r="K3" s="8"/>
      <c r="L3" s="70"/>
      <c r="M3" s="25"/>
    </row>
    <row r="4" ht="22" customHeight="1" spans="1:13">
      <c r="A4" s="61">
        <v>1</v>
      </c>
      <c r="B4" s="28" t="s">
        <v>268</v>
      </c>
      <c r="C4" s="29" t="s">
        <v>265</v>
      </c>
      <c r="D4" s="29" t="s">
        <v>266</v>
      </c>
      <c r="E4" s="28" t="s">
        <v>267</v>
      </c>
      <c r="F4" s="12" t="s">
        <v>62</v>
      </c>
      <c r="G4" s="62">
        <v>-0.02</v>
      </c>
      <c r="H4" s="62">
        <v>-0.01</v>
      </c>
      <c r="I4" s="62">
        <v>-0.02</v>
      </c>
      <c r="J4" s="62">
        <v>-0.01</v>
      </c>
      <c r="K4" s="65"/>
      <c r="L4" s="16" t="s">
        <v>95</v>
      </c>
      <c r="M4" s="16" t="s">
        <v>281</v>
      </c>
    </row>
    <row r="5" ht="22" customHeight="1" spans="1:13">
      <c r="A5" s="61">
        <v>2</v>
      </c>
      <c r="B5" s="28" t="s">
        <v>268</v>
      </c>
      <c r="C5" s="29" t="s">
        <v>269</v>
      </c>
      <c r="D5" s="29" t="s">
        <v>266</v>
      </c>
      <c r="E5" s="28" t="s">
        <v>148</v>
      </c>
      <c r="F5" s="12" t="s">
        <v>62</v>
      </c>
      <c r="G5" s="62">
        <v>-0.02</v>
      </c>
      <c r="H5" s="62">
        <v>-0.01</v>
      </c>
      <c r="I5" s="62">
        <v>-0.02</v>
      </c>
      <c r="J5" s="62">
        <v>-0.01</v>
      </c>
      <c r="K5" s="65"/>
      <c r="L5" s="16" t="s">
        <v>95</v>
      </c>
      <c r="M5" s="16" t="s">
        <v>281</v>
      </c>
    </row>
    <row r="6" ht="22" customHeight="1" spans="1:13">
      <c r="A6" s="61"/>
      <c r="B6" s="63"/>
      <c r="C6" s="31"/>
      <c r="D6" s="31"/>
      <c r="E6" s="31"/>
      <c r="F6" s="64"/>
      <c r="G6" s="65"/>
      <c r="H6" s="66"/>
      <c r="I6" s="66"/>
      <c r="J6" s="66"/>
      <c r="K6" s="65"/>
      <c r="L6" s="9"/>
      <c r="M6" s="9"/>
    </row>
    <row r="7" ht="22" customHeight="1" spans="1:13">
      <c r="A7" s="61"/>
      <c r="B7" s="63"/>
      <c r="C7" s="31"/>
      <c r="D7" s="31"/>
      <c r="E7" s="31"/>
      <c r="F7" s="64"/>
      <c r="G7" s="65"/>
      <c r="H7" s="66"/>
      <c r="I7" s="66"/>
      <c r="J7" s="66"/>
      <c r="K7" s="65"/>
      <c r="L7" s="9"/>
      <c r="M7" s="9"/>
    </row>
    <row r="8" ht="22" customHeight="1" spans="1:13">
      <c r="A8" s="61"/>
      <c r="B8" s="63"/>
      <c r="C8" s="31"/>
      <c r="D8" s="31"/>
      <c r="E8" s="31"/>
      <c r="F8" s="64"/>
      <c r="G8" s="65"/>
      <c r="H8" s="66"/>
      <c r="I8" s="66"/>
      <c r="J8" s="66"/>
      <c r="K8" s="65"/>
      <c r="L8" s="9"/>
      <c r="M8" s="9"/>
    </row>
    <row r="9" ht="22" customHeight="1" spans="1:13">
      <c r="A9" s="61"/>
      <c r="B9" s="63"/>
      <c r="C9" s="31"/>
      <c r="D9" s="31"/>
      <c r="E9" s="31"/>
      <c r="F9" s="64"/>
      <c r="G9" s="65"/>
      <c r="H9" s="66"/>
      <c r="I9" s="66"/>
      <c r="J9" s="66"/>
      <c r="K9" s="65"/>
      <c r="L9" s="9"/>
      <c r="M9" s="9"/>
    </row>
    <row r="10" s="2" customFormat="1" ht="18.75" spans="1:13">
      <c r="A10" s="18" t="s">
        <v>282</v>
      </c>
      <c r="B10" s="19"/>
      <c r="C10" s="19"/>
      <c r="D10" s="31"/>
      <c r="E10" s="20"/>
      <c r="F10" s="64"/>
      <c r="G10" s="32"/>
      <c r="H10" s="18" t="s">
        <v>271</v>
      </c>
      <c r="I10" s="19"/>
      <c r="J10" s="19"/>
      <c r="K10" s="20"/>
      <c r="L10" s="71"/>
      <c r="M10" s="26"/>
    </row>
    <row r="11" ht="84" customHeight="1" spans="1:13">
      <c r="A11" s="67" t="s">
        <v>283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72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C4" sqref="C4:F5"/>
    </sheetView>
  </sheetViews>
  <sheetFormatPr defaultColWidth="9" defaultRowHeight="14.25"/>
  <cols>
    <col min="1" max="2" width="8.625" customWidth="1"/>
    <col min="3" max="3" width="13.5" customWidth="1"/>
    <col min="4" max="4" width="21.375" customWidth="1"/>
    <col min="5" max="5" width="12.125" customWidth="1"/>
    <col min="6" max="6" width="17.25" customWidth="1"/>
    <col min="7" max="7" width="19.5" customWidth="1"/>
    <col min="8" max="9" width="6.375" customWidth="1"/>
    <col min="10" max="10" width="15.875" customWidth="1"/>
    <col min="11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285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39" t="s">
        <v>286</v>
      </c>
      <c r="H2" s="40"/>
      <c r="I2" s="58"/>
      <c r="J2" s="39" t="s">
        <v>287</v>
      </c>
      <c r="K2" s="40"/>
      <c r="L2" s="58"/>
      <c r="M2" s="39" t="s">
        <v>288</v>
      </c>
      <c r="N2" s="40"/>
      <c r="O2" s="58"/>
      <c r="P2" s="39" t="s">
        <v>289</v>
      </c>
      <c r="Q2" s="40"/>
      <c r="R2" s="58"/>
      <c r="S2" s="40" t="s">
        <v>290</v>
      </c>
      <c r="T2" s="40"/>
      <c r="U2" s="58"/>
      <c r="V2" s="35" t="s">
        <v>291</v>
      </c>
      <c r="W2" s="35" t="s">
        <v>264</v>
      </c>
    </row>
    <row r="3" s="1" customFormat="1" ht="16.5" spans="1:23">
      <c r="A3" s="7"/>
      <c r="B3" s="41"/>
      <c r="C3" s="41"/>
      <c r="D3" s="41"/>
      <c r="E3" s="41"/>
      <c r="F3" s="41"/>
      <c r="G3" s="4" t="s">
        <v>292</v>
      </c>
      <c r="H3" s="4" t="s">
        <v>67</v>
      </c>
      <c r="I3" s="4" t="s">
        <v>255</v>
      </c>
      <c r="J3" s="4" t="s">
        <v>292</v>
      </c>
      <c r="K3" s="4" t="s">
        <v>67</v>
      </c>
      <c r="L3" s="4" t="s">
        <v>255</v>
      </c>
      <c r="M3" s="4" t="s">
        <v>292</v>
      </c>
      <c r="N3" s="4" t="s">
        <v>67</v>
      </c>
      <c r="O3" s="4" t="s">
        <v>255</v>
      </c>
      <c r="P3" s="4" t="s">
        <v>292</v>
      </c>
      <c r="Q3" s="4" t="s">
        <v>67</v>
      </c>
      <c r="R3" s="4" t="s">
        <v>255</v>
      </c>
      <c r="S3" s="4" t="s">
        <v>292</v>
      </c>
      <c r="T3" s="4" t="s">
        <v>67</v>
      </c>
      <c r="U3" s="4" t="s">
        <v>255</v>
      </c>
      <c r="V3" s="60"/>
      <c r="W3" s="60"/>
    </row>
    <row r="4" ht="18.75" spans="1:23">
      <c r="A4" s="42" t="s">
        <v>293</v>
      </c>
      <c r="B4" s="43" t="s">
        <v>268</v>
      </c>
      <c r="C4" s="29" t="s">
        <v>265</v>
      </c>
      <c r="D4" s="29" t="s">
        <v>266</v>
      </c>
      <c r="E4" s="28" t="s">
        <v>267</v>
      </c>
      <c r="F4" s="12" t="s">
        <v>62</v>
      </c>
      <c r="G4" s="44" t="s">
        <v>294</v>
      </c>
      <c r="H4" s="45"/>
      <c r="I4" s="45" t="s">
        <v>295</v>
      </c>
      <c r="J4" s="45"/>
      <c r="K4" s="30"/>
      <c r="L4" s="30"/>
      <c r="M4" s="16"/>
      <c r="N4" s="16"/>
      <c r="O4" s="16"/>
      <c r="P4" s="16"/>
      <c r="Q4" s="16"/>
      <c r="R4" s="16"/>
      <c r="S4" s="16"/>
      <c r="T4" s="16"/>
      <c r="U4" s="16"/>
      <c r="V4" s="16" t="s">
        <v>296</v>
      </c>
      <c r="W4" s="16"/>
    </row>
    <row r="5" ht="18.75" spans="1:23">
      <c r="A5" s="46"/>
      <c r="B5" s="47"/>
      <c r="C5" s="29" t="s">
        <v>269</v>
      </c>
      <c r="D5" s="29" t="s">
        <v>266</v>
      </c>
      <c r="E5" s="28" t="s">
        <v>148</v>
      </c>
      <c r="F5" s="12" t="s">
        <v>62</v>
      </c>
      <c r="G5" s="48" t="s">
        <v>297</v>
      </c>
      <c r="H5" s="49"/>
      <c r="I5" s="59"/>
      <c r="J5" s="48" t="s">
        <v>298</v>
      </c>
      <c r="K5" s="49"/>
      <c r="L5" s="59"/>
      <c r="M5" s="39" t="s">
        <v>299</v>
      </c>
      <c r="N5" s="40"/>
      <c r="O5" s="58"/>
      <c r="P5" s="39" t="s">
        <v>300</v>
      </c>
      <c r="Q5" s="40"/>
      <c r="R5" s="58"/>
      <c r="S5" s="40" t="s">
        <v>301</v>
      </c>
      <c r="T5" s="40"/>
      <c r="U5" s="58"/>
      <c r="V5" s="16"/>
      <c r="W5" s="16"/>
    </row>
    <row r="6" spans="1:23">
      <c r="A6" s="42"/>
      <c r="B6" s="43"/>
      <c r="C6" s="50"/>
      <c r="D6" s="50"/>
      <c r="E6" s="50"/>
      <c r="F6" s="42"/>
      <c r="G6" s="16"/>
      <c r="H6" s="45"/>
      <c r="I6" s="45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ht="22" customHeight="1" spans="1:23">
      <c r="A7" s="46"/>
      <c r="B7" s="47"/>
      <c r="C7" s="51"/>
      <c r="D7" s="52"/>
      <c r="E7" s="51"/>
      <c r="F7" s="51"/>
      <c r="G7" s="16"/>
      <c r="H7" s="45"/>
      <c r="I7" s="45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2"/>
      <c r="B8" s="43"/>
      <c r="C8" s="53"/>
      <c r="D8" s="50"/>
      <c r="E8" s="53"/>
      <c r="F8" s="42"/>
      <c r="G8" s="16"/>
      <c r="H8" s="45"/>
      <c r="I8" s="45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6"/>
      <c r="B9" s="47"/>
      <c r="C9" s="54"/>
      <c r="D9" s="52"/>
      <c r="E9" s="54"/>
      <c r="F9" s="51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55"/>
      <c r="B10" s="55"/>
      <c r="C10" s="55"/>
      <c r="D10" s="55"/>
      <c r="E10" s="55"/>
      <c r="F10" s="55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54"/>
      <c r="B11" s="54"/>
      <c r="C11" s="54"/>
      <c r="D11" s="54"/>
      <c r="E11" s="54"/>
      <c r="F11" s="54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55"/>
      <c r="B12" s="55"/>
      <c r="C12" s="55"/>
      <c r="D12" s="55"/>
      <c r="E12" s="55"/>
      <c r="F12" s="55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54"/>
      <c r="B13" s="54"/>
      <c r="C13" s="54"/>
      <c r="D13" s="54"/>
      <c r="E13" s="54"/>
      <c r="F13" s="5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="2" customFormat="1" ht="33" customHeight="1" spans="1:23">
      <c r="A15" s="18" t="s">
        <v>302</v>
      </c>
      <c r="B15" s="19"/>
      <c r="C15" s="19"/>
      <c r="D15" s="19"/>
      <c r="E15" s="20"/>
      <c r="F15" s="21"/>
      <c r="G15" s="32"/>
      <c r="H15" s="38"/>
      <c r="I15" s="38"/>
      <c r="J15" s="18" t="s">
        <v>271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20"/>
      <c r="V15" s="19"/>
      <c r="W15" s="26"/>
    </row>
    <row r="16" ht="80" customHeight="1" spans="1:23">
      <c r="A16" s="56" t="s">
        <v>303</v>
      </c>
      <c r="B16" s="56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5"/>
    <mergeCell ref="A6:A7"/>
    <mergeCell ref="A8:A9"/>
    <mergeCell ref="A10:A11"/>
    <mergeCell ref="A12:A13"/>
    <mergeCell ref="B2:B3"/>
    <mergeCell ref="B4:B5"/>
    <mergeCell ref="B6:B7"/>
    <mergeCell ref="B8:B9"/>
    <mergeCell ref="B10:B11"/>
    <mergeCell ref="B12:B13"/>
    <mergeCell ref="C2:C3"/>
    <mergeCell ref="C6:C7"/>
    <mergeCell ref="C8:C9"/>
    <mergeCell ref="C10:C11"/>
    <mergeCell ref="C12:C13"/>
    <mergeCell ref="D2:D3"/>
    <mergeCell ref="D6:D7"/>
    <mergeCell ref="D8:D9"/>
    <mergeCell ref="D10:D11"/>
    <mergeCell ref="D12:D13"/>
    <mergeCell ref="E2:E3"/>
    <mergeCell ref="E6:E7"/>
    <mergeCell ref="E8:E9"/>
    <mergeCell ref="E10:E11"/>
    <mergeCell ref="E12:E13"/>
    <mergeCell ref="F2:F3"/>
    <mergeCell ref="F6:F7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305</v>
      </c>
      <c r="B2" s="35" t="s">
        <v>251</v>
      </c>
      <c r="C2" s="35" t="s">
        <v>252</v>
      </c>
      <c r="D2" s="35" t="s">
        <v>253</v>
      </c>
      <c r="E2" s="35" t="s">
        <v>254</v>
      </c>
      <c r="F2" s="35" t="s">
        <v>255</v>
      </c>
      <c r="G2" s="34" t="s">
        <v>306</v>
      </c>
      <c r="H2" s="34" t="s">
        <v>307</v>
      </c>
      <c r="I2" s="34" t="s">
        <v>308</v>
      </c>
      <c r="J2" s="34" t="s">
        <v>307</v>
      </c>
      <c r="K2" s="34" t="s">
        <v>309</v>
      </c>
      <c r="L2" s="34" t="s">
        <v>307</v>
      </c>
      <c r="M2" s="35" t="s">
        <v>291</v>
      </c>
      <c r="N2" s="35" t="s">
        <v>264</v>
      </c>
    </row>
    <row r="3" spans="1:14">
      <c r="A3" s="9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6.5" spans="1:14">
      <c r="A4" s="36" t="s">
        <v>305</v>
      </c>
      <c r="B4" s="37" t="s">
        <v>310</v>
      </c>
      <c r="C4" s="37" t="s">
        <v>292</v>
      </c>
      <c r="D4" s="37" t="s">
        <v>253</v>
      </c>
      <c r="E4" s="35" t="s">
        <v>254</v>
      </c>
      <c r="F4" s="35" t="s">
        <v>255</v>
      </c>
      <c r="G4" s="34" t="s">
        <v>306</v>
      </c>
      <c r="H4" s="34" t="s">
        <v>307</v>
      </c>
      <c r="I4" s="34" t="s">
        <v>308</v>
      </c>
      <c r="J4" s="34" t="s">
        <v>307</v>
      </c>
      <c r="K4" s="34" t="s">
        <v>309</v>
      </c>
      <c r="L4" s="34" t="s">
        <v>307</v>
      </c>
      <c r="M4" s="35" t="s">
        <v>291</v>
      </c>
      <c r="N4" s="35" t="s">
        <v>264</v>
      </c>
    </row>
    <row r="5" spans="1:14">
      <c r="A5" s="9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9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311</v>
      </c>
      <c r="B11" s="19"/>
      <c r="C11" s="19"/>
      <c r="D11" s="20"/>
      <c r="E11" s="21"/>
      <c r="F11" s="38"/>
      <c r="G11" s="32"/>
      <c r="H11" s="38"/>
      <c r="I11" s="18" t="s">
        <v>312</v>
      </c>
      <c r="J11" s="19"/>
      <c r="K11" s="19"/>
      <c r="L11" s="19"/>
      <c r="M11" s="19"/>
      <c r="N11" s="26"/>
    </row>
    <row r="12" ht="16.5" spans="1:14">
      <c r="A12" s="22" t="s">
        <v>313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6" sqref="F6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6.7" customWidth="1"/>
    <col min="5" max="5" width="12.125" customWidth="1"/>
    <col min="6" max="6" width="16.4" customWidth="1"/>
    <col min="7" max="7" width="14.7" customWidth="1"/>
    <col min="8" max="8" width="15.7" customWidth="1"/>
    <col min="9" max="9" width="14" customWidth="1"/>
    <col min="10" max="10" width="11.5" customWidth="1"/>
  </cols>
  <sheetData>
    <row r="1" ht="29.25" spans="1:10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285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315</v>
      </c>
      <c r="H2" s="4" t="s">
        <v>316</v>
      </c>
      <c r="I2" s="4" t="s">
        <v>317</v>
      </c>
      <c r="J2" s="4" t="s">
        <v>318</v>
      </c>
      <c r="K2" s="5" t="s">
        <v>291</v>
      </c>
      <c r="L2" s="5" t="s">
        <v>264</v>
      </c>
    </row>
    <row r="3" ht="30" customHeight="1" spans="1:12">
      <c r="A3" s="27">
        <v>1</v>
      </c>
      <c r="B3" s="28" t="s">
        <v>268</v>
      </c>
      <c r="C3" s="29" t="s">
        <v>265</v>
      </c>
      <c r="D3" s="29" t="s">
        <v>266</v>
      </c>
      <c r="E3" s="28" t="s">
        <v>267</v>
      </c>
      <c r="F3" s="12" t="s">
        <v>62</v>
      </c>
      <c r="G3" s="16" t="s">
        <v>319</v>
      </c>
      <c r="H3" s="30" t="s">
        <v>320</v>
      </c>
      <c r="I3" s="30"/>
      <c r="J3" s="16"/>
      <c r="K3" s="33" t="s">
        <v>321</v>
      </c>
      <c r="L3" s="16" t="s">
        <v>281</v>
      </c>
    </row>
    <row r="4" ht="30" customHeight="1" spans="1:12">
      <c r="A4" s="27">
        <v>2</v>
      </c>
      <c r="B4" s="28" t="s">
        <v>268</v>
      </c>
      <c r="C4" s="29" t="s">
        <v>269</v>
      </c>
      <c r="D4" s="29" t="s">
        <v>266</v>
      </c>
      <c r="E4" s="28" t="s">
        <v>148</v>
      </c>
      <c r="F4" s="12" t="s">
        <v>62</v>
      </c>
      <c r="G4" s="16" t="s">
        <v>319</v>
      </c>
      <c r="H4" s="30" t="s">
        <v>322</v>
      </c>
      <c r="I4" s="30"/>
      <c r="J4" s="16"/>
      <c r="K4" s="33" t="s">
        <v>321</v>
      </c>
      <c r="L4" s="16" t="s">
        <v>281</v>
      </c>
    </row>
    <row r="5" ht="30" customHeight="1" spans="1:12">
      <c r="A5" s="27"/>
      <c r="B5" s="28"/>
      <c r="C5" s="29"/>
      <c r="D5" s="29"/>
      <c r="E5" s="29"/>
      <c r="F5" s="12"/>
      <c r="G5" s="16"/>
      <c r="H5" s="16"/>
      <c r="I5" s="9"/>
      <c r="J5" s="9"/>
      <c r="K5" s="33"/>
      <c r="L5" s="16"/>
    </row>
    <row r="6" ht="30" customHeight="1" spans="1:12">
      <c r="A6" s="27"/>
      <c r="B6" s="28"/>
      <c r="C6" s="29"/>
      <c r="D6" s="29"/>
      <c r="E6" s="29"/>
      <c r="F6" s="12"/>
      <c r="G6" s="16"/>
      <c r="H6" s="16"/>
      <c r="I6" s="9"/>
      <c r="J6" s="9"/>
      <c r="K6" s="33"/>
      <c r="L6" s="16"/>
    </row>
    <row r="7" spans="1:12">
      <c r="A7" s="9"/>
      <c r="B7" s="31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8" t="s">
        <v>323</v>
      </c>
      <c r="B9" s="19"/>
      <c r="C9" s="19"/>
      <c r="D9" s="19"/>
      <c r="E9" s="20"/>
      <c r="F9" s="21"/>
      <c r="G9" s="32"/>
      <c r="H9" s="18" t="s">
        <v>324</v>
      </c>
      <c r="I9" s="19"/>
      <c r="J9" s="19"/>
      <c r="K9" s="19"/>
      <c r="L9" s="26"/>
    </row>
    <row r="10" ht="16.5" spans="1:12">
      <c r="A10" s="22" t="s">
        <v>325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4.3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250</v>
      </c>
      <c r="B2" s="5" t="s">
        <v>255</v>
      </c>
      <c r="C2" s="5" t="s">
        <v>292</v>
      </c>
      <c r="D2" s="5" t="s">
        <v>253</v>
      </c>
      <c r="E2" s="5" t="s">
        <v>254</v>
      </c>
      <c r="F2" s="4" t="s">
        <v>327</v>
      </c>
      <c r="G2" s="4" t="s">
        <v>275</v>
      </c>
      <c r="H2" s="6" t="s">
        <v>276</v>
      </c>
      <c r="I2" s="24" t="s">
        <v>278</v>
      </c>
    </row>
    <row r="3" s="1" customFormat="1" ht="16.5" spans="1:9">
      <c r="A3" s="4"/>
      <c r="B3" s="7"/>
      <c r="C3" s="7"/>
      <c r="D3" s="7"/>
      <c r="E3" s="7"/>
      <c r="F3" s="4" t="s">
        <v>328</v>
      </c>
      <c r="G3" s="4" t="s">
        <v>279</v>
      </c>
      <c r="H3" s="8"/>
      <c r="I3" s="25"/>
    </row>
    <row r="4" ht="22.5" spans="1:9">
      <c r="A4" s="9">
        <v>1</v>
      </c>
      <c r="B4" s="9" t="s">
        <v>295</v>
      </c>
      <c r="C4" s="10" t="s">
        <v>329</v>
      </c>
      <c r="D4" s="11" t="s">
        <v>148</v>
      </c>
      <c r="E4" s="12" t="s">
        <v>62</v>
      </c>
      <c r="F4" s="13">
        <v>-0.05</v>
      </c>
      <c r="G4" s="13">
        <v>-0.04</v>
      </c>
      <c r="H4" s="13">
        <v>-0.04</v>
      </c>
      <c r="I4" s="16" t="s">
        <v>281</v>
      </c>
    </row>
    <row r="5" ht="22.5" spans="1:9">
      <c r="A5" s="9">
        <v>2</v>
      </c>
      <c r="B5" s="9" t="s">
        <v>295</v>
      </c>
      <c r="C5" s="10" t="s">
        <v>329</v>
      </c>
      <c r="D5" s="11" t="s">
        <v>111</v>
      </c>
      <c r="E5" s="12" t="s">
        <v>62</v>
      </c>
      <c r="F5" s="14">
        <v>-0.06</v>
      </c>
      <c r="G5" s="14">
        <v>-0.03</v>
      </c>
      <c r="H5" s="14">
        <v>-0.05</v>
      </c>
      <c r="I5" s="16" t="s">
        <v>281</v>
      </c>
    </row>
    <row r="6" spans="1:9">
      <c r="A6" s="9"/>
      <c r="B6" s="9"/>
      <c r="C6" s="10"/>
      <c r="D6" s="15"/>
      <c r="E6" s="16"/>
      <c r="F6" s="17"/>
      <c r="G6" s="17"/>
      <c r="H6" s="16"/>
      <c r="I6" s="16"/>
    </row>
    <row r="7" spans="1:9">
      <c r="A7" s="9"/>
      <c r="B7" s="9"/>
      <c r="C7" s="16"/>
      <c r="D7" s="16"/>
      <c r="E7" s="16"/>
      <c r="F7" s="16"/>
      <c r="G7" s="16"/>
      <c r="H7" s="16"/>
      <c r="I7" s="16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8" t="s">
        <v>330</v>
      </c>
      <c r="B12" s="19"/>
      <c r="C12" s="19"/>
      <c r="D12" s="20"/>
      <c r="E12" s="21"/>
      <c r="F12" s="18" t="s">
        <v>331</v>
      </c>
      <c r="G12" s="19"/>
      <c r="H12" s="20"/>
      <c r="I12" s="26"/>
    </row>
    <row r="13" ht="16.5" spans="1:9">
      <c r="A13" s="22" t="s">
        <v>332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0" t="s">
        <v>35</v>
      </c>
      <c r="C2" s="421"/>
      <c r="D2" s="421"/>
      <c r="E2" s="421"/>
      <c r="F2" s="421"/>
      <c r="G2" s="421"/>
      <c r="H2" s="421"/>
      <c r="I2" s="435"/>
    </row>
    <row r="3" ht="27.95" customHeight="1" spans="2:9">
      <c r="B3" s="422"/>
      <c r="C3" s="423"/>
      <c r="D3" s="424" t="s">
        <v>36</v>
      </c>
      <c r="E3" s="425"/>
      <c r="F3" s="426" t="s">
        <v>37</v>
      </c>
      <c r="G3" s="427"/>
      <c r="H3" s="424" t="s">
        <v>38</v>
      </c>
      <c r="I3" s="436"/>
    </row>
    <row r="4" ht="27.95" customHeight="1" spans="2:9">
      <c r="B4" s="422" t="s">
        <v>39</v>
      </c>
      <c r="C4" s="423" t="s">
        <v>40</v>
      </c>
      <c r="D4" s="423" t="s">
        <v>41</v>
      </c>
      <c r="E4" s="423" t="s">
        <v>42</v>
      </c>
      <c r="F4" s="428" t="s">
        <v>41</v>
      </c>
      <c r="G4" s="428" t="s">
        <v>42</v>
      </c>
      <c r="H4" s="423" t="s">
        <v>41</v>
      </c>
      <c r="I4" s="437" t="s">
        <v>42</v>
      </c>
    </row>
    <row r="5" ht="27.95" customHeight="1" spans="2:9">
      <c r="B5" s="429" t="s">
        <v>43</v>
      </c>
      <c r="C5" s="9">
        <v>13</v>
      </c>
      <c r="D5" s="9">
        <v>0</v>
      </c>
      <c r="E5" s="9">
        <v>1</v>
      </c>
      <c r="F5" s="430">
        <v>0</v>
      </c>
      <c r="G5" s="430">
        <v>1</v>
      </c>
      <c r="H5" s="9">
        <v>1</v>
      </c>
      <c r="I5" s="438">
        <v>2</v>
      </c>
    </row>
    <row r="6" ht="27.95" customHeight="1" spans="2:9">
      <c r="B6" s="429" t="s">
        <v>44</v>
      </c>
      <c r="C6" s="9">
        <v>20</v>
      </c>
      <c r="D6" s="9">
        <v>0</v>
      </c>
      <c r="E6" s="9">
        <v>1</v>
      </c>
      <c r="F6" s="430">
        <v>1</v>
      </c>
      <c r="G6" s="430">
        <v>2</v>
      </c>
      <c r="H6" s="9">
        <v>2</v>
      </c>
      <c r="I6" s="438">
        <v>3</v>
      </c>
    </row>
    <row r="7" ht="27.95" customHeight="1" spans="2:9">
      <c r="B7" s="429" t="s">
        <v>45</v>
      </c>
      <c r="C7" s="9">
        <v>32</v>
      </c>
      <c r="D7" s="9">
        <v>0</v>
      </c>
      <c r="E7" s="9">
        <v>1</v>
      </c>
      <c r="F7" s="430">
        <v>2</v>
      </c>
      <c r="G7" s="430">
        <v>3</v>
      </c>
      <c r="H7" s="9">
        <v>3</v>
      </c>
      <c r="I7" s="438">
        <v>4</v>
      </c>
    </row>
    <row r="8" ht="27.95" customHeight="1" spans="2:9">
      <c r="B8" s="429" t="s">
        <v>46</v>
      </c>
      <c r="C8" s="9">
        <v>50</v>
      </c>
      <c r="D8" s="9">
        <v>1</v>
      </c>
      <c r="E8" s="9">
        <v>2</v>
      </c>
      <c r="F8" s="430">
        <v>3</v>
      </c>
      <c r="G8" s="430">
        <v>4</v>
      </c>
      <c r="H8" s="9">
        <v>5</v>
      </c>
      <c r="I8" s="438">
        <v>6</v>
      </c>
    </row>
    <row r="9" ht="27.95" customHeight="1" spans="2:9">
      <c r="B9" s="429" t="s">
        <v>47</v>
      </c>
      <c r="C9" s="9">
        <v>80</v>
      </c>
      <c r="D9" s="9">
        <v>2</v>
      </c>
      <c r="E9" s="9">
        <v>3</v>
      </c>
      <c r="F9" s="430">
        <v>5</v>
      </c>
      <c r="G9" s="430">
        <v>6</v>
      </c>
      <c r="H9" s="9">
        <v>7</v>
      </c>
      <c r="I9" s="438">
        <v>8</v>
      </c>
    </row>
    <row r="10" ht="27.95" customHeight="1" spans="2:9">
      <c r="B10" s="429" t="s">
        <v>48</v>
      </c>
      <c r="C10" s="9">
        <v>125</v>
      </c>
      <c r="D10" s="9">
        <v>3</v>
      </c>
      <c r="E10" s="9">
        <v>4</v>
      </c>
      <c r="F10" s="430">
        <v>7</v>
      </c>
      <c r="G10" s="430">
        <v>8</v>
      </c>
      <c r="H10" s="9">
        <v>10</v>
      </c>
      <c r="I10" s="438">
        <v>11</v>
      </c>
    </row>
    <row r="11" ht="27.95" customHeight="1" spans="2:9">
      <c r="B11" s="429" t="s">
        <v>49</v>
      </c>
      <c r="C11" s="9">
        <v>200</v>
      </c>
      <c r="D11" s="9">
        <v>5</v>
      </c>
      <c r="E11" s="9">
        <v>6</v>
      </c>
      <c r="F11" s="430">
        <v>10</v>
      </c>
      <c r="G11" s="430">
        <v>11</v>
      </c>
      <c r="H11" s="9">
        <v>14</v>
      </c>
      <c r="I11" s="438">
        <v>15</v>
      </c>
    </row>
    <row r="12" ht="27.95" customHeight="1" spans="2:9">
      <c r="B12" s="431" t="s">
        <v>50</v>
      </c>
      <c r="C12" s="432">
        <v>315</v>
      </c>
      <c r="D12" s="432">
        <v>7</v>
      </c>
      <c r="E12" s="432">
        <v>8</v>
      </c>
      <c r="F12" s="433">
        <v>14</v>
      </c>
      <c r="G12" s="433">
        <v>15</v>
      </c>
      <c r="H12" s="432">
        <v>21</v>
      </c>
      <c r="I12" s="439">
        <v>22</v>
      </c>
    </row>
    <row r="14" spans="2:4">
      <c r="B14" s="434" t="s">
        <v>51</v>
      </c>
      <c r="C14" s="434"/>
      <c r="D14" s="43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O16" sqref="O16"/>
    </sheetView>
  </sheetViews>
  <sheetFormatPr defaultColWidth="10.375" defaultRowHeight="16.5" customHeight="1"/>
  <cols>
    <col min="1" max="1" width="11.125" style="251" customWidth="1"/>
    <col min="2" max="9" width="10.375" style="251"/>
    <col min="10" max="10" width="8.875" style="251" customWidth="1"/>
    <col min="11" max="11" width="12" style="251" customWidth="1"/>
    <col min="12" max="16384" width="10.375" style="251"/>
  </cols>
  <sheetData>
    <row r="1" ht="21" spans="1:11">
      <c r="A1" s="348" t="s">
        <v>52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ht="15" spans="1:11">
      <c r="A2" s="252" t="s">
        <v>53</v>
      </c>
      <c r="B2" s="253" t="s">
        <v>54</v>
      </c>
      <c r="C2" s="253"/>
      <c r="D2" s="254" t="s">
        <v>55</v>
      </c>
      <c r="E2" s="254"/>
      <c r="F2" s="253" t="s">
        <v>56</v>
      </c>
      <c r="G2" s="253"/>
      <c r="H2" s="255" t="s">
        <v>57</v>
      </c>
      <c r="I2" s="326" t="s">
        <v>56</v>
      </c>
      <c r="J2" s="326"/>
      <c r="K2" s="327"/>
    </row>
    <row r="3" ht="14.25" spans="1:11">
      <c r="A3" s="256" t="s">
        <v>58</v>
      </c>
      <c r="B3" s="257"/>
      <c r="C3" s="258"/>
      <c r="D3" s="259" t="s">
        <v>59</v>
      </c>
      <c r="E3" s="260"/>
      <c r="F3" s="260"/>
      <c r="G3" s="261"/>
      <c r="H3" s="259" t="s">
        <v>60</v>
      </c>
      <c r="I3" s="260"/>
      <c r="J3" s="260"/>
      <c r="K3" s="261"/>
    </row>
    <row r="4" ht="14.25" spans="1:11">
      <c r="A4" s="262" t="s">
        <v>61</v>
      </c>
      <c r="B4" s="149" t="s">
        <v>62</v>
      </c>
      <c r="C4" s="150"/>
      <c r="D4" s="262" t="s">
        <v>63</v>
      </c>
      <c r="E4" s="263"/>
      <c r="F4" s="264">
        <v>45626</v>
      </c>
      <c r="G4" s="265"/>
      <c r="H4" s="262" t="s">
        <v>64</v>
      </c>
      <c r="I4" s="263"/>
      <c r="J4" s="149" t="s">
        <v>65</v>
      </c>
      <c r="K4" s="150" t="s">
        <v>66</v>
      </c>
    </row>
    <row r="5" ht="14.25" spans="1:11">
      <c r="A5" s="266" t="s">
        <v>67</v>
      </c>
      <c r="B5" s="149" t="s">
        <v>68</v>
      </c>
      <c r="C5" s="150"/>
      <c r="D5" s="262" t="s">
        <v>69</v>
      </c>
      <c r="E5" s="263"/>
      <c r="F5" s="264">
        <v>45620</v>
      </c>
      <c r="G5" s="265"/>
      <c r="H5" s="262" t="s">
        <v>70</v>
      </c>
      <c r="I5" s="263"/>
      <c r="J5" s="149" t="s">
        <v>65</v>
      </c>
      <c r="K5" s="150" t="s">
        <v>66</v>
      </c>
    </row>
    <row r="6" ht="14.25" spans="1:11">
      <c r="A6" s="262" t="s">
        <v>71</v>
      </c>
      <c r="B6" s="267" t="s">
        <v>72</v>
      </c>
      <c r="C6" s="268">
        <v>6</v>
      </c>
      <c r="D6" s="266" t="s">
        <v>73</v>
      </c>
      <c r="E6" s="269"/>
      <c r="F6" s="264">
        <v>45623</v>
      </c>
      <c r="G6" s="265"/>
      <c r="H6" s="262" t="s">
        <v>74</v>
      </c>
      <c r="I6" s="263"/>
      <c r="J6" s="149" t="s">
        <v>65</v>
      </c>
      <c r="K6" s="150" t="s">
        <v>66</v>
      </c>
    </row>
    <row r="7" ht="14.25" spans="1:11">
      <c r="A7" s="262" t="s">
        <v>75</v>
      </c>
      <c r="B7" s="270">
        <v>1550</v>
      </c>
      <c r="C7" s="271"/>
      <c r="D7" s="266" t="s">
        <v>76</v>
      </c>
      <c r="E7" s="272"/>
      <c r="F7" s="264">
        <v>45624</v>
      </c>
      <c r="G7" s="265"/>
      <c r="H7" s="262" t="s">
        <v>77</v>
      </c>
      <c r="I7" s="263"/>
      <c r="J7" s="149" t="s">
        <v>65</v>
      </c>
      <c r="K7" s="150" t="s">
        <v>66</v>
      </c>
    </row>
    <row r="8" ht="15" spans="1:11">
      <c r="A8" s="273" t="s">
        <v>78</v>
      </c>
      <c r="B8" s="274" t="s">
        <v>79</v>
      </c>
      <c r="C8" s="275"/>
      <c r="D8" s="276" t="s">
        <v>80</v>
      </c>
      <c r="E8" s="277"/>
      <c r="F8" s="278">
        <v>45626</v>
      </c>
      <c r="G8" s="279"/>
      <c r="H8" s="276" t="s">
        <v>81</v>
      </c>
      <c r="I8" s="277"/>
      <c r="J8" s="296" t="s">
        <v>65</v>
      </c>
      <c r="K8" s="328" t="s">
        <v>66</v>
      </c>
    </row>
    <row r="9" ht="15" spans="1:11">
      <c r="A9" s="349" t="s">
        <v>82</v>
      </c>
      <c r="B9" s="350"/>
      <c r="C9" s="350"/>
      <c r="D9" s="351"/>
      <c r="E9" s="351"/>
      <c r="F9" s="351"/>
      <c r="G9" s="351"/>
      <c r="H9" s="351"/>
      <c r="I9" s="351"/>
      <c r="J9" s="351"/>
      <c r="K9" s="399"/>
    </row>
    <row r="10" ht="15" spans="1:11">
      <c r="A10" s="352" t="s">
        <v>83</v>
      </c>
      <c r="B10" s="353"/>
      <c r="C10" s="353"/>
      <c r="D10" s="353"/>
      <c r="E10" s="353"/>
      <c r="F10" s="353"/>
      <c r="G10" s="353"/>
      <c r="H10" s="353"/>
      <c r="I10" s="353"/>
      <c r="J10" s="353"/>
      <c r="K10" s="400"/>
    </row>
    <row r="11" ht="14.25" spans="1:11">
      <c r="A11" s="354" t="s">
        <v>84</v>
      </c>
      <c r="B11" s="355" t="s">
        <v>85</v>
      </c>
      <c r="C11" s="356" t="s">
        <v>86</v>
      </c>
      <c r="D11" s="357"/>
      <c r="E11" s="358" t="s">
        <v>87</v>
      </c>
      <c r="F11" s="355" t="s">
        <v>85</v>
      </c>
      <c r="G11" s="356" t="s">
        <v>86</v>
      </c>
      <c r="H11" s="356" t="s">
        <v>88</v>
      </c>
      <c r="I11" s="358" t="s">
        <v>89</v>
      </c>
      <c r="J11" s="355" t="s">
        <v>85</v>
      </c>
      <c r="K11" s="401" t="s">
        <v>86</v>
      </c>
    </row>
    <row r="12" ht="14.25" spans="1:11">
      <c r="A12" s="266" t="s">
        <v>90</v>
      </c>
      <c r="B12" s="286" t="s">
        <v>85</v>
      </c>
      <c r="C12" s="149" t="s">
        <v>86</v>
      </c>
      <c r="D12" s="272"/>
      <c r="E12" s="269" t="s">
        <v>91</v>
      </c>
      <c r="F12" s="286" t="s">
        <v>85</v>
      </c>
      <c r="G12" s="149" t="s">
        <v>86</v>
      </c>
      <c r="H12" s="149" t="s">
        <v>88</v>
      </c>
      <c r="I12" s="269" t="s">
        <v>92</v>
      </c>
      <c r="J12" s="286" t="s">
        <v>85</v>
      </c>
      <c r="K12" s="150" t="s">
        <v>86</v>
      </c>
    </row>
    <row r="13" ht="14.25" spans="1:11">
      <c r="A13" s="266" t="s">
        <v>93</v>
      </c>
      <c r="B13" s="286" t="s">
        <v>85</v>
      </c>
      <c r="C13" s="149" t="s">
        <v>86</v>
      </c>
      <c r="D13" s="272"/>
      <c r="E13" s="269" t="s">
        <v>94</v>
      </c>
      <c r="F13" s="149" t="s">
        <v>95</v>
      </c>
      <c r="G13" s="149" t="s">
        <v>96</v>
      </c>
      <c r="H13" s="149" t="s">
        <v>88</v>
      </c>
      <c r="I13" s="269" t="s">
        <v>97</v>
      </c>
      <c r="J13" s="286" t="s">
        <v>85</v>
      </c>
      <c r="K13" s="150" t="s">
        <v>86</v>
      </c>
    </row>
    <row r="14" ht="15" spans="1:11">
      <c r="A14" s="276" t="s">
        <v>98</v>
      </c>
      <c r="B14" s="277"/>
      <c r="C14" s="277"/>
      <c r="D14" s="277"/>
      <c r="E14" s="277"/>
      <c r="F14" s="277"/>
      <c r="G14" s="277"/>
      <c r="H14" s="277"/>
      <c r="I14" s="277"/>
      <c r="J14" s="277"/>
      <c r="K14" s="330"/>
    </row>
    <row r="15" ht="15" spans="1:11">
      <c r="A15" s="352" t="s">
        <v>99</v>
      </c>
      <c r="B15" s="353"/>
      <c r="C15" s="353"/>
      <c r="D15" s="353"/>
      <c r="E15" s="353"/>
      <c r="F15" s="353"/>
      <c r="G15" s="353"/>
      <c r="H15" s="353"/>
      <c r="I15" s="353"/>
      <c r="J15" s="353"/>
      <c r="K15" s="400"/>
    </row>
    <row r="16" ht="14.25" spans="1:11">
      <c r="A16" s="359" t="s">
        <v>100</v>
      </c>
      <c r="B16" s="356" t="s">
        <v>95</v>
      </c>
      <c r="C16" s="356" t="s">
        <v>96</v>
      </c>
      <c r="D16" s="360"/>
      <c r="E16" s="361" t="s">
        <v>101</v>
      </c>
      <c r="F16" s="356" t="s">
        <v>95</v>
      </c>
      <c r="G16" s="356" t="s">
        <v>96</v>
      </c>
      <c r="H16" s="362"/>
      <c r="I16" s="361" t="s">
        <v>102</v>
      </c>
      <c r="J16" s="356" t="s">
        <v>95</v>
      </c>
      <c r="K16" s="401" t="s">
        <v>96</v>
      </c>
    </row>
    <row r="17" customHeight="1" spans="1:22">
      <c r="A17" s="303" t="s">
        <v>103</v>
      </c>
      <c r="B17" s="149" t="s">
        <v>95</v>
      </c>
      <c r="C17" s="149" t="s">
        <v>96</v>
      </c>
      <c r="D17" s="363"/>
      <c r="E17" s="304" t="s">
        <v>104</v>
      </c>
      <c r="F17" s="149" t="s">
        <v>95</v>
      </c>
      <c r="G17" s="149" t="s">
        <v>96</v>
      </c>
      <c r="H17" s="364"/>
      <c r="I17" s="304" t="s">
        <v>105</v>
      </c>
      <c r="J17" s="149" t="s">
        <v>95</v>
      </c>
      <c r="K17" s="150" t="s">
        <v>96</v>
      </c>
      <c r="L17" s="402"/>
      <c r="M17" s="402"/>
      <c r="N17" s="402"/>
      <c r="O17" s="402"/>
      <c r="P17" s="402"/>
      <c r="Q17" s="402"/>
      <c r="R17" s="402"/>
      <c r="S17" s="402"/>
      <c r="T17" s="402"/>
      <c r="U17" s="402"/>
      <c r="V17" s="402"/>
    </row>
    <row r="18" ht="18" customHeight="1" spans="1:11">
      <c r="A18" s="365" t="s">
        <v>106</v>
      </c>
      <c r="B18" s="366"/>
      <c r="C18" s="366"/>
      <c r="D18" s="366"/>
      <c r="E18" s="366"/>
      <c r="F18" s="366"/>
      <c r="G18" s="366"/>
      <c r="H18" s="366"/>
      <c r="I18" s="366"/>
      <c r="J18" s="366"/>
      <c r="K18" s="403"/>
    </row>
    <row r="19" s="347" customFormat="1" ht="18" customHeight="1" spans="1:11">
      <c r="A19" s="352" t="s">
        <v>107</v>
      </c>
      <c r="B19" s="353"/>
      <c r="C19" s="353"/>
      <c r="D19" s="353"/>
      <c r="E19" s="353"/>
      <c r="F19" s="353"/>
      <c r="G19" s="353"/>
      <c r="H19" s="353"/>
      <c r="I19" s="353"/>
      <c r="J19" s="353"/>
      <c r="K19" s="400"/>
    </row>
    <row r="20" customHeight="1" spans="1:11">
      <c r="A20" s="367" t="s">
        <v>108</v>
      </c>
      <c r="B20" s="368"/>
      <c r="C20" s="368"/>
      <c r="D20" s="368"/>
      <c r="E20" s="368"/>
      <c r="F20" s="368"/>
      <c r="G20" s="368"/>
      <c r="H20" s="368"/>
      <c r="I20" s="368"/>
      <c r="J20" s="368"/>
      <c r="K20" s="404"/>
    </row>
    <row r="21" ht="21.75" customHeight="1" spans="1:11">
      <c r="A21" s="369" t="s">
        <v>109</v>
      </c>
      <c r="B21" s="370"/>
      <c r="C21" s="370">
        <v>120</v>
      </c>
      <c r="D21" s="370">
        <v>130</v>
      </c>
      <c r="E21" s="370">
        <v>140</v>
      </c>
      <c r="F21" s="370">
        <v>150</v>
      </c>
      <c r="G21" s="370">
        <v>160</v>
      </c>
      <c r="H21" s="371">
        <v>170</v>
      </c>
      <c r="I21" s="101"/>
      <c r="J21" s="405"/>
      <c r="K21" s="406" t="s">
        <v>110</v>
      </c>
    </row>
    <row r="22" ht="23" customHeight="1" spans="1:11">
      <c r="A22" s="372" t="s">
        <v>111</v>
      </c>
      <c r="B22" s="373"/>
      <c r="C22" s="373" t="s">
        <v>95</v>
      </c>
      <c r="D22" s="373" t="s">
        <v>95</v>
      </c>
      <c r="E22" s="373" t="s">
        <v>95</v>
      </c>
      <c r="F22" s="373" t="s">
        <v>95</v>
      </c>
      <c r="G22" s="373" t="s">
        <v>95</v>
      </c>
      <c r="H22" s="373" t="s">
        <v>95</v>
      </c>
      <c r="I22" s="373"/>
      <c r="J22" s="373"/>
      <c r="K22" s="407" t="s">
        <v>95</v>
      </c>
    </row>
    <row r="23" ht="23" customHeight="1" spans="1:11">
      <c r="A23" s="372" t="s">
        <v>112</v>
      </c>
      <c r="B23" s="373"/>
      <c r="C23" s="373" t="s">
        <v>95</v>
      </c>
      <c r="D23" s="373" t="s">
        <v>95</v>
      </c>
      <c r="E23" s="373" t="s">
        <v>95</v>
      </c>
      <c r="F23" s="373" t="s">
        <v>95</v>
      </c>
      <c r="G23" s="373" t="s">
        <v>95</v>
      </c>
      <c r="H23" s="373" t="s">
        <v>95</v>
      </c>
      <c r="I23" s="373"/>
      <c r="J23" s="373"/>
      <c r="K23" s="407" t="s">
        <v>95</v>
      </c>
    </row>
    <row r="24" ht="23" customHeight="1" spans="1:11">
      <c r="A24" s="372"/>
      <c r="B24" s="373"/>
      <c r="C24" s="373"/>
      <c r="D24" s="373"/>
      <c r="E24" s="373"/>
      <c r="F24" s="373"/>
      <c r="G24" s="373"/>
      <c r="H24" s="373"/>
      <c r="I24" s="373"/>
      <c r="J24" s="373"/>
      <c r="K24" s="407"/>
    </row>
    <row r="25" ht="23" customHeight="1" spans="1:11">
      <c r="A25" s="374"/>
      <c r="B25" s="375"/>
      <c r="C25" s="376"/>
      <c r="D25" s="376"/>
      <c r="E25" s="376"/>
      <c r="F25" s="376"/>
      <c r="G25" s="376"/>
      <c r="H25" s="376"/>
      <c r="I25" s="375"/>
      <c r="J25" s="375"/>
      <c r="K25" s="408"/>
    </row>
    <row r="26" ht="23" customHeight="1" spans="1:11">
      <c r="A26" s="374"/>
      <c r="B26" s="376"/>
      <c r="C26" s="376"/>
      <c r="D26" s="376"/>
      <c r="E26" s="376"/>
      <c r="F26" s="376"/>
      <c r="G26" s="376"/>
      <c r="H26" s="376"/>
      <c r="I26" s="376"/>
      <c r="J26" s="376"/>
      <c r="K26" s="409"/>
    </row>
    <row r="27" ht="23" customHeight="1" spans="1:11">
      <c r="A27" s="374"/>
      <c r="B27" s="376"/>
      <c r="C27" s="376"/>
      <c r="D27" s="376"/>
      <c r="E27" s="376"/>
      <c r="F27" s="376"/>
      <c r="G27" s="376"/>
      <c r="H27" s="376"/>
      <c r="I27" s="376"/>
      <c r="J27" s="376"/>
      <c r="K27" s="409"/>
    </row>
    <row r="28" ht="18" customHeight="1" spans="1:11">
      <c r="A28" s="377" t="s">
        <v>113</v>
      </c>
      <c r="B28" s="378"/>
      <c r="C28" s="378"/>
      <c r="D28" s="378"/>
      <c r="E28" s="378"/>
      <c r="F28" s="378"/>
      <c r="G28" s="378"/>
      <c r="H28" s="378"/>
      <c r="I28" s="378"/>
      <c r="J28" s="378"/>
      <c r="K28" s="410"/>
    </row>
    <row r="29" ht="18.75" customHeight="1" spans="1:11">
      <c r="A29" s="379" t="s">
        <v>114</v>
      </c>
      <c r="B29" s="380"/>
      <c r="C29" s="380"/>
      <c r="D29" s="380"/>
      <c r="E29" s="380"/>
      <c r="F29" s="380"/>
      <c r="G29" s="380"/>
      <c r="H29" s="380"/>
      <c r="I29" s="380"/>
      <c r="J29" s="380"/>
      <c r="K29" s="411"/>
    </row>
    <row r="30" ht="18.75" customHeight="1" spans="1:11">
      <c r="A30" s="381"/>
      <c r="B30" s="382"/>
      <c r="C30" s="382"/>
      <c r="D30" s="382"/>
      <c r="E30" s="382"/>
      <c r="F30" s="382"/>
      <c r="G30" s="382"/>
      <c r="H30" s="382"/>
      <c r="I30" s="382"/>
      <c r="J30" s="382"/>
      <c r="K30" s="412"/>
    </row>
    <row r="31" ht="18" customHeight="1" spans="1:11">
      <c r="A31" s="377" t="s">
        <v>115</v>
      </c>
      <c r="B31" s="378"/>
      <c r="C31" s="378"/>
      <c r="D31" s="378"/>
      <c r="E31" s="378"/>
      <c r="F31" s="378"/>
      <c r="G31" s="378"/>
      <c r="H31" s="378"/>
      <c r="I31" s="378"/>
      <c r="J31" s="378"/>
      <c r="K31" s="410"/>
    </row>
    <row r="32" ht="14.25" spans="1:11">
      <c r="A32" s="383" t="s">
        <v>116</v>
      </c>
      <c r="B32" s="384"/>
      <c r="C32" s="384"/>
      <c r="D32" s="384"/>
      <c r="E32" s="384"/>
      <c r="F32" s="384"/>
      <c r="G32" s="384"/>
      <c r="H32" s="384"/>
      <c r="I32" s="384"/>
      <c r="J32" s="384"/>
      <c r="K32" s="413"/>
    </row>
    <row r="33" ht="15" spans="1:11">
      <c r="A33" s="157" t="s">
        <v>117</v>
      </c>
      <c r="B33" s="158"/>
      <c r="C33" s="149" t="s">
        <v>65</v>
      </c>
      <c r="D33" s="149" t="s">
        <v>66</v>
      </c>
      <c r="E33" s="385" t="s">
        <v>118</v>
      </c>
      <c r="F33" s="386"/>
      <c r="G33" s="386"/>
      <c r="H33" s="386"/>
      <c r="I33" s="386"/>
      <c r="J33" s="386"/>
      <c r="K33" s="414"/>
    </row>
    <row r="34" ht="15" spans="1:11">
      <c r="A34" s="387" t="s">
        <v>119</v>
      </c>
      <c r="B34" s="387"/>
      <c r="C34" s="387"/>
      <c r="D34" s="387"/>
      <c r="E34" s="387"/>
      <c r="F34" s="387"/>
      <c r="G34" s="387"/>
      <c r="H34" s="387"/>
      <c r="I34" s="387"/>
      <c r="J34" s="387"/>
      <c r="K34" s="387"/>
    </row>
    <row r="35" ht="21" customHeight="1" spans="1:11">
      <c r="A35" s="388" t="s">
        <v>120</v>
      </c>
      <c r="B35" s="389"/>
      <c r="C35" s="389"/>
      <c r="D35" s="389"/>
      <c r="E35" s="389"/>
      <c r="F35" s="389"/>
      <c r="G35" s="389"/>
      <c r="H35" s="389"/>
      <c r="I35" s="389"/>
      <c r="J35" s="389"/>
      <c r="K35" s="415"/>
    </row>
    <row r="36" ht="21" customHeight="1" spans="1:11">
      <c r="A36" s="311" t="s">
        <v>121</v>
      </c>
      <c r="B36" s="312"/>
      <c r="C36" s="312"/>
      <c r="D36" s="312"/>
      <c r="E36" s="312"/>
      <c r="F36" s="312"/>
      <c r="G36" s="312"/>
      <c r="H36" s="312"/>
      <c r="I36" s="312"/>
      <c r="J36" s="312"/>
      <c r="K36" s="341"/>
    </row>
    <row r="37" ht="21" customHeight="1" spans="1:11">
      <c r="A37" s="311" t="s">
        <v>122</v>
      </c>
      <c r="B37" s="312"/>
      <c r="C37" s="312"/>
      <c r="D37" s="312"/>
      <c r="E37" s="312"/>
      <c r="F37" s="312"/>
      <c r="G37" s="312"/>
      <c r="H37" s="312"/>
      <c r="I37" s="312"/>
      <c r="J37" s="312"/>
      <c r="K37" s="341"/>
    </row>
    <row r="38" ht="21" customHeight="1" spans="1:11">
      <c r="A38" s="311"/>
      <c r="B38" s="312"/>
      <c r="C38" s="312"/>
      <c r="D38" s="312"/>
      <c r="E38" s="312"/>
      <c r="F38" s="312"/>
      <c r="G38" s="312"/>
      <c r="H38" s="312"/>
      <c r="I38" s="312"/>
      <c r="J38" s="312"/>
      <c r="K38" s="341"/>
    </row>
    <row r="39" ht="21" customHeight="1" spans="1:11">
      <c r="A39" s="311"/>
      <c r="B39" s="312"/>
      <c r="C39" s="312"/>
      <c r="D39" s="312"/>
      <c r="E39" s="312"/>
      <c r="F39" s="312"/>
      <c r="G39" s="312"/>
      <c r="H39" s="312"/>
      <c r="I39" s="312"/>
      <c r="J39" s="312"/>
      <c r="K39" s="341"/>
    </row>
    <row r="40" ht="21" customHeight="1" spans="1:11">
      <c r="A40" s="311"/>
      <c r="B40" s="312"/>
      <c r="C40" s="312"/>
      <c r="D40" s="312"/>
      <c r="E40" s="312"/>
      <c r="F40" s="312"/>
      <c r="G40" s="312"/>
      <c r="H40" s="312"/>
      <c r="I40" s="312"/>
      <c r="J40" s="312"/>
      <c r="K40" s="341"/>
    </row>
    <row r="41" ht="21" customHeight="1" spans="1:11">
      <c r="A41" s="311"/>
      <c r="B41" s="312"/>
      <c r="C41" s="312"/>
      <c r="D41" s="312"/>
      <c r="E41" s="312"/>
      <c r="F41" s="312"/>
      <c r="G41" s="312"/>
      <c r="H41" s="312"/>
      <c r="I41" s="312"/>
      <c r="J41" s="312"/>
      <c r="K41" s="341"/>
    </row>
    <row r="42" ht="15" spans="1:11">
      <c r="A42" s="306" t="s">
        <v>123</v>
      </c>
      <c r="B42" s="307"/>
      <c r="C42" s="307"/>
      <c r="D42" s="307"/>
      <c r="E42" s="307"/>
      <c r="F42" s="307"/>
      <c r="G42" s="307"/>
      <c r="H42" s="307"/>
      <c r="I42" s="307"/>
      <c r="J42" s="307"/>
      <c r="K42" s="339"/>
    </row>
    <row r="43" ht="15" spans="1:11">
      <c r="A43" s="352" t="s">
        <v>124</v>
      </c>
      <c r="B43" s="353"/>
      <c r="C43" s="353"/>
      <c r="D43" s="353"/>
      <c r="E43" s="353"/>
      <c r="F43" s="353"/>
      <c r="G43" s="353"/>
      <c r="H43" s="353"/>
      <c r="I43" s="353"/>
      <c r="J43" s="353"/>
      <c r="K43" s="400"/>
    </row>
    <row r="44" ht="14.25" spans="1:11">
      <c r="A44" s="359" t="s">
        <v>125</v>
      </c>
      <c r="B44" s="356" t="s">
        <v>95</v>
      </c>
      <c r="C44" s="356" t="s">
        <v>96</v>
      </c>
      <c r="D44" s="356" t="s">
        <v>88</v>
      </c>
      <c r="E44" s="361" t="s">
        <v>126</v>
      </c>
      <c r="F44" s="356" t="s">
        <v>95</v>
      </c>
      <c r="G44" s="356" t="s">
        <v>96</v>
      </c>
      <c r="H44" s="356" t="s">
        <v>88</v>
      </c>
      <c r="I44" s="361" t="s">
        <v>127</v>
      </c>
      <c r="J44" s="356" t="s">
        <v>95</v>
      </c>
      <c r="K44" s="401" t="s">
        <v>96</v>
      </c>
    </row>
    <row r="45" ht="14.25" spans="1:11">
      <c r="A45" s="303" t="s">
        <v>87</v>
      </c>
      <c r="B45" s="149" t="s">
        <v>95</v>
      </c>
      <c r="C45" s="149" t="s">
        <v>96</v>
      </c>
      <c r="D45" s="149" t="s">
        <v>88</v>
      </c>
      <c r="E45" s="304" t="s">
        <v>94</v>
      </c>
      <c r="F45" s="149" t="s">
        <v>95</v>
      </c>
      <c r="G45" s="149" t="s">
        <v>96</v>
      </c>
      <c r="H45" s="149" t="s">
        <v>88</v>
      </c>
      <c r="I45" s="304" t="s">
        <v>105</v>
      </c>
      <c r="J45" s="149" t="s">
        <v>95</v>
      </c>
      <c r="K45" s="150" t="s">
        <v>96</v>
      </c>
    </row>
    <row r="46" ht="15" spans="1:11">
      <c r="A46" s="276" t="s">
        <v>98</v>
      </c>
      <c r="B46" s="277"/>
      <c r="C46" s="277"/>
      <c r="D46" s="277"/>
      <c r="E46" s="277"/>
      <c r="F46" s="277"/>
      <c r="G46" s="277"/>
      <c r="H46" s="277"/>
      <c r="I46" s="277"/>
      <c r="J46" s="277"/>
      <c r="K46" s="330"/>
    </row>
    <row r="47" ht="15" spans="1:11">
      <c r="A47" s="387" t="s">
        <v>128</v>
      </c>
      <c r="B47" s="387"/>
      <c r="C47" s="387"/>
      <c r="D47" s="387"/>
      <c r="E47" s="387"/>
      <c r="F47" s="387"/>
      <c r="G47" s="387"/>
      <c r="H47" s="387"/>
      <c r="I47" s="387"/>
      <c r="J47" s="387"/>
      <c r="K47" s="387"/>
    </row>
    <row r="48" ht="15" spans="1:11">
      <c r="A48" s="388"/>
      <c r="B48" s="389"/>
      <c r="C48" s="389"/>
      <c r="D48" s="389"/>
      <c r="E48" s="389"/>
      <c r="F48" s="389"/>
      <c r="G48" s="389"/>
      <c r="H48" s="389"/>
      <c r="I48" s="389"/>
      <c r="J48" s="389"/>
      <c r="K48" s="415"/>
    </row>
    <row r="49" ht="15" spans="1:11">
      <c r="A49" s="390" t="s">
        <v>129</v>
      </c>
      <c r="B49" s="391" t="s">
        <v>130</v>
      </c>
      <c r="C49" s="391"/>
      <c r="D49" s="392" t="s">
        <v>131</v>
      </c>
      <c r="E49" s="393" t="s">
        <v>132</v>
      </c>
      <c r="F49" s="394" t="s">
        <v>133</v>
      </c>
      <c r="G49" s="395">
        <v>45621</v>
      </c>
      <c r="H49" s="396" t="s">
        <v>134</v>
      </c>
      <c r="I49" s="416"/>
      <c r="J49" s="417" t="s">
        <v>135</v>
      </c>
      <c r="K49" s="418"/>
    </row>
    <row r="50" ht="15" spans="1:11">
      <c r="A50" s="387" t="s">
        <v>136</v>
      </c>
      <c r="B50" s="387"/>
      <c r="C50" s="387"/>
      <c r="D50" s="387"/>
      <c r="E50" s="387"/>
      <c r="F50" s="387"/>
      <c r="G50" s="387"/>
      <c r="H50" s="387"/>
      <c r="I50" s="387"/>
      <c r="J50" s="387"/>
      <c r="K50" s="387"/>
    </row>
    <row r="51" ht="15" spans="1:11">
      <c r="A51" s="397" t="s">
        <v>137</v>
      </c>
      <c r="B51" s="398"/>
      <c r="C51" s="398"/>
      <c r="D51" s="398"/>
      <c r="E51" s="398"/>
      <c r="F51" s="398"/>
      <c r="G51" s="398"/>
      <c r="H51" s="398"/>
      <c r="I51" s="398"/>
      <c r="J51" s="398"/>
      <c r="K51" s="419"/>
    </row>
    <row r="52" ht="15" spans="1:11">
      <c r="A52" s="390" t="s">
        <v>129</v>
      </c>
      <c r="B52" s="391" t="s">
        <v>130</v>
      </c>
      <c r="C52" s="391"/>
      <c r="D52" s="392" t="s">
        <v>131</v>
      </c>
      <c r="E52" s="393" t="s">
        <v>132</v>
      </c>
      <c r="F52" s="394" t="s">
        <v>138</v>
      </c>
      <c r="G52" s="395">
        <v>45621</v>
      </c>
      <c r="H52" s="396" t="s">
        <v>134</v>
      </c>
      <c r="I52" s="416"/>
      <c r="J52" s="417" t="s">
        <v>135</v>
      </c>
      <c r="K52" s="41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5"/>
  <sheetViews>
    <sheetView tabSelected="1" workbookViewId="0">
      <selection activeCell="O18" sqref="O18"/>
    </sheetView>
  </sheetViews>
  <sheetFormatPr defaultColWidth="9" defaultRowHeight="14.25"/>
  <cols>
    <col min="1" max="1" width="15.625" style="84" customWidth="1"/>
    <col min="2" max="3" width="9" style="84" customWidth="1"/>
    <col min="4" max="5" width="8.5" style="85" customWidth="1"/>
    <col min="6" max="8" width="8.5" style="84" customWidth="1"/>
    <col min="9" max="9" width="2.75" style="84" customWidth="1"/>
    <col min="10" max="10" width="9.15833333333333" style="84" customWidth="1"/>
    <col min="11" max="11" width="10.75" style="84" customWidth="1"/>
    <col min="12" max="16" width="9.75" style="84" customWidth="1"/>
    <col min="17" max="254" width="9" style="84"/>
    <col min="255" max="16378" width="9" style="87"/>
  </cols>
  <sheetData>
    <row r="1" s="84" customFormat="1" ht="29" customHeight="1" spans="1:257">
      <c r="A1" s="88" t="s">
        <v>139</v>
      </c>
      <c r="B1" s="88"/>
      <c r="C1" s="88"/>
      <c r="D1" s="89"/>
      <c r="E1" s="89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  <c r="IW1" s="87"/>
    </row>
    <row r="2" s="84" customFormat="1" ht="20" customHeight="1" spans="1:257">
      <c r="A2" s="91" t="s">
        <v>61</v>
      </c>
      <c r="B2" s="92" t="str">
        <f>首期!B4</f>
        <v>QAUUAN85539</v>
      </c>
      <c r="C2" s="92"/>
      <c r="D2" s="93"/>
      <c r="E2" s="94"/>
      <c r="F2" s="95" t="s">
        <v>67</v>
      </c>
      <c r="G2" s="96" t="str">
        <f>首期!B5</f>
        <v>儿童卫衣</v>
      </c>
      <c r="H2" s="96"/>
      <c r="I2" s="115"/>
      <c r="J2" s="116" t="s">
        <v>57</v>
      </c>
      <c r="K2" s="117" t="s">
        <v>56</v>
      </c>
      <c r="L2" s="117"/>
      <c r="M2" s="117"/>
      <c r="N2" s="117"/>
      <c r="O2" s="117"/>
      <c r="P2" s="118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  <c r="IW2" s="87"/>
    </row>
    <row r="3" s="84" customFormat="1" spans="1:257">
      <c r="A3" s="97" t="s">
        <v>140</v>
      </c>
      <c r="B3" s="98" t="s">
        <v>141</v>
      </c>
      <c r="C3" s="98"/>
      <c r="D3" s="99"/>
      <c r="E3" s="98"/>
      <c r="F3" s="98"/>
      <c r="G3" s="98"/>
      <c r="H3" s="98"/>
      <c r="I3" s="119"/>
      <c r="J3" s="120"/>
      <c r="K3" s="120"/>
      <c r="L3" s="120"/>
      <c r="M3" s="120"/>
      <c r="N3" s="120"/>
      <c r="O3" s="120"/>
      <c r="P3" s="121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  <c r="IW3" s="87"/>
    </row>
    <row r="4" s="84" customFormat="1" ht="16.5" spans="1:257">
      <c r="A4" s="97"/>
      <c r="B4" s="100" t="s">
        <v>142</v>
      </c>
      <c r="C4" s="100" t="s">
        <v>143</v>
      </c>
      <c r="D4" s="100" t="s">
        <v>144</v>
      </c>
      <c r="E4" s="100" t="s">
        <v>145</v>
      </c>
      <c r="F4" s="100" t="s">
        <v>146</v>
      </c>
      <c r="G4" s="100" t="s">
        <v>147</v>
      </c>
      <c r="H4" s="100"/>
      <c r="I4" s="119"/>
      <c r="J4" s="245"/>
      <c r="K4" s="246" t="s">
        <v>148</v>
      </c>
      <c r="L4" s="246" t="s">
        <v>149</v>
      </c>
      <c r="M4" s="246" t="s">
        <v>150</v>
      </c>
      <c r="N4" s="246"/>
      <c r="O4" s="246" t="s">
        <v>148</v>
      </c>
      <c r="P4" s="248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</row>
    <row r="5" s="84" customFormat="1" ht="16.5" spans="1:257">
      <c r="A5" s="97"/>
      <c r="B5" s="101"/>
      <c r="C5" s="101"/>
      <c r="D5" s="101"/>
      <c r="E5" s="102"/>
      <c r="F5" s="102"/>
      <c r="G5" s="102"/>
      <c r="H5" s="102"/>
      <c r="I5" s="125"/>
      <c r="J5" s="126"/>
      <c r="K5" s="127"/>
      <c r="L5" s="127">
        <v>150</v>
      </c>
      <c r="M5" s="127">
        <v>150</v>
      </c>
      <c r="N5" s="127"/>
      <c r="O5" s="249" t="s">
        <v>145</v>
      </c>
      <c r="P5" s="128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  <c r="IW5" s="87"/>
    </row>
    <row r="6" s="84" customFormat="1" ht="20" customHeight="1" spans="1:257">
      <c r="A6" s="103" t="s">
        <v>151</v>
      </c>
      <c r="B6" s="104">
        <f t="shared" ref="B6:B9" si="0">C6-4</f>
        <v>44.5</v>
      </c>
      <c r="C6" s="104">
        <v>48.5</v>
      </c>
      <c r="D6" s="104">
        <f t="shared" ref="D6:G6" si="1">C6+4</f>
        <v>52.5</v>
      </c>
      <c r="E6" s="104">
        <f t="shared" si="1"/>
        <v>56.5</v>
      </c>
      <c r="F6" s="104">
        <f t="shared" si="1"/>
        <v>60.5</v>
      </c>
      <c r="G6" s="104">
        <f t="shared" si="1"/>
        <v>64.5</v>
      </c>
      <c r="H6" s="104"/>
      <c r="I6" s="125"/>
      <c r="J6" s="126"/>
      <c r="K6" s="126"/>
      <c r="L6" s="126" t="s">
        <v>152</v>
      </c>
      <c r="M6" s="126"/>
      <c r="N6" s="126"/>
      <c r="O6" s="126" t="s">
        <v>153</v>
      </c>
      <c r="P6" s="129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  <c r="IW6" s="87"/>
    </row>
    <row r="7" s="84" customFormat="1" ht="20" customHeight="1" spans="1:257">
      <c r="A7" s="103" t="s">
        <v>154</v>
      </c>
      <c r="B7" s="104">
        <f t="shared" si="0"/>
        <v>82</v>
      </c>
      <c r="C7" s="104">
        <v>86</v>
      </c>
      <c r="D7" s="104">
        <f t="shared" ref="D7:D9" si="2">C7+4</f>
        <v>90</v>
      </c>
      <c r="E7" s="104">
        <f t="shared" ref="E7:G7" si="3">D7+6</f>
        <v>96</v>
      </c>
      <c r="F7" s="104">
        <f t="shared" si="3"/>
        <v>102</v>
      </c>
      <c r="G7" s="104">
        <f t="shared" si="3"/>
        <v>108</v>
      </c>
      <c r="H7" s="104"/>
      <c r="I7" s="125"/>
      <c r="J7" s="126"/>
      <c r="K7" s="126"/>
      <c r="L7" s="126" t="s">
        <v>155</v>
      </c>
      <c r="M7" s="126"/>
      <c r="N7" s="126"/>
      <c r="O7" s="126" t="s">
        <v>156</v>
      </c>
      <c r="P7" s="129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</row>
    <row r="8" s="84" customFormat="1" ht="20" customHeight="1" spans="1:257">
      <c r="A8" s="103" t="s">
        <v>157</v>
      </c>
      <c r="B8" s="104">
        <f t="shared" si="0"/>
        <v>76</v>
      </c>
      <c r="C8" s="104">
        <v>80</v>
      </c>
      <c r="D8" s="104">
        <f t="shared" si="2"/>
        <v>84</v>
      </c>
      <c r="E8" s="104">
        <f t="shared" ref="E8:G8" si="4">D8+6</f>
        <v>90</v>
      </c>
      <c r="F8" s="104">
        <f t="shared" si="4"/>
        <v>96</v>
      </c>
      <c r="G8" s="104">
        <f t="shared" si="4"/>
        <v>102</v>
      </c>
      <c r="H8" s="104"/>
      <c r="I8" s="125"/>
      <c r="J8" s="126"/>
      <c r="K8" s="126"/>
      <c r="L8" s="126" t="s">
        <v>158</v>
      </c>
      <c r="M8" s="126"/>
      <c r="N8" s="126"/>
      <c r="O8" s="126"/>
      <c r="P8" s="129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</row>
    <row r="9" s="84" customFormat="1" ht="20" customHeight="1" spans="1:257">
      <c r="A9" s="103" t="s">
        <v>159</v>
      </c>
      <c r="B9" s="104">
        <f t="shared" si="0"/>
        <v>72</v>
      </c>
      <c r="C9" s="104">
        <v>76</v>
      </c>
      <c r="D9" s="104">
        <f t="shared" si="2"/>
        <v>80</v>
      </c>
      <c r="E9" s="104">
        <f t="shared" ref="E9:G9" si="5">D9+6</f>
        <v>86</v>
      </c>
      <c r="F9" s="104">
        <f t="shared" si="5"/>
        <v>92</v>
      </c>
      <c r="G9" s="104">
        <f t="shared" si="5"/>
        <v>98</v>
      </c>
      <c r="H9" s="104"/>
      <c r="I9" s="125"/>
      <c r="J9" s="126"/>
      <c r="K9" s="126"/>
      <c r="L9" s="126" t="s">
        <v>158</v>
      </c>
      <c r="M9" s="126"/>
      <c r="N9" s="126"/>
      <c r="O9" s="126" t="s">
        <v>155</v>
      </c>
      <c r="P9" s="129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</row>
    <row r="10" s="84" customFormat="1" ht="20" customHeight="1" spans="1:257">
      <c r="A10" s="103" t="s">
        <v>160</v>
      </c>
      <c r="B10" s="104">
        <f>C10-1.5</f>
        <v>37.5</v>
      </c>
      <c r="C10" s="104">
        <v>39</v>
      </c>
      <c r="D10" s="104">
        <f t="shared" ref="D10:G10" si="6">C10+2.2</f>
        <v>41.2</v>
      </c>
      <c r="E10" s="104">
        <f t="shared" si="6"/>
        <v>43.4</v>
      </c>
      <c r="F10" s="104">
        <f t="shared" si="6"/>
        <v>45.6</v>
      </c>
      <c r="G10" s="104">
        <f t="shared" si="6"/>
        <v>47.8</v>
      </c>
      <c r="H10" s="104"/>
      <c r="I10" s="125"/>
      <c r="J10" s="126"/>
      <c r="K10" s="126"/>
      <c r="L10" s="126" t="s">
        <v>152</v>
      </c>
      <c r="M10" s="126"/>
      <c r="N10" s="126"/>
      <c r="O10" s="126" t="s">
        <v>152</v>
      </c>
      <c r="P10" s="129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</row>
    <row r="11" s="84" customFormat="1" ht="20" customHeight="1" spans="1:257">
      <c r="A11" s="103" t="s">
        <v>161</v>
      </c>
      <c r="B11" s="104">
        <f>C11-4.5</f>
        <v>57.5</v>
      </c>
      <c r="C11" s="104">
        <v>62</v>
      </c>
      <c r="D11" s="104">
        <f t="shared" ref="D11:G11" si="7">C11+4.5+0.15+0.2</f>
        <v>66.85</v>
      </c>
      <c r="E11" s="104">
        <f t="shared" si="7"/>
        <v>71.7</v>
      </c>
      <c r="F11" s="104">
        <f t="shared" si="7"/>
        <v>76.55</v>
      </c>
      <c r="G11" s="104">
        <f t="shared" si="7"/>
        <v>81.4</v>
      </c>
      <c r="H11" s="104"/>
      <c r="I11" s="125"/>
      <c r="J11" s="126"/>
      <c r="K11" s="126"/>
      <c r="L11" s="126" t="s">
        <v>162</v>
      </c>
      <c r="M11" s="126"/>
      <c r="N11" s="126"/>
      <c r="O11" s="126" t="s">
        <v>163</v>
      </c>
      <c r="P11" s="129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  <c r="IW11" s="87"/>
    </row>
    <row r="12" s="84" customFormat="1" ht="20" customHeight="1" spans="1:257">
      <c r="A12" s="103" t="s">
        <v>164</v>
      </c>
      <c r="B12" s="104">
        <f>C12-0.8</f>
        <v>17.7</v>
      </c>
      <c r="C12" s="104">
        <v>18.5</v>
      </c>
      <c r="D12" s="104">
        <f>C12+0.8</f>
        <v>19.3</v>
      </c>
      <c r="E12" s="104">
        <f t="shared" ref="E12:G12" si="8">D12+1.2</f>
        <v>20.5</v>
      </c>
      <c r="F12" s="104">
        <f t="shared" si="8"/>
        <v>21.7</v>
      </c>
      <c r="G12" s="104">
        <f t="shared" si="8"/>
        <v>22.9</v>
      </c>
      <c r="H12" s="104"/>
      <c r="I12" s="125"/>
      <c r="J12" s="126"/>
      <c r="K12" s="126"/>
      <c r="L12" s="126" t="s">
        <v>162</v>
      </c>
      <c r="M12" s="126"/>
      <c r="N12" s="126"/>
      <c r="O12" s="126" t="s">
        <v>162</v>
      </c>
      <c r="P12" s="129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</row>
    <row r="13" s="84" customFormat="1" ht="20" customHeight="1" spans="1:257">
      <c r="A13" s="103" t="s">
        <v>165</v>
      </c>
      <c r="B13" s="104">
        <f>C13-0.65</f>
        <v>14.35</v>
      </c>
      <c r="C13" s="104">
        <v>15</v>
      </c>
      <c r="D13" s="104">
        <f>C13+0.65</f>
        <v>15.65</v>
      </c>
      <c r="E13" s="104">
        <f t="shared" ref="E13:G13" si="9">D13+0.9</f>
        <v>16.55</v>
      </c>
      <c r="F13" s="104">
        <f t="shared" si="9"/>
        <v>17.45</v>
      </c>
      <c r="G13" s="104">
        <f t="shared" si="9"/>
        <v>18.35</v>
      </c>
      <c r="H13" s="105"/>
      <c r="I13" s="125"/>
      <c r="J13" s="126"/>
      <c r="K13" s="126"/>
      <c r="L13" s="126" t="s">
        <v>162</v>
      </c>
      <c r="M13" s="126"/>
      <c r="N13" s="126"/>
      <c r="O13" s="126" t="s">
        <v>166</v>
      </c>
      <c r="P13" s="129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  <c r="IW13" s="87"/>
    </row>
    <row r="14" s="84" customFormat="1" ht="20" customHeight="1" spans="1:257">
      <c r="A14" s="103" t="s">
        <v>167</v>
      </c>
      <c r="B14" s="104">
        <f>C14-0.2</f>
        <v>12.8</v>
      </c>
      <c r="C14" s="104">
        <v>13</v>
      </c>
      <c r="D14" s="104">
        <f>C14+0.2</f>
        <v>13.2</v>
      </c>
      <c r="E14" s="104">
        <f t="shared" ref="E14:G14" si="10">D14+0.4</f>
        <v>13.6</v>
      </c>
      <c r="F14" s="104">
        <f t="shared" si="10"/>
        <v>14</v>
      </c>
      <c r="G14" s="105">
        <f t="shared" si="10"/>
        <v>14.4</v>
      </c>
      <c r="H14" s="105"/>
      <c r="I14" s="125"/>
      <c r="J14" s="126"/>
      <c r="K14" s="126"/>
      <c r="L14" s="126" t="s">
        <v>158</v>
      </c>
      <c r="M14" s="126"/>
      <c r="N14" s="126"/>
      <c r="O14" s="126"/>
      <c r="P14" s="129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  <c r="IW14" s="87"/>
    </row>
    <row r="15" s="84" customFormat="1" ht="20" customHeight="1" spans="1:257">
      <c r="A15" s="103" t="s">
        <v>168</v>
      </c>
      <c r="B15" s="104">
        <f>C15-0.2</f>
        <v>8.8</v>
      </c>
      <c r="C15" s="104">
        <v>9</v>
      </c>
      <c r="D15" s="104">
        <f>C15+0.2</f>
        <v>9.2</v>
      </c>
      <c r="E15" s="104">
        <f t="shared" ref="E15:G15" si="11">D15+0.4</f>
        <v>9.6</v>
      </c>
      <c r="F15" s="104">
        <f t="shared" si="11"/>
        <v>10</v>
      </c>
      <c r="G15" s="105">
        <f t="shared" si="11"/>
        <v>10.4</v>
      </c>
      <c r="H15" s="105"/>
      <c r="I15" s="125"/>
      <c r="J15" s="126"/>
      <c r="K15" s="126"/>
      <c r="L15" s="126" t="s">
        <v>158</v>
      </c>
      <c r="M15" s="126"/>
      <c r="N15" s="126"/>
      <c r="O15" s="126" t="s">
        <v>158</v>
      </c>
      <c r="P15" s="129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  <c r="IW15" s="87"/>
    </row>
    <row r="16" s="84" customFormat="1" ht="20" customHeight="1" spans="1:257">
      <c r="A16" s="103" t="s">
        <v>169</v>
      </c>
      <c r="B16" s="104">
        <f>C16-0.8</f>
        <v>29.2</v>
      </c>
      <c r="C16" s="104">
        <v>30</v>
      </c>
      <c r="D16" s="104">
        <f t="shared" ref="D16:G16" si="12">C16+0.8</f>
        <v>30.8</v>
      </c>
      <c r="E16" s="104">
        <f t="shared" si="12"/>
        <v>31.6</v>
      </c>
      <c r="F16" s="104">
        <f t="shared" si="12"/>
        <v>32.4</v>
      </c>
      <c r="G16" s="105">
        <f t="shared" si="12"/>
        <v>33.2</v>
      </c>
      <c r="H16" s="105"/>
      <c r="I16" s="125"/>
      <c r="J16" s="126"/>
      <c r="K16" s="126"/>
      <c r="L16" s="126" t="s">
        <v>152</v>
      </c>
      <c r="M16" s="126"/>
      <c r="N16" s="126"/>
      <c r="O16" s="126"/>
      <c r="P16" s="129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  <c r="IW16" s="87"/>
    </row>
    <row r="17" s="84" customFormat="1" ht="20" customHeight="1" spans="1:257">
      <c r="A17" s="103" t="s">
        <v>170</v>
      </c>
      <c r="B17" s="104">
        <f>C17-0.75</f>
        <v>22.25</v>
      </c>
      <c r="C17" s="104">
        <v>23</v>
      </c>
      <c r="D17" s="104">
        <f t="shared" ref="D17:G17" si="13">C17+0.75</f>
        <v>23.75</v>
      </c>
      <c r="E17" s="104">
        <f t="shared" si="13"/>
        <v>24.5</v>
      </c>
      <c r="F17" s="104">
        <f t="shared" si="13"/>
        <v>25.25</v>
      </c>
      <c r="G17" s="105">
        <f t="shared" si="13"/>
        <v>26</v>
      </c>
      <c r="H17" s="105"/>
      <c r="I17" s="125"/>
      <c r="J17" s="126"/>
      <c r="K17" s="126"/>
      <c r="L17" s="126" t="s">
        <v>158</v>
      </c>
      <c r="M17" s="126"/>
      <c r="N17" s="126"/>
      <c r="O17" s="126" t="s">
        <v>171</v>
      </c>
      <c r="P17" s="129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  <c r="IW17" s="87"/>
    </row>
    <row r="18" s="84" customFormat="1" ht="20" customHeight="1" spans="1:257">
      <c r="A18" s="103" t="s">
        <v>172</v>
      </c>
      <c r="B18" s="104"/>
      <c r="C18" s="104">
        <v>18</v>
      </c>
      <c r="D18" s="104"/>
      <c r="E18" s="104"/>
      <c r="F18" s="104"/>
      <c r="G18" s="105"/>
      <c r="H18" s="105"/>
      <c r="I18" s="125"/>
      <c r="J18" s="126"/>
      <c r="K18" s="126"/>
      <c r="L18" s="126" t="s">
        <v>158</v>
      </c>
      <c r="M18" s="126"/>
      <c r="N18" s="126"/>
      <c r="O18" s="126"/>
      <c r="P18" s="129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  <c r="IW18" s="87"/>
    </row>
    <row r="19" s="84" customFormat="1" ht="20" customHeight="1" spans="1:257">
      <c r="A19" s="103" t="s">
        <v>173</v>
      </c>
      <c r="B19" s="104"/>
      <c r="C19" s="104">
        <v>6</v>
      </c>
      <c r="D19" s="104"/>
      <c r="E19" s="104"/>
      <c r="F19" s="104"/>
      <c r="G19" s="105"/>
      <c r="H19" s="105"/>
      <c r="I19" s="125"/>
      <c r="J19" s="126"/>
      <c r="K19" s="126"/>
      <c r="L19" s="126" t="s">
        <v>158</v>
      </c>
      <c r="M19" s="126"/>
      <c r="N19" s="126"/>
      <c r="O19" s="126"/>
      <c r="P19" s="129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  <c r="IW19" s="87"/>
    </row>
    <row r="20" s="84" customFormat="1" ht="20" customHeight="1" spans="1:257">
      <c r="A20" s="103" t="s">
        <v>174</v>
      </c>
      <c r="B20" s="104">
        <v>4.5</v>
      </c>
      <c r="C20" s="104">
        <v>4.5</v>
      </c>
      <c r="D20" s="104">
        <v>4.5</v>
      </c>
      <c r="E20" s="104">
        <v>5.5</v>
      </c>
      <c r="F20" s="104">
        <v>5.5</v>
      </c>
      <c r="G20" s="105">
        <v>5.5</v>
      </c>
      <c r="H20" s="106"/>
      <c r="I20" s="130"/>
      <c r="J20" s="131"/>
      <c r="K20" s="131"/>
      <c r="L20" s="131"/>
      <c r="M20" s="131"/>
      <c r="N20" s="131"/>
      <c r="O20" s="131"/>
      <c r="P20" s="132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  <c r="IW20" s="87"/>
    </row>
    <row r="21" s="84" customFormat="1" ht="20" customHeight="1" spans="1:257">
      <c r="A21" s="103" t="s">
        <v>175</v>
      </c>
      <c r="B21" s="104">
        <v>4.5</v>
      </c>
      <c r="C21" s="104">
        <v>4.5</v>
      </c>
      <c r="D21" s="104">
        <v>4.5</v>
      </c>
      <c r="E21" s="104">
        <v>5.5</v>
      </c>
      <c r="F21" s="104">
        <v>5.5</v>
      </c>
      <c r="G21" s="105">
        <v>5.5</v>
      </c>
      <c r="H21" s="106"/>
      <c r="I21" s="130"/>
      <c r="J21" s="131"/>
      <c r="K21" s="131"/>
      <c r="L21" s="131"/>
      <c r="M21" s="131"/>
      <c r="N21" s="131"/>
      <c r="O21" s="131"/>
      <c r="P21" s="132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  <c r="IS21" s="87"/>
      <c r="IT21" s="87"/>
      <c r="IU21" s="87"/>
      <c r="IV21" s="87"/>
      <c r="IW21" s="87"/>
    </row>
    <row r="22" s="84" customFormat="1" ht="20" customHeight="1" spans="1:257">
      <c r="A22" s="107"/>
      <c r="B22" s="108"/>
      <c r="C22" s="108"/>
      <c r="D22" s="108"/>
      <c r="E22" s="108"/>
      <c r="F22" s="109"/>
      <c r="G22" s="108"/>
      <c r="H22" s="108"/>
      <c r="I22" s="133"/>
      <c r="J22" s="134"/>
      <c r="K22" s="134"/>
      <c r="L22" s="135"/>
      <c r="M22" s="134"/>
      <c r="N22" s="134"/>
      <c r="O22" s="134"/>
      <c r="P22" s="136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  <c r="IS22" s="87"/>
      <c r="IT22" s="87"/>
      <c r="IU22" s="87"/>
      <c r="IV22" s="87"/>
      <c r="IW22" s="87"/>
    </row>
    <row r="23" s="84" customFormat="1" ht="16.5" spans="1:257">
      <c r="A23" s="110"/>
      <c r="B23" s="110"/>
      <c r="C23" s="110"/>
      <c r="D23" s="111"/>
      <c r="E23" s="111"/>
      <c r="F23" s="112"/>
      <c r="G23" s="111"/>
      <c r="H23" s="111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  <c r="IR23" s="87"/>
      <c r="IS23" s="87"/>
      <c r="IT23" s="87"/>
      <c r="IU23" s="87"/>
      <c r="IV23" s="87"/>
      <c r="IW23" s="87"/>
    </row>
    <row r="24" s="84" customFormat="1" spans="1:257">
      <c r="A24" s="113" t="s">
        <v>176</v>
      </c>
      <c r="B24" s="113"/>
      <c r="C24" s="113"/>
      <c r="D24" s="114"/>
      <c r="E24" s="114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  <c r="FR24" s="87"/>
      <c r="FS24" s="87"/>
      <c r="FT24" s="87"/>
      <c r="FU24" s="87"/>
      <c r="FV24" s="87"/>
      <c r="FW24" s="87"/>
      <c r="FX24" s="87"/>
      <c r="FY24" s="87"/>
      <c r="FZ24" s="87"/>
      <c r="GA24" s="87"/>
      <c r="GB24" s="87"/>
      <c r="GC24" s="87"/>
      <c r="GD24" s="87"/>
      <c r="GE24" s="87"/>
      <c r="GF24" s="87"/>
      <c r="GG24" s="87"/>
      <c r="GH24" s="87"/>
      <c r="GI24" s="87"/>
      <c r="GJ24" s="87"/>
      <c r="GK24" s="87"/>
      <c r="GL24" s="87"/>
      <c r="GM24" s="87"/>
      <c r="GN24" s="87"/>
      <c r="GO24" s="87"/>
      <c r="GP24" s="87"/>
      <c r="GQ24" s="87"/>
      <c r="GR24" s="87"/>
      <c r="GS24" s="87"/>
      <c r="GT24" s="87"/>
      <c r="GU24" s="87"/>
      <c r="GV24" s="87"/>
      <c r="GW24" s="87"/>
      <c r="GX24" s="87"/>
      <c r="GY24" s="87"/>
      <c r="GZ24" s="87"/>
      <c r="HA24" s="87"/>
      <c r="HB24" s="87"/>
      <c r="HC24" s="87"/>
      <c r="HD24" s="87"/>
      <c r="HE24" s="87"/>
      <c r="HF24" s="87"/>
      <c r="HG24" s="87"/>
      <c r="HH24" s="87"/>
      <c r="HI24" s="87"/>
      <c r="HJ24" s="87"/>
      <c r="HK24" s="87"/>
      <c r="HL24" s="87"/>
      <c r="HM24" s="87"/>
      <c r="HN24" s="87"/>
      <c r="HO24" s="87"/>
      <c r="HP24" s="87"/>
      <c r="HQ24" s="87"/>
      <c r="HR24" s="87"/>
      <c r="HS24" s="87"/>
      <c r="HT24" s="87"/>
      <c r="HU24" s="87"/>
      <c r="HV24" s="87"/>
      <c r="HW24" s="87"/>
      <c r="HX24" s="87"/>
      <c r="HY24" s="87"/>
      <c r="HZ24" s="87"/>
      <c r="IA24" s="87"/>
      <c r="IB24" s="87"/>
      <c r="IC24" s="87"/>
      <c r="ID24" s="87"/>
      <c r="IE24" s="87"/>
      <c r="IF24" s="87"/>
      <c r="IG24" s="87"/>
      <c r="IH24" s="87"/>
      <c r="II24" s="87"/>
      <c r="IJ24" s="87"/>
      <c r="IK24" s="87"/>
      <c r="IL24" s="87"/>
      <c r="IM24" s="87"/>
      <c r="IN24" s="87"/>
      <c r="IO24" s="87"/>
      <c r="IP24" s="87"/>
      <c r="IQ24" s="87"/>
      <c r="IR24" s="87"/>
      <c r="IS24" s="87"/>
      <c r="IT24" s="87"/>
      <c r="IU24" s="87"/>
      <c r="IV24" s="87"/>
      <c r="IW24" s="87"/>
    </row>
    <row r="25" s="84" customFormat="1" spans="4:257">
      <c r="D25" s="85"/>
      <c r="E25" s="85"/>
      <c r="J25" s="137" t="s">
        <v>177</v>
      </c>
      <c r="K25" s="250">
        <v>45621</v>
      </c>
      <c r="L25" s="137" t="s">
        <v>178</v>
      </c>
      <c r="M25" s="137" t="s">
        <v>132</v>
      </c>
      <c r="N25" s="137"/>
      <c r="O25" s="137" t="s">
        <v>179</v>
      </c>
      <c r="P25" s="139" t="s">
        <v>135</v>
      </c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87"/>
      <c r="CZ25" s="87"/>
      <c r="DA25" s="87"/>
      <c r="DB25" s="87"/>
      <c r="DC25" s="87"/>
      <c r="DD25" s="87"/>
      <c r="DE25" s="87"/>
      <c r="DF25" s="87"/>
      <c r="DG25" s="87"/>
      <c r="DH25" s="87"/>
      <c r="DI25" s="87"/>
      <c r="DJ25" s="87"/>
      <c r="DK25" s="87"/>
      <c r="DL25" s="87"/>
      <c r="DM25" s="87"/>
      <c r="DN25" s="87"/>
      <c r="DO25" s="87"/>
      <c r="DP25" s="87"/>
      <c r="DQ25" s="87"/>
      <c r="DR25" s="87"/>
      <c r="DS25" s="87"/>
      <c r="DT25" s="87"/>
      <c r="DU25" s="87"/>
      <c r="DV25" s="87"/>
      <c r="DW25" s="87"/>
      <c r="DX25" s="87"/>
      <c r="DY25" s="87"/>
      <c r="DZ25" s="87"/>
      <c r="EA25" s="87"/>
      <c r="EB25" s="87"/>
      <c r="EC25" s="87"/>
      <c r="ED25" s="87"/>
      <c r="EE25" s="87"/>
      <c r="EF25" s="87"/>
      <c r="EG25" s="87"/>
      <c r="EH25" s="87"/>
      <c r="EI25" s="87"/>
      <c r="EJ25" s="87"/>
      <c r="EK25" s="87"/>
      <c r="EL25" s="87"/>
      <c r="EM25" s="87"/>
      <c r="EN25" s="87"/>
      <c r="EO25" s="87"/>
      <c r="EP25" s="87"/>
      <c r="EQ25" s="87"/>
      <c r="ER25" s="87"/>
      <c r="ES25" s="87"/>
      <c r="ET25" s="87"/>
      <c r="EU25" s="87"/>
      <c r="EV25" s="87"/>
      <c r="EW25" s="87"/>
      <c r="EX25" s="87"/>
      <c r="EY25" s="87"/>
      <c r="EZ25" s="87"/>
      <c r="FA25" s="87"/>
      <c r="FB25" s="87"/>
      <c r="FC25" s="87"/>
      <c r="FD25" s="87"/>
      <c r="FE25" s="87"/>
      <c r="FF25" s="87"/>
      <c r="FG25" s="87"/>
      <c r="FH25" s="87"/>
      <c r="FI25" s="87"/>
      <c r="FJ25" s="87"/>
      <c r="FK25" s="87"/>
      <c r="FL25" s="87"/>
      <c r="FM25" s="87"/>
      <c r="FN25" s="87"/>
      <c r="FO25" s="87"/>
      <c r="FP25" s="87"/>
      <c r="FQ25" s="87"/>
      <c r="FR25" s="87"/>
      <c r="FS25" s="87"/>
      <c r="FT25" s="87"/>
      <c r="FU25" s="87"/>
      <c r="FV25" s="87"/>
      <c r="FW25" s="87"/>
      <c r="FX25" s="87"/>
      <c r="FY25" s="87"/>
      <c r="FZ25" s="87"/>
      <c r="GA25" s="87"/>
      <c r="GB25" s="87"/>
      <c r="GC25" s="87"/>
      <c r="GD25" s="87"/>
      <c r="GE25" s="87"/>
      <c r="GF25" s="87"/>
      <c r="GG25" s="87"/>
      <c r="GH25" s="87"/>
      <c r="GI25" s="87"/>
      <c r="GJ25" s="87"/>
      <c r="GK25" s="87"/>
      <c r="GL25" s="87"/>
      <c r="GM25" s="87"/>
      <c r="GN25" s="87"/>
      <c r="GO25" s="87"/>
      <c r="GP25" s="87"/>
      <c r="GQ25" s="87"/>
      <c r="GR25" s="87"/>
      <c r="GS25" s="87"/>
      <c r="GT25" s="87"/>
      <c r="GU25" s="87"/>
      <c r="GV25" s="87"/>
      <c r="GW25" s="87"/>
      <c r="GX25" s="87"/>
      <c r="GY25" s="87"/>
      <c r="GZ25" s="87"/>
      <c r="HA25" s="87"/>
      <c r="HB25" s="87"/>
      <c r="HC25" s="87"/>
      <c r="HD25" s="87"/>
      <c r="HE25" s="87"/>
      <c r="HF25" s="87"/>
      <c r="HG25" s="87"/>
      <c r="HH25" s="87"/>
      <c r="HI25" s="87"/>
      <c r="HJ25" s="87"/>
      <c r="HK25" s="87"/>
      <c r="HL25" s="87"/>
      <c r="HM25" s="87"/>
      <c r="HN25" s="87"/>
      <c r="HO25" s="87"/>
      <c r="HP25" s="87"/>
      <c r="HQ25" s="87"/>
      <c r="HR25" s="87"/>
      <c r="HS25" s="87"/>
      <c r="HT25" s="87"/>
      <c r="HU25" s="87"/>
      <c r="HV25" s="87"/>
      <c r="HW25" s="87"/>
      <c r="HX25" s="87"/>
      <c r="HY25" s="87"/>
      <c r="HZ25" s="87"/>
      <c r="IA25" s="87"/>
      <c r="IB25" s="87"/>
      <c r="IC25" s="87"/>
      <c r="ID25" s="87"/>
      <c r="IE25" s="87"/>
      <c r="IF25" s="87"/>
      <c r="IG25" s="87"/>
      <c r="IH25" s="87"/>
      <c r="II25" s="87"/>
      <c r="IJ25" s="87"/>
      <c r="IK25" s="87"/>
      <c r="IL25" s="87"/>
      <c r="IM25" s="87"/>
      <c r="IN25" s="87"/>
      <c r="IO25" s="87"/>
      <c r="IP25" s="87"/>
      <c r="IQ25" s="87"/>
      <c r="IR25" s="87"/>
      <c r="IS25" s="87"/>
      <c r="IT25" s="87"/>
      <c r="IU25" s="87"/>
      <c r="IV25" s="87"/>
      <c r="IW25" s="87"/>
    </row>
  </sheetData>
  <mergeCells count="8">
    <mergeCell ref="A1:P1"/>
    <mergeCell ref="B2:E2"/>
    <mergeCell ref="G2:H2"/>
    <mergeCell ref="K2:P2"/>
    <mergeCell ref="B3:H3"/>
    <mergeCell ref="J3:P3"/>
    <mergeCell ref="A3:A5"/>
    <mergeCell ref="I2:I22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M12" sqref="M12"/>
    </sheetView>
  </sheetViews>
  <sheetFormatPr defaultColWidth="10" defaultRowHeight="16.5" customHeight="1"/>
  <cols>
    <col min="1" max="1" width="10.875" style="251" customWidth="1"/>
    <col min="2" max="16384" width="10" style="251"/>
  </cols>
  <sheetData>
    <row r="1" ht="22.5" customHeight="1" spans="1:11">
      <c r="A1" s="143" t="s">
        <v>180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7.25" customHeight="1" spans="1:11">
      <c r="A2" s="252" t="s">
        <v>53</v>
      </c>
      <c r="B2" s="253" t="s">
        <v>54</v>
      </c>
      <c r="C2" s="253"/>
      <c r="D2" s="254" t="s">
        <v>55</v>
      </c>
      <c r="E2" s="254"/>
      <c r="F2" s="253" t="s">
        <v>56</v>
      </c>
      <c r="G2" s="253"/>
      <c r="H2" s="255" t="s">
        <v>57</v>
      </c>
      <c r="I2" s="326" t="s">
        <v>56</v>
      </c>
      <c r="J2" s="326"/>
      <c r="K2" s="327"/>
    </row>
    <row r="3" customHeight="1" spans="1:11">
      <c r="A3" s="256" t="s">
        <v>58</v>
      </c>
      <c r="B3" s="257"/>
      <c r="C3" s="258"/>
      <c r="D3" s="259" t="s">
        <v>59</v>
      </c>
      <c r="E3" s="260"/>
      <c r="F3" s="260"/>
      <c r="G3" s="261"/>
      <c r="H3" s="259" t="s">
        <v>60</v>
      </c>
      <c r="I3" s="260"/>
      <c r="J3" s="260"/>
      <c r="K3" s="261"/>
    </row>
    <row r="4" customHeight="1" spans="1:11">
      <c r="A4" s="262" t="s">
        <v>61</v>
      </c>
      <c r="B4" s="149"/>
      <c r="C4" s="150"/>
      <c r="D4" s="262" t="s">
        <v>63</v>
      </c>
      <c r="E4" s="263"/>
      <c r="F4" s="264"/>
      <c r="G4" s="265"/>
      <c r="H4" s="262" t="s">
        <v>64</v>
      </c>
      <c r="I4" s="263"/>
      <c r="J4" s="149" t="s">
        <v>65</v>
      </c>
      <c r="K4" s="150" t="s">
        <v>66</v>
      </c>
    </row>
    <row r="5" customHeight="1" spans="1:11">
      <c r="A5" s="266" t="s">
        <v>67</v>
      </c>
      <c r="B5" s="149"/>
      <c r="C5" s="150"/>
      <c r="D5" s="262" t="s">
        <v>69</v>
      </c>
      <c r="E5" s="263"/>
      <c r="F5" s="264"/>
      <c r="G5" s="265"/>
      <c r="H5" s="262" t="s">
        <v>70</v>
      </c>
      <c r="I5" s="263"/>
      <c r="J5" s="149" t="s">
        <v>65</v>
      </c>
      <c r="K5" s="150" t="s">
        <v>66</v>
      </c>
    </row>
    <row r="6" customHeight="1" spans="1:11">
      <c r="A6" s="262" t="s">
        <v>71</v>
      </c>
      <c r="B6" s="267"/>
      <c r="C6" s="268"/>
      <c r="D6" s="266" t="s">
        <v>73</v>
      </c>
      <c r="E6" s="269"/>
      <c r="F6" s="264"/>
      <c r="G6" s="265"/>
      <c r="H6" s="262" t="s">
        <v>74</v>
      </c>
      <c r="I6" s="263"/>
      <c r="J6" s="149" t="s">
        <v>65</v>
      </c>
      <c r="K6" s="150" t="s">
        <v>66</v>
      </c>
    </row>
    <row r="7" customHeight="1" spans="1:11">
      <c r="A7" s="262" t="s">
        <v>75</v>
      </c>
      <c r="B7" s="270"/>
      <c r="C7" s="271"/>
      <c r="D7" s="266" t="s">
        <v>76</v>
      </c>
      <c r="E7" s="272"/>
      <c r="F7" s="264"/>
      <c r="G7" s="265"/>
      <c r="H7" s="262" t="s">
        <v>77</v>
      </c>
      <c r="I7" s="263"/>
      <c r="J7" s="149" t="s">
        <v>65</v>
      </c>
      <c r="K7" s="150" t="s">
        <v>66</v>
      </c>
    </row>
    <row r="8" customHeight="1" spans="1:16">
      <c r="A8" s="273" t="s">
        <v>78</v>
      </c>
      <c r="B8" s="274"/>
      <c r="C8" s="275"/>
      <c r="D8" s="276" t="s">
        <v>80</v>
      </c>
      <c r="E8" s="277"/>
      <c r="F8" s="278"/>
      <c r="G8" s="279"/>
      <c r="H8" s="276" t="s">
        <v>81</v>
      </c>
      <c r="I8" s="277"/>
      <c r="J8" s="296" t="s">
        <v>65</v>
      </c>
      <c r="K8" s="328" t="s">
        <v>66</v>
      </c>
      <c r="P8" s="202" t="s">
        <v>181</v>
      </c>
    </row>
    <row r="9" customHeight="1" spans="1:11">
      <c r="A9" s="280" t="s">
        <v>182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customHeight="1" spans="1:11">
      <c r="A10" s="281" t="s">
        <v>84</v>
      </c>
      <c r="B10" s="282" t="s">
        <v>85</v>
      </c>
      <c r="C10" s="283" t="s">
        <v>86</v>
      </c>
      <c r="D10" s="284"/>
      <c r="E10" s="285" t="s">
        <v>89</v>
      </c>
      <c r="F10" s="282" t="s">
        <v>85</v>
      </c>
      <c r="G10" s="283" t="s">
        <v>86</v>
      </c>
      <c r="H10" s="282"/>
      <c r="I10" s="285" t="s">
        <v>87</v>
      </c>
      <c r="J10" s="282" t="s">
        <v>85</v>
      </c>
      <c r="K10" s="329" t="s">
        <v>86</v>
      </c>
    </row>
    <row r="11" customHeight="1" spans="1:11">
      <c r="A11" s="266" t="s">
        <v>90</v>
      </c>
      <c r="B11" s="286" t="s">
        <v>85</v>
      </c>
      <c r="C11" s="149" t="s">
        <v>86</v>
      </c>
      <c r="D11" s="272"/>
      <c r="E11" s="269" t="s">
        <v>92</v>
      </c>
      <c r="F11" s="286" t="s">
        <v>85</v>
      </c>
      <c r="G11" s="149" t="s">
        <v>86</v>
      </c>
      <c r="H11" s="286"/>
      <c r="I11" s="269" t="s">
        <v>97</v>
      </c>
      <c r="J11" s="286" t="s">
        <v>85</v>
      </c>
      <c r="K11" s="150" t="s">
        <v>86</v>
      </c>
    </row>
    <row r="12" customHeight="1" spans="1:11">
      <c r="A12" s="276" t="s">
        <v>118</v>
      </c>
      <c r="B12" s="277"/>
      <c r="C12" s="277"/>
      <c r="D12" s="277"/>
      <c r="E12" s="277"/>
      <c r="F12" s="277"/>
      <c r="G12" s="277"/>
      <c r="H12" s="277"/>
      <c r="I12" s="277"/>
      <c r="J12" s="277"/>
      <c r="K12" s="330"/>
    </row>
    <row r="13" customHeight="1" spans="1:11">
      <c r="A13" s="287" t="s">
        <v>183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</row>
    <row r="14" customHeight="1" spans="1:11">
      <c r="A14" s="288" t="s">
        <v>184</v>
      </c>
      <c r="B14" s="289"/>
      <c r="C14" s="289"/>
      <c r="D14" s="289"/>
      <c r="E14" s="289"/>
      <c r="F14" s="289"/>
      <c r="G14" s="289"/>
      <c r="H14" s="290"/>
      <c r="I14" s="331"/>
      <c r="J14" s="331"/>
      <c r="K14" s="332"/>
    </row>
    <row r="15" customHeight="1" spans="1:11">
      <c r="A15" s="291"/>
      <c r="B15" s="292"/>
      <c r="C15" s="292"/>
      <c r="D15" s="293"/>
      <c r="E15" s="294"/>
      <c r="F15" s="292"/>
      <c r="G15" s="292"/>
      <c r="H15" s="293"/>
      <c r="I15" s="333"/>
      <c r="J15" s="334"/>
      <c r="K15" s="335"/>
    </row>
    <row r="16" customHeight="1" spans="1:11">
      <c r="A16" s="295"/>
      <c r="B16" s="296"/>
      <c r="C16" s="296"/>
      <c r="D16" s="296"/>
      <c r="E16" s="296"/>
      <c r="F16" s="296"/>
      <c r="G16" s="296"/>
      <c r="H16" s="296"/>
      <c r="I16" s="296"/>
      <c r="J16" s="296"/>
      <c r="K16" s="328"/>
    </row>
    <row r="17" customHeight="1" spans="1:11">
      <c r="A17" s="287" t="s">
        <v>185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</row>
    <row r="18" customHeight="1" spans="1:11">
      <c r="A18" s="297" t="s">
        <v>186</v>
      </c>
      <c r="B18" s="298"/>
      <c r="C18" s="298"/>
      <c r="D18" s="298"/>
      <c r="E18" s="298"/>
      <c r="F18" s="298"/>
      <c r="G18" s="298"/>
      <c r="H18" s="298"/>
      <c r="I18" s="331"/>
      <c r="J18" s="331"/>
      <c r="K18" s="332"/>
    </row>
    <row r="19" customHeight="1" spans="1:11">
      <c r="A19" s="291"/>
      <c r="B19" s="292"/>
      <c r="C19" s="292"/>
      <c r="D19" s="293"/>
      <c r="E19" s="294"/>
      <c r="F19" s="292"/>
      <c r="G19" s="292"/>
      <c r="H19" s="293"/>
      <c r="I19" s="333"/>
      <c r="J19" s="334"/>
      <c r="K19" s="335"/>
    </row>
    <row r="20" customHeight="1" spans="1:11">
      <c r="A20" s="295"/>
      <c r="B20" s="296"/>
      <c r="C20" s="296"/>
      <c r="D20" s="296"/>
      <c r="E20" s="296"/>
      <c r="F20" s="296"/>
      <c r="G20" s="296"/>
      <c r="H20" s="296"/>
      <c r="I20" s="296"/>
      <c r="J20" s="296"/>
      <c r="K20" s="328"/>
    </row>
    <row r="21" customHeight="1" spans="1:11">
      <c r="A21" s="299" t="s">
        <v>115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</row>
    <row r="22" customHeight="1" spans="1:11">
      <c r="A22" s="144" t="s">
        <v>116</v>
      </c>
      <c r="B22" s="178"/>
      <c r="C22" s="178"/>
      <c r="D22" s="178"/>
      <c r="E22" s="178"/>
      <c r="F22" s="178"/>
      <c r="G22" s="178"/>
      <c r="H22" s="178"/>
      <c r="I22" s="178"/>
      <c r="J22" s="178"/>
      <c r="K22" s="206"/>
    </row>
    <row r="23" customHeight="1" spans="1:11">
      <c r="A23" s="157" t="s">
        <v>117</v>
      </c>
      <c r="B23" s="158"/>
      <c r="C23" s="149" t="s">
        <v>65</v>
      </c>
      <c r="D23" s="149" t="s">
        <v>66</v>
      </c>
      <c r="E23" s="156"/>
      <c r="F23" s="156"/>
      <c r="G23" s="156"/>
      <c r="H23" s="156"/>
      <c r="I23" s="156"/>
      <c r="J23" s="156"/>
      <c r="K23" s="199"/>
    </row>
    <row r="24" customHeight="1" spans="1:11">
      <c r="A24" s="300" t="s">
        <v>187</v>
      </c>
      <c r="B24" s="152"/>
      <c r="C24" s="152"/>
      <c r="D24" s="152"/>
      <c r="E24" s="152"/>
      <c r="F24" s="152"/>
      <c r="G24" s="152"/>
      <c r="H24" s="152"/>
      <c r="I24" s="152"/>
      <c r="J24" s="152"/>
      <c r="K24" s="336"/>
    </row>
    <row r="25" customHeight="1" spans="1:11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37"/>
    </row>
    <row r="26" customHeight="1" spans="1:11">
      <c r="A26" s="280" t="s">
        <v>124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customHeight="1" spans="1:11">
      <c r="A27" s="256" t="s">
        <v>125</v>
      </c>
      <c r="B27" s="283" t="s">
        <v>95</v>
      </c>
      <c r="C27" s="283" t="s">
        <v>96</v>
      </c>
      <c r="D27" s="283" t="s">
        <v>88</v>
      </c>
      <c r="E27" s="257" t="s">
        <v>126</v>
      </c>
      <c r="F27" s="283" t="s">
        <v>95</v>
      </c>
      <c r="G27" s="283" t="s">
        <v>96</v>
      </c>
      <c r="H27" s="283" t="s">
        <v>88</v>
      </c>
      <c r="I27" s="257" t="s">
        <v>127</v>
      </c>
      <c r="J27" s="283" t="s">
        <v>95</v>
      </c>
      <c r="K27" s="329" t="s">
        <v>96</v>
      </c>
    </row>
    <row r="28" customHeight="1" spans="1:11">
      <c r="A28" s="303" t="s">
        <v>87</v>
      </c>
      <c r="B28" s="149" t="s">
        <v>95</v>
      </c>
      <c r="C28" s="149" t="s">
        <v>96</v>
      </c>
      <c r="D28" s="149" t="s">
        <v>88</v>
      </c>
      <c r="E28" s="304" t="s">
        <v>94</v>
      </c>
      <c r="F28" s="149" t="s">
        <v>95</v>
      </c>
      <c r="G28" s="149" t="s">
        <v>96</v>
      </c>
      <c r="H28" s="149" t="s">
        <v>88</v>
      </c>
      <c r="I28" s="304" t="s">
        <v>105</v>
      </c>
      <c r="J28" s="149" t="s">
        <v>95</v>
      </c>
      <c r="K28" s="150" t="s">
        <v>96</v>
      </c>
    </row>
    <row r="29" customHeight="1" spans="1:11">
      <c r="A29" s="262" t="s">
        <v>98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38"/>
    </row>
    <row r="30" customHeight="1" spans="1:11">
      <c r="A30" s="306"/>
      <c r="B30" s="307"/>
      <c r="C30" s="307"/>
      <c r="D30" s="307"/>
      <c r="E30" s="307"/>
      <c r="F30" s="307"/>
      <c r="G30" s="307"/>
      <c r="H30" s="307"/>
      <c r="I30" s="307"/>
      <c r="J30" s="307"/>
      <c r="K30" s="339"/>
    </row>
    <row r="31" customHeight="1" spans="1:11">
      <c r="A31" s="308" t="s">
        <v>188</v>
      </c>
      <c r="B31" s="308"/>
      <c r="C31" s="308"/>
      <c r="D31" s="308"/>
      <c r="E31" s="308"/>
      <c r="F31" s="308"/>
      <c r="G31" s="308"/>
      <c r="H31" s="308"/>
      <c r="I31" s="308"/>
      <c r="J31" s="308"/>
      <c r="K31" s="308"/>
    </row>
    <row r="32" ht="21" customHeight="1" spans="1:11">
      <c r="A32" s="309"/>
      <c r="B32" s="310"/>
      <c r="C32" s="310"/>
      <c r="D32" s="310"/>
      <c r="E32" s="310"/>
      <c r="F32" s="310"/>
      <c r="G32" s="310"/>
      <c r="H32" s="310"/>
      <c r="I32" s="310"/>
      <c r="J32" s="310"/>
      <c r="K32" s="340"/>
    </row>
    <row r="33" ht="21" customHeight="1" spans="1:11">
      <c r="A33" s="311"/>
      <c r="B33" s="312"/>
      <c r="C33" s="312"/>
      <c r="D33" s="312"/>
      <c r="E33" s="312"/>
      <c r="F33" s="312"/>
      <c r="G33" s="312"/>
      <c r="H33" s="312"/>
      <c r="I33" s="312"/>
      <c r="J33" s="312"/>
      <c r="K33" s="341"/>
    </row>
    <row r="34" ht="21" customHeight="1" spans="1:11">
      <c r="A34" s="311"/>
      <c r="B34" s="312"/>
      <c r="C34" s="312"/>
      <c r="D34" s="312"/>
      <c r="E34" s="312"/>
      <c r="F34" s="312"/>
      <c r="G34" s="312"/>
      <c r="H34" s="312"/>
      <c r="I34" s="312"/>
      <c r="J34" s="312"/>
      <c r="K34" s="341"/>
    </row>
    <row r="35" ht="21" customHeight="1" spans="1:11">
      <c r="A35" s="311"/>
      <c r="B35" s="312"/>
      <c r="C35" s="312"/>
      <c r="D35" s="312"/>
      <c r="E35" s="312"/>
      <c r="F35" s="312"/>
      <c r="G35" s="312"/>
      <c r="H35" s="312"/>
      <c r="I35" s="312"/>
      <c r="J35" s="312"/>
      <c r="K35" s="341"/>
    </row>
    <row r="36" ht="21" customHeight="1" spans="1:11">
      <c r="A36" s="311"/>
      <c r="B36" s="312"/>
      <c r="C36" s="312"/>
      <c r="D36" s="312"/>
      <c r="E36" s="312"/>
      <c r="F36" s="312"/>
      <c r="G36" s="312"/>
      <c r="H36" s="312"/>
      <c r="I36" s="312"/>
      <c r="J36" s="312"/>
      <c r="K36" s="341"/>
    </row>
    <row r="37" ht="21" customHeight="1" spans="1:11">
      <c r="A37" s="311"/>
      <c r="B37" s="312"/>
      <c r="C37" s="312"/>
      <c r="D37" s="312"/>
      <c r="E37" s="312"/>
      <c r="F37" s="312"/>
      <c r="G37" s="312"/>
      <c r="H37" s="312"/>
      <c r="I37" s="312"/>
      <c r="J37" s="312"/>
      <c r="K37" s="341"/>
    </row>
    <row r="38" ht="21" customHeight="1" spans="1:11">
      <c r="A38" s="311"/>
      <c r="B38" s="312"/>
      <c r="C38" s="312"/>
      <c r="D38" s="312"/>
      <c r="E38" s="312"/>
      <c r="F38" s="312"/>
      <c r="G38" s="312"/>
      <c r="H38" s="312"/>
      <c r="I38" s="312"/>
      <c r="J38" s="312"/>
      <c r="K38" s="341"/>
    </row>
    <row r="39" ht="21" customHeight="1" spans="1:11">
      <c r="A39" s="311"/>
      <c r="B39" s="312"/>
      <c r="C39" s="312"/>
      <c r="D39" s="312"/>
      <c r="E39" s="312"/>
      <c r="F39" s="312"/>
      <c r="G39" s="312"/>
      <c r="H39" s="312"/>
      <c r="I39" s="312"/>
      <c r="J39" s="312"/>
      <c r="K39" s="341"/>
    </row>
    <row r="40" ht="21" customHeight="1" spans="1:11">
      <c r="A40" s="311"/>
      <c r="B40" s="312"/>
      <c r="C40" s="312"/>
      <c r="D40" s="312"/>
      <c r="E40" s="312"/>
      <c r="F40" s="312"/>
      <c r="G40" s="312"/>
      <c r="H40" s="312"/>
      <c r="I40" s="312"/>
      <c r="J40" s="312"/>
      <c r="K40" s="341"/>
    </row>
    <row r="41" ht="21" customHeight="1" spans="1:11">
      <c r="A41" s="311"/>
      <c r="B41" s="312"/>
      <c r="C41" s="312"/>
      <c r="D41" s="312"/>
      <c r="E41" s="312"/>
      <c r="F41" s="312"/>
      <c r="G41" s="312"/>
      <c r="H41" s="312"/>
      <c r="I41" s="312"/>
      <c r="J41" s="312"/>
      <c r="K41" s="341"/>
    </row>
    <row r="42" ht="21" customHeight="1" spans="1:11">
      <c r="A42" s="311"/>
      <c r="B42" s="312"/>
      <c r="C42" s="312"/>
      <c r="D42" s="312"/>
      <c r="E42" s="312"/>
      <c r="F42" s="312"/>
      <c r="G42" s="312"/>
      <c r="H42" s="312"/>
      <c r="I42" s="312"/>
      <c r="J42" s="312"/>
      <c r="K42" s="341"/>
    </row>
    <row r="43" ht="17.25" customHeight="1" spans="1:11">
      <c r="A43" s="306" t="s">
        <v>123</v>
      </c>
      <c r="B43" s="307"/>
      <c r="C43" s="307"/>
      <c r="D43" s="307"/>
      <c r="E43" s="307"/>
      <c r="F43" s="307"/>
      <c r="G43" s="307"/>
      <c r="H43" s="307"/>
      <c r="I43" s="307"/>
      <c r="J43" s="307"/>
      <c r="K43" s="339"/>
    </row>
    <row r="44" customHeight="1" spans="1:11">
      <c r="A44" s="308" t="s">
        <v>189</v>
      </c>
      <c r="B44" s="308"/>
      <c r="C44" s="308"/>
      <c r="D44" s="308"/>
      <c r="E44" s="308"/>
      <c r="F44" s="308"/>
      <c r="G44" s="308"/>
      <c r="H44" s="308"/>
      <c r="I44" s="308"/>
      <c r="J44" s="308"/>
      <c r="K44" s="308"/>
    </row>
    <row r="45" ht="18" customHeight="1" spans="1:11">
      <c r="A45" s="313" t="s">
        <v>118</v>
      </c>
      <c r="B45" s="314"/>
      <c r="C45" s="314"/>
      <c r="D45" s="314"/>
      <c r="E45" s="314"/>
      <c r="F45" s="314"/>
      <c r="G45" s="314"/>
      <c r="H45" s="314"/>
      <c r="I45" s="314"/>
      <c r="J45" s="314"/>
      <c r="K45" s="342"/>
    </row>
    <row r="46" ht="18" customHeight="1" spans="1:11">
      <c r="A46" s="313" t="s">
        <v>190</v>
      </c>
      <c r="B46" s="314"/>
      <c r="C46" s="314"/>
      <c r="D46" s="314"/>
      <c r="E46" s="314"/>
      <c r="F46" s="314"/>
      <c r="G46" s="314"/>
      <c r="H46" s="314"/>
      <c r="I46" s="314"/>
      <c r="J46" s="314"/>
      <c r="K46" s="342"/>
    </row>
    <row r="47" ht="18" customHeight="1" spans="1:11">
      <c r="A47" s="301"/>
      <c r="B47" s="302"/>
      <c r="C47" s="302"/>
      <c r="D47" s="302"/>
      <c r="E47" s="302"/>
      <c r="F47" s="302"/>
      <c r="G47" s="302"/>
      <c r="H47" s="302"/>
      <c r="I47" s="302"/>
      <c r="J47" s="302"/>
      <c r="K47" s="337"/>
    </row>
    <row r="48" ht="21" customHeight="1" spans="1:11">
      <c r="A48" s="315" t="s">
        <v>129</v>
      </c>
      <c r="B48" s="316" t="s">
        <v>130</v>
      </c>
      <c r="C48" s="316"/>
      <c r="D48" s="317" t="s">
        <v>131</v>
      </c>
      <c r="E48" s="317"/>
      <c r="F48" s="317" t="s">
        <v>133</v>
      </c>
      <c r="G48" s="318"/>
      <c r="H48" s="319" t="s">
        <v>134</v>
      </c>
      <c r="I48" s="319"/>
      <c r="J48" s="316" t="s">
        <v>135</v>
      </c>
      <c r="K48" s="343"/>
    </row>
    <row r="49" customHeight="1" spans="1:11">
      <c r="A49" s="320" t="s">
        <v>136</v>
      </c>
      <c r="B49" s="321"/>
      <c r="C49" s="321"/>
      <c r="D49" s="321"/>
      <c r="E49" s="321"/>
      <c r="F49" s="321"/>
      <c r="G49" s="321"/>
      <c r="H49" s="321"/>
      <c r="I49" s="321"/>
      <c r="J49" s="321"/>
      <c r="K49" s="344"/>
    </row>
    <row r="50" customHeight="1" spans="1:11">
      <c r="A50" s="322"/>
      <c r="B50" s="323"/>
      <c r="C50" s="323"/>
      <c r="D50" s="323"/>
      <c r="E50" s="323"/>
      <c r="F50" s="323"/>
      <c r="G50" s="323"/>
      <c r="H50" s="323"/>
      <c r="I50" s="323"/>
      <c r="J50" s="323"/>
      <c r="K50" s="345"/>
    </row>
    <row r="51" customHeight="1" spans="1:11">
      <c r="A51" s="324"/>
      <c r="B51" s="325"/>
      <c r="C51" s="325"/>
      <c r="D51" s="325"/>
      <c r="E51" s="325"/>
      <c r="F51" s="325"/>
      <c r="G51" s="325"/>
      <c r="H51" s="325"/>
      <c r="I51" s="325"/>
      <c r="J51" s="325"/>
      <c r="K51" s="346"/>
    </row>
    <row r="52" ht="21" customHeight="1" spans="1:11">
      <c r="A52" s="315" t="s">
        <v>129</v>
      </c>
      <c r="B52" s="316" t="s">
        <v>130</v>
      </c>
      <c r="C52" s="316"/>
      <c r="D52" s="317" t="s">
        <v>131</v>
      </c>
      <c r="E52" s="317"/>
      <c r="F52" s="317" t="s">
        <v>133</v>
      </c>
      <c r="G52" s="318"/>
      <c r="H52" s="319" t="s">
        <v>134</v>
      </c>
      <c r="I52" s="319"/>
      <c r="J52" s="316" t="s">
        <v>135</v>
      </c>
      <c r="K52" s="34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3"/>
  <sheetViews>
    <sheetView workbookViewId="0">
      <selection activeCell="J25" sqref="J25:J26"/>
    </sheetView>
  </sheetViews>
  <sheetFormatPr defaultColWidth="9" defaultRowHeight="14.25"/>
  <cols>
    <col min="1" max="1" width="17.625" style="84" customWidth="1"/>
    <col min="2" max="2" width="8.5" style="84" customWidth="1"/>
    <col min="3" max="3" width="8.5" style="85" customWidth="1"/>
    <col min="4" max="7" width="8.5" style="84" customWidth="1"/>
    <col min="8" max="8" width="2.75" style="84" customWidth="1"/>
    <col min="9" max="14" width="8.875" style="84" customWidth="1"/>
    <col min="15" max="15" width="8.875" style="221" customWidth="1"/>
    <col min="16" max="246" width="9" style="84"/>
    <col min="247" max="16384" width="9" style="87"/>
  </cols>
  <sheetData>
    <row r="1" s="84" customFormat="1" ht="29" customHeight="1" spans="1:249">
      <c r="A1" s="88" t="s">
        <v>139</v>
      </c>
      <c r="B1" s="90"/>
      <c r="C1" s="89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244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</row>
    <row r="2" s="84" customFormat="1" ht="20" customHeight="1" spans="1:249">
      <c r="A2" s="91" t="s">
        <v>61</v>
      </c>
      <c r="B2" s="92" t="str">
        <f>首期!B4</f>
        <v>QAUUAN85539</v>
      </c>
      <c r="C2" s="93"/>
      <c r="D2" s="94"/>
      <c r="E2" s="95" t="s">
        <v>67</v>
      </c>
      <c r="F2" s="96" t="str">
        <f>首期!B5</f>
        <v>儿童卫衣</v>
      </c>
      <c r="G2" s="96"/>
      <c r="H2" s="96"/>
      <c r="I2" s="115"/>
      <c r="J2" s="116" t="s">
        <v>57</v>
      </c>
      <c r="K2" s="117" t="s">
        <v>56</v>
      </c>
      <c r="L2" s="117"/>
      <c r="M2" s="117"/>
      <c r="N2" s="117"/>
      <c r="O2" s="118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</row>
    <row r="3" s="84" customFormat="1" spans="1:249">
      <c r="A3" s="97" t="s">
        <v>140</v>
      </c>
      <c r="B3" s="98" t="s">
        <v>141</v>
      </c>
      <c r="C3" s="99"/>
      <c r="D3" s="98"/>
      <c r="E3" s="98"/>
      <c r="F3" s="98"/>
      <c r="G3" s="98"/>
      <c r="H3" s="98"/>
      <c r="I3" s="119"/>
      <c r="J3" s="120"/>
      <c r="K3" s="120"/>
      <c r="L3" s="120"/>
      <c r="M3" s="120"/>
      <c r="N3" s="120"/>
      <c r="O3" s="121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</row>
    <row r="4" s="84" customFormat="1" ht="16.5" spans="1:249">
      <c r="A4" s="97"/>
      <c r="B4" s="222" t="s">
        <v>142</v>
      </c>
      <c r="C4" s="222" t="s">
        <v>143</v>
      </c>
      <c r="D4" s="222" t="s">
        <v>144</v>
      </c>
      <c r="E4" s="222" t="s">
        <v>145</v>
      </c>
      <c r="F4" s="222" t="s">
        <v>146</v>
      </c>
      <c r="G4" s="223" t="s">
        <v>191</v>
      </c>
      <c r="H4" s="224"/>
      <c r="I4" s="119"/>
      <c r="J4" s="245"/>
      <c r="K4" s="246"/>
      <c r="L4" s="246"/>
      <c r="M4" s="246"/>
      <c r="N4" s="247"/>
      <c r="O4" s="248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</row>
    <row r="5" s="84" customFormat="1" ht="20" customHeight="1" spans="1:249">
      <c r="A5" s="97"/>
      <c r="B5" s="101"/>
      <c r="C5" s="101"/>
      <c r="D5" s="102"/>
      <c r="E5" s="102"/>
      <c r="F5" s="102"/>
      <c r="G5" s="102"/>
      <c r="H5" s="224"/>
      <c r="I5" s="125"/>
      <c r="J5" s="126"/>
      <c r="K5" s="127"/>
      <c r="L5" s="127"/>
      <c r="M5" s="127"/>
      <c r="N5" s="249"/>
      <c r="O5" s="128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</row>
    <row r="6" s="84" customFormat="1" ht="20" customHeight="1" spans="1:249">
      <c r="A6" s="225" t="s">
        <v>151</v>
      </c>
      <c r="B6" s="222"/>
      <c r="C6" s="222"/>
      <c r="D6" s="222"/>
      <c r="E6" s="222"/>
      <c r="F6" s="222"/>
      <c r="G6" s="226"/>
      <c r="H6" s="227"/>
      <c r="I6" s="125"/>
      <c r="J6" s="126"/>
      <c r="K6" s="126"/>
      <c r="L6" s="126"/>
      <c r="M6" s="126"/>
      <c r="N6" s="126"/>
      <c r="O6" s="129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</row>
    <row r="7" s="84" customFormat="1" ht="20" customHeight="1" spans="1:249">
      <c r="A7" s="228" t="s">
        <v>154</v>
      </c>
      <c r="B7" s="104"/>
      <c r="C7" s="104"/>
      <c r="D7" s="104"/>
      <c r="E7" s="104"/>
      <c r="F7" s="104"/>
      <c r="G7" s="229"/>
      <c r="H7" s="227"/>
      <c r="I7" s="125"/>
      <c r="J7" s="126"/>
      <c r="K7" s="126"/>
      <c r="L7" s="126"/>
      <c r="M7" s="126"/>
      <c r="N7" s="126"/>
      <c r="O7" s="129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</row>
    <row r="8" s="84" customFormat="1" ht="20" customHeight="1" spans="1:249">
      <c r="A8" s="225" t="s">
        <v>192</v>
      </c>
      <c r="B8" s="104"/>
      <c r="C8" s="104"/>
      <c r="D8" s="104"/>
      <c r="E8" s="104"/>
      <c r="F8" s="104"/>
      <c r="G8" s="229"/>
      <c r="H8" s="227"/>
      <c r="I8" s="125"/>
      <c r="J8" s="126"/>
      <c r="K8" s="126"/>
      <c r="L8" s="126"/>
      <c r="M8" s="126"/>
      <c r="N8" s="126"/>
      <c r="O8" s="129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</row>
    <row r="9" s="84" customFormat="1" ht="20" customHeight="1" spans="1:249">
      <c r="A9" s="225" t="s">
        <v>193</v>
      </c>
      <c r="B9" s="222"/>
      <c r="C9" s="222"/>
      <c r="D9" s="222"/>
      <c r="E9" s="222"/>
      <c r="F9" s="222"/>
      <c r="G9" s="223"/>
      <c r="H9" s="227"/>
      <c r="I9" s="125"/>
      <c r="J9" s="126"/>
      <c r="K9" s="126"/>
      <c r="L9" s="126"/>
      <c r="M9" s="126"/>
      <c r="N9" s="126"/>
      <c r="O9" s="129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</row>
    <row r="10" s="84" customFormat="1" ht="20" customHeight="1" spans="1:249">
      <c r="A10" s="230" t="s">
        <v>194</v>
      </c>
      <c r="B10" s="222"/>
      <c r="C10" s="222"/>
      <c r="D10" s="222"/>
      <c r="E10" s="222"/>
      <c r="F10" s="222"/>
      <c r="G10" s="223"/>
      <c r="H10" s="227"/>
      <c r="I10" s="125"/>
      <c r="J10" s="126"/>
      <c r="K10" s="126"/>
      <c r="L10" s="126"/>
      <c r="M10" s="126"/>
      <c r="N10" s="126"/>
      <c r="O10" s="129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</row>
    <row r="11" s="84" customFormat="1" ht="20" customHeight="1" spans="1:249">
      <c r="A11" s="225" t="s">
        <v>164</v>
      </c>
      <c r="B11" s="222"/>
      <c r="C11" s="222"/>
      <c r="D11" s="222"/>
      <c r="E11" s="222"/>
      <c r="F11" s="222"/>
      <c r="G11" s="223"/>
      <c r="H11" s="227"/>
      <c r="I11" s="125"/>
      <c r="J11" s="126"/>
      <c r="K11" s="126"/>
      <c r="L11" s="126"/>
      <c r="M11" s="126"/>
      <c r="N11" s="126"/>
      <c r="O11" s="129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</row>
    <row r="12" s="84" customFormat="1" ht="20" customHeight="1" spans="1:249">
      <c r="A12" s="225" t="s">
        <v>195</v>
      </c>
      <c r="B12" s="222"/>
      <c r="C12" s="231"/>
      <c r="D12" s="231"/>
      <c r="E12" s="231"/>
      <c r="F12" s="231"/>
      <c r="G12" s="232"/>
      <c r="H12" s="227"/>
      <c r="I12" s="125"/>
      <c r="J12" s="126"/>
      <c r="K12" s="126"/>
      <c r="L12" s="126"/>
      <c r="M12" s="126"/>
      <c r="N12" s="126"/>
      <c r="O12" s="129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</row>
    <row r="13" s="84" customFormat="1" ht="20" customHeight="1" spans="1:249">
      <c r="A13" s="225" t="s">
        <v>196</v>
      </c>
      <c r="B13" s="231"/>
      <c r="C13" s="231"/>
      <c r="D13" s="231"/>
      <c r="E13" s="231"/>
      <c r="F13" s="231"/>
      <c r="G13" s="232"/>
      <c r="H13" s="227"/>
      <c r="I13" s="125"/>
      <c r="J13" s="126"/>
      <c r="K13" s="126"/>
      <c r="L13" s="126"/>
      <c r="M13" s="126"/>
      <c r="N13" s="126"/>
      <c r="O13" s="129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</row>
    <row r="14" s="84" customFormat="1" ht="20" customHeight="1" spans="1:249">
      <c r="A14" s="233" t="s">
        <v>160</v>
      </c>
      <c r="B14" s="234"/>
      <c r="C14" s="234"/>
      <c r="D14" s="234"/>
      <c r="E14" s="234"/>
      <c r="F14" s="234"/>
      <c r="G14" s="235"/>
      <c r="H14" s="236"/>
      <c r="I14" s="125"/>
      <c r="J14" s="126"/>
      <c r="K14" s="126"/>
      <c r="L14" s="126"/>
      <c r="M14" s="126"/>
      <c r="N14" s="126"/>
      <c r="O14" s="129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</row>
    <row r="15" s="84" customFormat="1" ht="20" customHeight="1" spans="1:249">
      <c r="A15" s="237"/>
      <c r="B15" s="238"/>
      <c r="C15" s="239"/>
      <c r="D15" s="238"/>
      <c r="E15" s="238"/>
      <c r="F15" s="238"/>
      <c r="G15" s="238"/>
      <c r="H15" s="236"/>
      <c r="I15" s="125"/>
      <c r="J15" s="126"/>
      <c r="K15" s="126"/>
      <c r="L15" s="126"/>
      <c r="M15" s="126"/>
      <c r="N15" s="126"/>
      <c r="O15" s="129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</row>
    <row r="16" s="84" customFormat="1" ht="20" customHeight="1" spans="1:249">
      <c r="A16" s="237"/>
      <c r="B16" s="238"/>
      <c r="C16" s="238"/>
      <c r="D16" s="238"/>
      <c r="E16" s="238"/>
      <c r="F16" s="238"/>
      <c r="G16" s="238"/>
      <c r="H16" s="236"/>
      <c r="I16" s="125"/>
      <c r="J16" s="126"/>
      <c r="K16" s="126"/>
      <c r="L16" s="126"/>
      <c r="M16" s="126"/>
      <c r="N16" s="126"/>
      <c r="O16" s="129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</row>
    <row r="17" s="84" customFormat="1" ht="20" customHeight="1" spans="1:249">
      <c r="A17" s="237"/>
      <c r="B17" s="104"/>
      <c r="C17" s="104"/>
      <c r="D17" s="104"/>
      <c r="E17" s="104"/>
      <c r="F17" s="104"/>
      <c r="G17" s="104"/>
      <c r="H17" s="240"/>
      <c r="I17" s="125"/>
      <c r="J17" s="126"/>
      <c r="K17" s="126"/>
      <c r="L17" s="126"/>
      <c r="M17" s="126"/>
      <c r="N17" s="126"/>
      <c r="O17" s="129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</row>
    <row r="18" s="84" customFormat="1" ht="20" customHeight="1" spans="1:249">
      <c r="A18" s="241"/>
      <c r="B18" s="242"/>
      <c r="C18" s="242"/>
      <c r="D18" s="242"/>
      <c r="E18" s="242"/>
      <c r="F18" s="242"/>
      <c r="G18" s="242"/>
      <c r="H18" s="240"/>
      <c r="I18" s="125"/>
      <c r="J18" s="126"/>
      <c r="K18" s="126"/>
      <c r="L18" s="126"/>
      <c r="M18" s="126"/>
      <c r="N18" s="126"/>
      <c r="O18" s="129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</row>
    <row r="19" s="84" customFormat="1" ht="20" customHeight="1" spans="1:249">
      <c r="A19" s="228"/>
      <c r="B19" s="105"/>
      <c r="C19" s="105"/>
      <c r="D19" s="105"/>
      <c r="E19" s="105"/>
      <c r="F19" s="105"/>
      <c r="G19" s="105"/>
      <c r="H19" s="240"/>
      <c r="I19" s="125"/>
      <c r="J19" s="126"/>
      <c r="K19" s="126"/>
      <c r="L19" s="126"/>
      <c r="M19" s="126"/>
      <c r="N19" s="126"/>
      <c r="O19" s="129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</row>
    <row r="20" s="84" customFormat="1" ht="20" customHeight="1" spans="1:249">
      <c r="A20" s="228"/>
      <c r="B20" s="105"/>
      <c r="C20" s="105"/>
      <c r="D20" s="105"/>
      <c r="E20" s="105"/>
      <c r="F20" s="105"/>
      <c r="G20" s="105"/>
      <c r="H20" s="243"/>
      <c r="I20" s="125"/>
      <c r="J20" s="126"/>
      <c r="K20" s="126"/>
      <c r="L20" s="126"/>
      <c r="M20" s="126"/>
      <c r="N20" s="126"/>
      <c r="O20" s="129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</row>
    <row r="21" s="84" customFormat="1" ht="17.25" spans="1:249">
      <c r="A21" s="107"/>
      <c r="B21" s="108"/>
      <c r="C21" s="108"/>
      <c r="D21" s="108"/>
      <c r="E21" s="109"/>
      <c r="F21" s="108"/>
      <c r="G21" s="108"/>
      <c r="H21" s="108"/>
      <c r="I21" s="133"/>
      <c r="J21" s="134"/>
      <c r="K21" s="134"/>
      <c r="L21" s="135"/>
      <c r="M21" s="134"/>
      <c r="N21" s="134"/>
      <c r="O21" s="136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</row>
    <row r="22" s="84" customFormat="1" spans="1:249">
      <c r="A22" s="113" t="s">
        <v>176</v>
      </c>
      <c r="B22" s="113"/>
      <c r="C22" s="114"/>
      <c r="O22" s="244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</row>
    <row r="23" s="84" customFormat="1" spans="3:249">
      <c r="C23" s="85"/>
      <c r="I23" s="137" t="s">
        <v>177</v>
      </c>
      <c r="J23" s="250"/>
      <c r="K23" s="137" t="s">
        <v>178</v>
      </c>
      <c r="M23" s="137" t="s">
        <v>179</v>
      </c>
      <c r="O23" s="244" t="s">
        <v>135</v>
      </c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</row>
  </sheetData>
  <mergeCells count="10">
    <mergeCell ref="A1:N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P20" sqref="P20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9.125" style="142" customWidth="1"/>
    <col min="4" max="4" width="9.5" style="142" customWidth="1"/>
    <col min="5" max="5" width="11.37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10.125" style="142"/>
  </cols>
  <sheetData>
    <row r="1" ht="23.25" spans="1:11">
      <c r="A1" s="143" t="s">
        <v>197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8" customHeight="1" spans="1:11">
      <c r="A2" s="144" t="s">
        <v>53</v>
      </c>
      <c r="B2" s="145" t="s">
        <v>54</v>
      </c>
      <c r="C2" s="145"/>
      <c r="D2" s="146" t="s">
        <v>61</v>
      </c>
      <c r="E2" s="147" t="str">
        <f>首期!B4</f>
        <v>QAUUAN85539</v>
      </c>
      <c r="F2" s="148" t="s">
        <v>198</v>
      </c>
      <c r="G2" s="149" t="str">
        <f>首期!B5</f>
        <v>儿童卫衣</v>
      </c>
      <c r="H2" s="150"/>
      <c r="I2" s="178" t="s">
        <v>57</v>
      </c>
      <c r="J2" s="197" t="s">
        <v>56</v>
      </c>
      <c r="K2" s="198"/>
    </row>
    <row r="3" ht="18" customHeight="1" spans="1:11">
      <c r="A3" s="151" t="s">
        <v>75</v>
      </c>
      <c r="B3" s="152">
        <f>首期!B7</f>
        <v>1550</v>
      </c>
      <c r="C3" s="152"/>
      <c r="D3" s="153" t="s">
        <v>199</v>
      </c>
      <c r="E3" s="154">
        <v>45626</v>
      </c>
      <c r="F3" s="155"/>
      <c r="G3" s="155"/>
      <c r="H3" s="156" t="s">
        <v>200</v>
      </c>
      <c r="I3" s="156"/>
      <c r="J3" s="156"/>
      <c r="K3" s="199"/>
    </row>
    <row r="4" ht="18" customHeight="1" spans="1:11">
      <c r="A4" s="157" t="s">
        <v>71</v>
      </c>
      <c r="B4" s="152">
        <v>2</v>
      </c>
      <c r="C4" s="152">
        <v>6</v>
      </c>
      <c r="D4" s="158" t="s">
        <v>201</v>
      </c>
      <c r="E4" s="155" t="s">
        <v>202</v>
      </c>
      <c r="F4" s="155"/>
      <c r="G4" s="155"/>
      <c r="H4" s="158" t="s">
        <v>203</v>
      </c>
      <c r="I4" s="158"/>
      <c r="J4" s="170" t="s">
        <v>65</v>
      </c>
      <c r="K4" s="200" t="s">
        <v>66</v>
      </c>
    </row>
    <row r="5" ht="18" customHeight="1" spans="1:11">
      <c r="A5" s="157" t="s">
        <v>204</v>
      </c>
      <c r="B5" s="152">
        <v>1</v>
      </c>
      <c r="C5" s="152"/>
      <c r="D5" s="153" t="s">
        <v>205</v>
      </c>
      <c r="E5" s="153"/>
      <c r="G5" s="153"/>
      <c r="H5" s="158" t="s">
        <v>206</v>
      </c>
      <c r="I5" s="158"/>
      <c r="J5" s="170" t="s">
        <v>65</v>
      </c>
      <c r="K5" s="200" t="s">
        <v>66</v>
      </c>
    </row>
    <row r="6" ht="18" customHeight="1" spans="1:13">
      <c r="A6" s="159" t="s">
        <v>207</v>
      </c>
      <c r="B6" s="160">
        <v>125</v>
      </c>
      <c r="C6" s="160"/>
      <c r="D6" s="161" t="s">
        <v>208</v>
      </c>
      <c r="E6" s="162"/>
      <c r="F6" s="162"/>
      <c r="G6" s="161"/>
      <c r="H6" s="163" t="s">
        <v>209</v>
      </c>
      <c r="I6" s="163"/>
      <c r="J6" s="162" t="s">
        <v>65</v>
      </c>
      <c r="K6" s="201" t="s">
        <v>66</v>
      </c>
      <c r="M6" s="202"/>
    </row>
    <row r="7" ht="18" customHeight="1" spans="1:11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ht="18" customHeight="1" spans="1:11">
      <c r="A8" s="167" t="s">
        <v>210</v>
      </c>
      <c r="B8" s="148" t="s">
        <v>211</v>
      </c>
      <c r="C8" s="148" t="s">
        <v>212</v>
      </c>
      <c r="D8" s="148" t="s">
        <v>213</v>
      </c>
      <c r="E8" s="148" t="s">
        <v>214</v>
      </c>
      <c r="F8" s="148" t="s">
        <v>215</v>
      </c>
      <c r="G8" s="168" t="s">
        <v>216</v>
      </c>
      <c r="H8" s="169"/>
      <c r="I8" s="169"/>
      <c r="J8" s="169"/>
      <c r="K8" s="203"/>
    </row>
    <row r="9" ht="18" customHeight="1" spans="1:11">
      <c r="A9" s="157" t="s">
        <v>217</v>
      </c>
      <c r="B9" s="158"/>
      <c r="C9" s="170" t="s">
        <v>65</v>
      </c>
      <c r="D9" s="170" t="s">
        <v>66</v>
      </c>
      <c r="E9" s="153" t="s">
        <v>218</v>
      </c>
      <c r="F9" s="171" t="s">
        <v>219</v>
      </c>
      <c r="G9" s="172"/>
      <c r="H9" s="173"/>
      <c r="I9" s="173"/>
      <c r="J9" s="173"/>
      <c r="K9" s="204"/>
    </row>
    <row r="10" ht="18" customHeight="1" spans="1:11">
      <c r="A10" s="157" t="s">
        <v>220</v>
      </c>
      <c r="B10" s="158"/>
      <c r="C10" s="170" t="s">
        <v>65</v>
      </c>
      <c r="D10" s="170" t="s">
        <v>66</v>
      </c>
      <c r="E10" s="153" t="s">
        <v>221</v>
      </c>
      <c r="F10" s="171" t="s">
        <v>222</v>
      </c>
      <c r="G10" s="172" t="s">
        <v>223</v>
      </c>
      <c r="H10" s="173"/>
      <c r="I10" s="173"/>
      <c r="J10" s="173"/>
      <c r="K10" s="204"/>
    </row>
    <row r="11" ht="18" customHeight="1" spans="1:11">
      <c r="A11" s="174" t="s">
        <v>182</v>
      </c>
      <c r="B11" s="175"/>
      <c r="C11" s="175"/>
      <c r="D11" s="175"/>
      <c r="E11" s="175"/>
      <c r="F11" s="175"/>
      <c r="G11" s="175"/>
      <c r="H11" s="175"/>
      <c r="I11" s="175"/>
      <c r="J11" s="175"/>
      <c r="K11" s="205"/>
    </row>
    <row r="12" ht="18" customHeight="1" spans="1:11">
      <c r="A12" s="151" t="s">
        <v>89</v>
      </c>
      <c r="B12" s="170" t="s">
        <v>85</v>
      </c>
      <c r="C12" s="170" t="s">
        <v>86</v>
      </c>
      <c r="D12" s="171"/>
      <c r="E12" s="153" t="s">
        <v>87</v>
      </c>
      <c r="F12" s="170" t="s">
        <v>85</v>
      </c>
      <c r="G12" s="170" t="s">
        <v>86</v>
      </c>
      <c r="H12" s="170"/>
      <c r="I12" s="153" t="s">
        <v>224</v>
      </c>
      <c r="J12" s="170" t="s">
        <v>85</v>
      </c>
      <c r="K12" s="200" t="s">
        <v>86</v>
      </c>
    </row>
    <row r="13" ht="18" customHeight="1" spans="1:11">
      <c r="A13" s="151" t="s">
        <v>92</v>
      </c>
      <c r="B13" s="170" t="s">
        <v>85</v>
      </c>
      <c r="C13" s="170" t="s">
        <v>86</v>
      </c>
      <c r="D13" s="171"/>
      <c r="E13" s="153" t="s">
        <v>97</v>
      </c>
      <c r="F13" s="170" t="s">
        <v>85</v>
      </c>
      <c r="G13" s="170" t="s">
        <v>86</v>
      </c>
      <c r="H13" s="170"/>
      <c r="I13" s="153" t="s">
        <v>225</v>
      </c>
      <c r="J13" s="170" t="s">
        <v>85</v>
      </c>
      <c r="K13" s="200" t="s">
        <v>86</v>
      </c>
    </row>
    <row r="14" ht="18" customHeight="1" spans="1:11">
      <c r="A14" s="159" t="s">
        <v>226</v>
      </c>
      <c r="B14" s="162" t="s">
        <v>85</v>
      </c>
      <c r="C14" s="162" t="s">
        <v>86</v>
      </c>
      <c r="D14" s="176"/>
      <c r="E14" s="161" t="s">
        <v>227</v>
      </c>
      <c r="F14" s="162" t="s">
        <v>85</v>
      </c>
      <c r="G14" s="162" t="s">
        <v>86</v>
      </c>
      <c r="H14" s="162"/>
      <c r="I14" s="161" t="s">
        <v>228</v>
      </c>
      <c r="J14" s="162" t="s">
        <v>85</v>
      </c>
      <c r="K14" s="201" t="s">
        <v>86</v>
      </c>
    </row>
    <row r="15" ht="18" customHeight="1" spans="1:11">
      <c r="A15" s="164"/>
      <c r="B15" s="177"/>
      <c r="C15" s="177"/>
      <c r="D15" s="165"/>
      <c r="E15" s="164"/>
      <c r="F15" s="177"/>
      <c r="G15" s="177"/>
      <c r="H15" s="177"/>
      <c r="I15" s="164"/>
      <c r="J15" s="177"/>
      <c r="K15" s="177"/>
    </row>
    <row r="16" s="140" customFormat="1" ht="18" customHeight="1" spans="1:11">
      <c r="A16" s="144" t="s">
        <v>229</v>
      </c>
      <c r="B16" s="178"/>
      <c r="C16" s="178"/>
      <c r="D16" s="178"/>
      <c r="E16" s="178"/>
      <c r="F16" s="178"/>
      <c r="G16" s="178"/>
      <c r="H16" s="178"/>
      <c r="I16" s="178"/>
      <c r="J16" s="178"/>
      <c r="K16" s="206"/>
    </row>
    <row r="17" ht="18" customHeight="1" spans="1:11">
      <c r="A17" s="157" t="s">
        <v>230</v>
      </c>
      <c r="B17" s="158"/>
      <c r="C17" s="158"/>
      <c r="D17" s="158"/>
      <c r="E17" s="158"/>
      <c r="F17" s="158"/>
      <c r="G17" s="158"/>
      <c r="H17" s="158"/>
      <c r="I17" s="158"/>
      <c r="J17" s="158"/>
      <c r="K17" s="207"/>
    </row>
    <row r="18" ht="18" customHeight="1" spans="1:11">
      <c r="A18" s="157" t="s">
        <v>231</v>
      </c>
      <c r="B18" s="158"/>
      <c r="C18" s="158"/>
      <c r="D18" s="158"/>
      <c r="E18" s="158"/>
      <c r="F18" s="158"/>
      <c r="G18" s="158"/>
      <c r="H18" s="158"/>
      <c r="I18" s="158"/>
      <c r="J18" s="158"/>
      <c r="K18" s="207"/>
    </row>
    <row r="19" ht="22" customHeight="1" spans="1:11">
      <c r="A19" s="179"/>
      <c r="B19" s="170"/>
      <c r="C19" s="170"/>
      <c r="D19" s="170"/>
      <c r="E19" s="170"/>
      <c r="F19" s="170"/>
      <c r="G19" s="170"/>
      <c r="H19" s="170"/>
      <c r="I19" s="170"/>
      <c r="J19" s="170"/>
      <c r="K19" s="200"/>
    </row>
    <row r="20" ht="22" customHeight="1" spans="1:11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208"/>
    </row>
    <row r="21" ht="22" customHeight="1" spans="1:11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208"/>
    </row>
    <row r="22" ht="22" customHeight="1" spans="1:11">
      <c r="A22" s="180"/>
      <c r="B22" s="181"/>
      <c r="C22" s="181"/>
      <c r="D22" s="181"/>
      <c r="E22" s="181"/>
      <c r="F22" s="181"/>
      <c r="G22" s="181"/>
      <c r="H22" s="181"/>
      <c r="I22" s="181"/>
      <c r="J22" s="181"/>
      <c r="K22" s="208"/>
    </row>
    <row r="23" ht="22" customHeight="1" spans="1:11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209"/>
    </row>
    <row r="24" ht="18" customHeight="1" spans="1:11">
      <c r="A24" s="157" t="s">
        <v>117</v>
      </c>
      <c r="B24" s="158"/>
      <c r="C24" s="170" t="s">
        <v>65</v>
      </c>
      <c r="D24" s="170" t="s">
        <v>66</v>
      </c>
      <c r="E24" s="156"/>
      <c r="F24" s="156"/>
      <c r="G24" s="156"/>
      <c r="H24" s="156"/>
      <c r="I24" s="156"/>
      <c r="J24" s="156"/>
      <c r="K24" s="199"/>
    </row>
    <row r="25" ht="18" customHeight="1" spans="1:11">
      <c r="A25" s="184" t="s">
        <v>232</v>
      </c>
      <c r="B25" s="185"/>
      <c r="C25" s="185"/>
      <c r="D25" s="185"/>
      <c r="E25" s="185"/>
      <c r="F25" s="185"/>
      <c r="G25" s="185"/>
      <c r="H25" s="185"/>
      <c r="I25" s="185"/>
      <c r="J25" s="185"/>
      <c r="K25" s="210"/>
    </row>
    <row r="26" ht="15" spans="1:11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ht="20" customHeight="1" spans="1:11">
      <c r="A27" s="187" t="s">
        <v>233</v>
      </c>
      <c r="B27" s="169"/>
      <c r="C27" s="169"/>
      <c r="D27" s="169"/>
      <c r="E27" s="169"/>
      <c r="F27" s="169"/>
      <c r="G27" s="169"/>
      <c r="H27" s="169"/>
      <c r="I27" s="169"/>
      <c r="J27" s="169"/>
      <c r="K27" s="211" t="s">
        <v>234</v>
      </c>
    </row>
    <row r="28" ht="23" customHeight="1" spans="1:11">
      <c r="A28" s="180" t="s">
        <v>235</v>
      </c>
      <c r="B28" s="181"/>
      <c r="C28" s="181"/>
      <c r="D28" s="181"/>
      <c r="E28" s="181"/>
      <c r="F28" s="181"/>
      <c r="G28" s="181"/>
      <c r="H28" s="181"/>
      <c r="I28" s="181"/>
      <c r="J28" s="212"/>
      <c r="K28" s="213">
        <v>1</v>
      </c>
    </row>
    <row r="29" ht="23" customHeight="1" spans="1:11">
      <c r="A29" s="180" t="s">
        <v>236</v>
      </c>
      <c r="B29" s="181"/>
      <c r="C29" s="181"/>
      <c r="D29" s="181"/>
      <c r="E29" s="181"/>
      <c r="F29" s="181"/>
      <c r="G29" s="181"/>
      <c r="H29" s="181"/>
      <c r="I29" s="181"/>
      <c r="J29" s="212"/>
      <c r="K29" s="204">
        <v>1</v>
      </c>
    </row>
    <row r="30" ht="23" customHeight="1" spans="1:11">
      <c r="A30" s="180" t="s">
        <v>237</v>
      </c>
      <c r="B30" s="181"/>
      <c r="C30" s="181"/>
      <c r="D30" s="181"/>
      <c r="E30" s="181"/>
      <c r="F30" s="181"/>
      <c r="G30" s="181"/>
      <c r="H30" s="181"/>
      <c r="I30" s="181"/>
      <c r="J30" s="212"/>
      <c r="K30" s="204">
        <v>1</v>
      </c>
    </row>
    <row r="31" ht="23" customHeight="1" spans="1:11">
      <c r="A31" s="180" t="s">
        <v>238</v>
      </c>
      <c r="B31" s="181"/>
      <c r="C31" s="181"/>
      <c r="D31" s="181"/>
      <c r="E31" s="181"/>
      <c r="F31" s="181"/>
      <c r="G31" s="181"/>
      <c r="H31" s="181"/>
      <c r="I31" s="181"/>
      <c r="J31" s="212"/>
      <c r="K31" s="204">
        <v>1</v>
      </c>
    </row>
    <row r="32" ht="23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212"/>
      <c r="K32" s="214"/>
    </row>
    <row r="33" ht="23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212"/>
      <c r="K33" s="215"/>
    </row>
    <row r="34" ht="23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212"/>
      <c r="K34" s="204"/>
    </row>
    <row r="35" ht="23" customHeight="1" spans="1:11">
      <c r="A35" s="180"/>
      <c r="B35" s="181"/>
      <c r="C35" s="181"/>
      <c r="D35" s="181"/>
      <c r="E35" s="181"/>
      <c r="F35" s="181"/>
      <c r="G35" s="181"/>
      <c r="H35" s="181"/>
      <c r="I35" s="181"/>
      <c r="J35" s="212"/>
      <c r="K35" s="216"/>
    </row>
    <row r="36" ht="23" customHeight="1" spans="1:11">
      <c r="A36" s="188" t="s">
        <v>239</v>
      </c>
      <c r="B36" s="189"/>
      <c r="C36" s="189"/>
      <c r="D36" s="189"/>
      <c r="E36" s="189"/>
      <c r="F36" s="189"/>
      <c r="G36" s="189"/>
      <c r="H36" s="189"/>
      <c r="I36" s="189"/>
      <c r="J36" s="217"/>
      <c r="K36" s="218">
        <f>SUM(K28:K35)</f>
        <v>4</v>
      </c>
    </row>
    <row r="37" ht="18.75" customHeight="1" spans="1:11">
      <c r="A37" s="190" t="s">
        <v>240</v>
      </c>
      <c r="B37" s="191"/>
      <c r="C37" s="191"/>
      <c r="D37" s="191"/>
      <c r="E37" s="191"/>
      <c r="F37" s="191"/>
      <c r="G37" s="191"/>
      <c r="H37" s="191"/>
      <c r="I37" s="191"/>
      <c r="J37" s="191"/>
      <c r="K37" s="219"/>
    </row>
    <row r="38" s="141" customFormat="1" ht="18.75" customHeight="1" spans="1:11">
      <c r="A38" s="157" t="s">
        <v>241</v>
      </c>
      <c r="B38" s="158"/>
      <c r="C38" s="158"/>
      <c r="D38" s="156" t="s">
        <v>242</v>
      </c>
      <c r="E38" s="156"/>
      <c r="F38" s="192" t="s">
        <v>243</v>
      </c>
      <c r="G38" s="193"/>
      <c r="H38" s="158" t="s">
        <v>244</v>
      </c>
      <c r="I38" s="158"/>
      <c r="J38" s="158" t="s">
        <v>245</v>
      </c>
      <c r="K38" s="207"/>
    </row>
    <row r="39" ht="18.75" customHeight="1" spans="1:11">
      <c r="A39" s="157" t="s">
        <v>118</v>
      </c>
      <c r="B39" s="158" t="s">
        <v>246</v>
      </c>
      <c r="C39" s="158"/>
      <c r="D39" s="158"/>
      <c r="E39" s="158"/>
      <c r="F39" s="158"/>
      <c r="G39" s="158"/>
      <c r="H39" s="158"/>
      <c r="I39" s="158"/>
      <c r="J39" s="158"/>
      <c r="K39" s="207"/>
    </row>
    <row r="40" ht="24" customHeight="1" spans="1:11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207"/>
    </row>
    <row r="41" ht="24" customHeight="1" spans="1:11">
      <c r="A41" s="157"/>
      <c r="B41" s="158"/>
      <c r="C41" s="158"/>
      <c r="D41" s="158"/>
      <c r="E41" s="158"/>
      <c r="F41" s="158"/>
      <c r="G41" s="158"/>
      <c r="H41" s="158"/>
      <c r="I41" s="158"/>
      <c r="J41" s="158"/>
      <c r="K41" s="207"/>
    </row>
    <row r="42" ht="32.1" customHeight="1" spans="1:11">
      <c r="A42" s="159" t="s">
        <v>129</v>
      </c>
      <c r="B42" s="194" t="s">
        <v>247</v>
      </c>
      <c r="C42" s="194"/>
      <c r="D42" s="161" t="s">
        <v>248</v>
      </c>
      <c r="E42" s="176" t="s">
        <v>132</v>
      </c>
      <c r="F42" s="161" t="s">
        <v>133</v>
      </c>
      <c r="G42" s="195">
        <v>45617</v>
      </c>
      <c r="H42" s="196" t="s">
        <v>134</v>
      </c>
      <c r="I42" s="196"/>
      <c r="J42" s="194" t="s">
        <v>135</v>
      </c>
      <c r="K42" s="22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6"/>
  <sheetViews>
    <sheetView workbookViewId="0">
      <selection activeCell="M14" sqref="M14"/>
    </sheetView>
  </sheetViews>
  <sheetFormatPr defaultColWidth="9" defaultRowHeight="14.25"/>
  <cols>
    <col min="1" max="1" width="17.625" style="84" customWidth="1"/>
    <col min="2" max="4" width="9.125" style="84" customWidth="1"/>
    <col min="5" max="5" width="9.125" style="85" customWidth="1"/>
    <col min="6" max="7" width="9.125" style="84" customWidth="1"/>
    <col min="8" max="8" width="8.5" style="84" customWidth="1"/>
    <col min="9" max="9" width="2.75" style="84" customWidth="1"/>
    <col min="10" max="13" width="12.625" style="84" customWidth="1"/>
    <col min="14" max="16" width="12.625" style="86" customWidth="1"/>
    <col min="17" max="254" width="9" style="84"/>
    <col min="255" max="16384" width="9" style="87"/>
  </cols>
  <sheetData>
    <row r="1" s="84" customFormat="1" ht="29" customHeight="1" spans="1:257">
      <c r="A1" s="88" t="s">
        <v>139</v>
      </c>
      <c r="B1" s="88"/>
      <c r="C1" s="88"/>
      <c r="D1" s="89"/>
      <c r="E1" s="89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  <c r="IW1" s="87"/>
    </row>
    <row r="2" s="84" customFormat="1" ht="20" customHeight="1" spans="1:257">
      <c r="A2" s="91" t="s">
        <v>61</v>
      </c>
      <c r="B2" s="92" t="str">
        <f>首期!B4</f>
        <v>QAUUAN85539</v>
      </c>
      <c r="C2" s="92"/>
      <c r="D2" s="93"/>
      <c r="E2" s="94"/>
      <c r="F2" s="95" t="s">
        <v>67</v>
      </c>
      <c r="G2" s="96" t="str">
        <f>首期!B5</f>
        <v>儿童卫衣</v>
      </c>
      <c r="H2" s="96"/>
      <c r="I2" s="115"/>
      <c r="J2" s="116" t="s">
        <v>57</v>
      </c>
      <c r="K2" s="117" t="s">
        <v>56</v>
      </c>
      <c r="L2" s="117"/>
      <c r="M2" s="117"/>
      <c r="N2" s="117"/>
      <c r="O2" s="117"/>
      <c r="P2" s="118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  <c r="IW2" s="87"/>
    </row>
    <row r="3" s="84" customFormat="1" spans="1:257">
      <c r="A3" s="97" t="s">
        <v>140</v>
      </c>
      <c r="B3" s="98" t="s">
        <v>141</v>
      </c>
      <c r="C3" s="98"/>
      <c r="D3" s="99"/>
      <c r="E3" s="98"/>
      <c r="F3" s="98"/>
      <c r="G3" s="98"/>
      <c r="H3" s="98"/>
      <c r="I3" s="119"/>
      <c r="J3" s="120"/>
      <c r="K3" s="120"/>
      <c r="L3" s="120"/>
      <c r="M3" s="120"/>
      <c r="N3" s="120"/>
      <c r="O3" s="120"/>
      <c r="P3" s="121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  <c r="IW3" s="87"/>
    </row>
    <row r="4" s="84" customFormat="1" spans="1:257">
      <c r="A4" s="97"/>
      <c r="B4" s="100" t="s">
        <v>142</v>
      </c>
      <c r="C4" s="100" t="s">
        <v>143</v>
      </c>
      <c r="D4" s="100" t="s">
        <v>144</v>
      </c>
      <c r="E4" s="100" t="s">
        <v>145</v>
      </c>
      <c r="F4" s="100" t="s">
        <v>146</v>
      </c>
      <c r="G4" s="100" t="s">
        <v>147</v>
      </c>
      <c r="H4" s="100"/>
      <c r="I4" s="119"/>
      <c r="J4" s="122"/>
      <c r="K4" s="123"/>
      <c r="L4" s="123"/>
      <c r="M4" s="123"/>
      <c r="N4" s="123"/>
      <c r="O4" s="123"/>
      <c r="P4" s="124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</row>
    <row r="5" s="84" customFormat="1" ht="16.5" spans="1:257">
      <c r="A5" s="97"/>
      <c r="B5" s="101"/>
      <c r="C5" s="101"/>
      <c r="D5" s="101"/>
      <c r="E5" s="102"/>
      <c r="F5" s="102"/>
      <c r="G5" s="102"/>
      <c r="H5" s="102"/>
      <c r="I5" s="125"/>
      <c r="J5" s="126"/>
      <c r="K5" s="126"/>
      <c r="L5" s="127"/>
      <c r="M5" s="126"/>
      <c r="N5" s="127"/>
      <c r="O5" s="126"/>
      <c r="P5" s="128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  <c r="IW5" s="87"/>
    </row>
    <row r="6" s="84" customFormat="1" ht="21" customHeight="1" spans="1:257">
      <c r="A6" s="103" t="s">
        <v>151</v>
      </c>
      <c r="B6" s="104">
        <f t="shared" ref="B6:B9" si="0">C6-4</f>
        <v>44.5</v>
      </c>
      <c r="C6" s="104">
        <v>48.5</v>
      </c>
      <c r="D6" s="104">
        <f t="shared" ref="D6:G6" si="1">C6+4</f>
        <v>52.5</v>
      </c>
      <c r="E6" s="104">
        <f t="shared" si="1"/>
        <v>56.5</v>
      </c>
      <c r="F6" s="104">
        <f t="shared" si="1"/>
        <v>60.5</v>
      </c>
      <c r="G6" s="104">
        <f t="shared" si="1"/>
        <v>64.5</v>
      </c>
      <c r="H6" s="104"/>
      <c r="I6" s="125"/>
      <c r="J6" s="126"/>
      <c r="K6" s="126"/>
      <c r="L6" s="126"/>
      <c r="M6" s="126"/>
      <c r="N6" s="126"/>
      <c r="O6" s="126"/>
      <c r="P6" s="129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  <c r="IW6" s="87"/>
    </row>
    <row r="7" s="84" customFormat="1" ht="21" customHeight="1" spans="1:257">
      <c r="A7" s="103" t="s">
        <v>154</v>
      </c>
      <c r="B7" s="104">
        <f t="shared" si="0"/>
        <v>82</v>
      </c>
      <c r="C7" s="104">
        <v>86</v>
      </c>
      <c r="D7" s="104">
        <f t="shared" ref="D7:D9" si="2">C7+4</f>
        <v>90</v>
      </c>
      <c r="E7" s="104">
        <f t="shared" ref="E7:G7" si="3">D7+6</f>
        <v>96</v>
      </c>
      <c r="F7" s="104">
        <f t="shared" si="3"/>
        <v>102</v>
      </c>
      <c r="G7" s="104">
        <f t="shared" si="3"/>
        <v>108</v>
      </c>
      <c r="H7" s="104"/>
      <c r="I7" s="125"/>
      <c r="J7" s="126"/>
      <c r="K7" s="126"/>
      <c r="L7" s="126"/>
      <c r="M7" s="126"/>
      <c r="N7" s="126"/>
      <c r="O7" s="126"/>
      <c r="P7" s="129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</row>
    <row r="8" s="84" customFormat="1" ht="21" customHeight="1" spans="1:257">
      <c r="A8" s="103" t="s">
        <v>157</v>
      </c>
      <c r="B8" s="104">
        <f t="shared" si="0"/>
        <v>76</v>
      </c>
      <c r="C8" s="104">
        <v>80</v>
      </c>
      <c r="D8" s="104">
        <f t="shared" si="2"/>
        <v>84</v>
      </c>
      <c r="E8" s="104">
        <f t="shared" ref="E8:G8" si="4">D8+6</f>
        <v>90</v>
      </c>
      <c r="F8" s="104">
        <f t="shared" si="4"/>
        <v>96</v>
      </c>
      <c r="G8" s="104">
        <f t="shared" si="4"/>
        <v>102</v>
      </c>
      <c r="H8" s="104"/>
      <c r="I8" s="125"/>
      <c r="J8" s="126"/>
      <c r="K8" s="126"/>
      <c r="L8" s="126"/>
      <c r="M8" s="126"/>
      <c r="N8" s="126"/>
      <c r="O8" s="126"/>
      <c r="P8" s="129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</row>
    <row r="9" s="84" customFormat="1" ht="21" customHeight="1" spans="1:257">
      <c r="A9" s="103" t="s">
        <v>159</v>
      </c>
      <c r="B9" s="104">
        <f t="shared" si="0"/>
        <v>72</v>
      </c>
      <c r="C9" s="104">
        <v>76</v>
      </c>
      <c r="D9" s="104">
        <f t="shared" si="2"/>
        <v>80</v>
      </c>
      <c r="E9" s="104">
        <f t="shared" ref="E9:G9" si="5">D9+6</f>
        <v>86</v>
      </c>
      <c r="F9" s="104">
        <f t="shared" si="5"/>
        <v>92</v>
      </c>
      <c r="G9" s="104">
        <f t="shared" si="5"/>
        <v>98</v>
      </c>
      <c r="H9" s="104"/>
      <c r="I9" s="125"/>
      <c r="J9" s="126"/>
      <c r="K9" s="126"/>
      <c r="L9" s="126"/>
      <c r="M9" s="126"/>
      <c r="N9" s="126"/>
      <c r="O9" s="126"/>
      <c r="P9" s="129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</row>
    <row r="10" s="84" customFormat="1" ht="21" customHeight="1" spans="1:257">
      <c r="A10" s="103" t="s">
        <v>160</v>
      </c>
      <c r="B10" s="104">
        <f>C10-1.5</f>
        <v>37.5</v>
      </c>
      <c r="C10" s="104">
        <v>39</v>
      </c>
      <c r="D10" s="104">
        <f t="shared" ref="D10:G10" si="6">C10+2.2</f>
        <v>41.2</v>
      </c>
      <c r="E10" s="104">
        <f t="shared" si="6"/>
        <v>43.4</v>
      </c>
      <c r="F10" s="104">
        <f t="shared" si="6"/>
        <v>45.6</v>
      </c>
      <c r="G10" s="104">
        <f t="shared" si="6"/>
        <v>47.8</v>
      </c>
      <c r="H10" s="104"/>
      <c r="I10" s="125"/>
      <c r="J10" s="126"/>
      <c r="K10" s="126"/>
      <c r="L10" s="126"/>
      <c r="M10" s="126"/>
      <c r="N10" s="126"/>
      <c r="O10" s="126"/>
      <c r="P10" s="129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</row>
    <row r="11" s="84" customFormat="1" ht="21" customHeight="1" spans="1:257">
      <c r="A11" s="103" t="s">
        <v>193</v>
      </c>
      <c r="B11" s="104">
        <f>C11-1.5</f>
        <v>45.5</v>
      </c>
      <c r="C11" s="104">
        <v>47</v>
      </c>
      <c r="D11" s="104">
        <f t="shared" ref="D11:G11" si="7">C11+1.5</f>
        <v>48.5</v>
      </c>
      <c r="E11" s="104">
        <f t="shared" si="7"/>
        <v>50</v>
      </c>
      <c r="F11" s="104">
        <f t="shared" si="7"/>
        <v>51.5</v>
      </c>
      <c r="G11" s="104">
        <f t="shared" si="7"/>
        <v>53</v>
      </c>
      <c r="H11" s="104"/>
      <c r="I11" s="125"/>
      <c r="J11" s="126"/>
      <c r="K11" s="126"/>
      <c r="L11" s="126"/>
      <c r="M11" s="126"/>
      <c r="N11" s="126"/>
      <c r="O11" s="126"/>
      <c r="P11" s="129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  <c r="IW11" s="87"/>
    </row>
    <row r="12" s="84" customFormat="1" ht="21" customHeight="1" spans="1:257">
      <c r="A12" s="103" t="s">
        <v>161</v>
      </c>
      <c r="B12" s="104">
        <f>C12-4.5</f>
        <v>57.5</v>
      </c>
      <c r="C12" s="104">
        <v>62</v>
      </c>
      <c r="D12" s="104">
        <f t="shared" ref="D12:G12" si="8">C12+4.5+0.15+0.2</f>
        <v>66.85</v>
      </c>
      <c r="E12" s="104">
        <f t="shared" si="8"/>
        <v>71.7</v>
      </c>
      <c r="F12" s="104">
        <f t="shared" si="8"/>
        <v>76.55</v>
      </c>
      <c r="G12" s="104">
        <f t="shared" si="8"/>
        <v>81.4</v>
      </c>
      <c r="H12" s="104"/>
      <c r="I12" s="125"/>
      <c r="J12" s="126"/>
      <c r="K12" s="126"/>
      <c r="L12" s="126"/>
      <c r="M12" s="126"/>
      <c r="N12" s="126"/>
      <c r="O12" s="126"/>
      <c r="P12" s="129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</row>
    <row r="13" s="84" customFormat="1" ht="21" customHeight="1" spans="1:257">
      <c r="A13" s="103" t="s">
        <v>164</v>
      </c>
      <c r="B13" s="104">
        <f>C13-0.8</f>
        <v>17.7</v>
      </c>
      <c r="C13" s="104">
        <v>18.5</v>
      </c>
      <c r="D13" s="104">
        <f>C13+0.8</f>
        <v>19.3</v>
      </c>
      <c r="E13" s="104">
        <f t="shared" ref="E13:G13" si="9">D13+1.2</f>
        <v>20.5</v>
      </c>
      <c r="F13" s="104">
        <f t="shared" si="9"/>
        <v>21.7</v>
      </c>
      <c r="G13" s="104">
        <f t="shared" si="9"/>
        <v>22.9</v>
      </c>
      <c r="H13" s="104"/>
      <c r="I13" s="125"/>
      <c r="J13" s="126"/>
      <c r="K13" s="126"/>
      <c r="L13" s="126"/>
      <c r="M13" s="126"/>
      <c r="N13" s="126"/>
      <c r="O13" s="126"/>
      <c r="P13" s="129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  <c r="IW13" s="87"/>
    </row>
    <row r="14" s="84" customFormat="1" ht="21" customHeight="1" spans="1:257">
      <c r="A14" s="103" t="s">
        <v>165</v>
      </c>
      <c r="B14" s="104">
        <f>C14-0.65</f>
        <v>14.35</v>
      </c>
      <c r="C14" s="104">
        <v>15</v>
      </c>
      <c r="D14" s="104">
        <f>C14+0.65</f>
        <v>15.65</v>
      </c>
      <c r="E14" s="104">
        <f t="shared" ref="E14:G14" si="10">D14+0.9</f>
        <v>16.55</v>
      </c>
      <c r="F14" s="104">
        <f t="shared" si="10"/>
        <v>17.45</v>
      </c>
      <c r="G14" s="104">
        <f t="shared" si="10"/>
        <v>18.35</v>
      </c>
      <c r="H14" s="105"/>
      <c r="I14" s="125"/>
      <c r="J14" s="126"/>
      <c r="K14" s="126"/>
      <c r="L14" s="126"/>
      <c r="M14" s="126"/>
      <c r="N14" s="126"/>
      <c r="O14" s="126"/>
      <c r="P14" s="129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  <c r="IW14" s="87"/>
    </row>
    <row r="15" s="84" customFormat="1" ht="21" customHeight="1" spans="1:257">
      <c r="A15" s="103" t="s">
        <v>167</v>
      </c>
      <c r="B15" s="104">
        <f>C15-0.2</f>
        <v>12.8</v>
      </c>
      <c r="C15" s="104">
        <v>13</v>
      </c>
      <c r="D15" s="104">
        <f>C15+0.2</f>
        <v>13.2</v>
      </c>
      <c r="E15" s="104">
        <f t="shared" ref="E15:G15" si="11">D15+0.4</f>
        <v>13.6</v>
      </c>
      <c r="F15" s="104">
        <f t="shared" si="11"/>
        <v>14</v>
      </c>
      <c r="G15" s="105">
        <f t="shared" si="11"/>
        <v>14.4</v>
      </c>
      <c r="H15" s="105"/>
      <c r="I15" s="125"/>
      <c r="J15" s="126"/>
      <c r="K15" s="126"/>
      <c r="L15" s="126"/>
      <c r="M15" s="126"/>
      <c r="N15" s="126"/>
      <c r="O15" s="126"/>
      <c r="P15" s="129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  <c r="IW15" s="87"/>
    </row>
    <row r="16" s="84" customFormat="1" ht="21" customHeight="1" spans="1:257">
      <c r="A16" s="103" t="s">
        <v>168</v>
      </c>
      <c r="B16" s="104">
        <f>C16-0.2</f>
        <v>8.8</v>
      </c>
      <c r="C16" s="104">
        <v>9</v>
      </c>
      <c r="D16" s="104">
        <f>C16+0.2</f>
        <v>9.2</v>
      </c>
      <c r="E16" s="104">
        <f t="shared" ref="E16:G16" si="12">D16+0.4</f>
        <v>9.6</v>
      </c>
      <c r="F16" s="104">
        <f t="shared" si="12"/>
        <v>10</v>
      </c>
      <c r="G16" s="105">
        <f t="shared" si="12"/>
        <v>10.4</v>
      </c>
      <c r="H16" s="105"/>
      <c r="I16" s="125"/>
      <c r="J16" s="126"/>
      <c r="K16" s="126"/>
      <c r="L16" s="126"/>
      <c r="M16" s="126"/>
      <c r="N16" s="126"/>
      <c r="O16" s="126"/>
      <c r="P16" s="129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  <c r="IW16" s="87"/>
    </row>
    <row r="17" s="84" customFormat="1" ht="21" customHeight="1" spans="1:257">
      <c r="A17" s="103" t="s">
        <v>169</v>
      </c>
      <c r="B17" s="104">
        <f>C17-0.8</f>
        <v>29.2</v>
      </c>
      <c r="C17" s="104">
        <v>30</v>
      </c>
      <c r="D17" s="104">
        <f t="shared" ref="D17:G17" si="13">C17+0.8</f>
        <v>30.8</v>
      </c>
      <c r="E17" s="104">
        <f t="shared" si="13"/>
        <v>31.6</v>
      </c>
      <c r="F17" s="104">
        <f t="shared" si="13"/>
        <v>32.4</v>
      </c>
      <c r="G17" s="105">
        <f t="shared" si="13"/>
        <v>33.2</v>
      </c>
      <c r="H17" s="105"/>
      <c r="I17" s="125"/>
      <c r="J17" s="126"/>
      <c r="K17" s="126"/>
      <c r="L17" s="126"/>
      <c r="M17" s="126"/>
      <c r="N17" s="126"/>
      <c r="O17" s="126"/>
      <c r="P17" s="129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  <c r="IW17" s="87"/>
    </row>
    <row r="18" s="84" customFormat="1" ht="21" customHeight="1" spans="1:257">
      <c r="A18" s="103" t="s">
        <v>170</v>
      </c>
      <c r="B18" s="104">
        <f>C18-0.75</f>
        <v>22.25</v>
      </c>
      <c r="C18" s="104">
        <v>23</v>
      </c>
      <c r="D18" s="104">
        <f t="shared" ref="D18:G18" si="14">C18+0.75</f>
        <v>23.75</v>
      </c>
      <c r="E18" s="104">
        <f t="shared" si="14"/>
        <v>24.5</v>
      </c>
      <c r="F18" s="104">
        <f t="shared" si="14"/>
        <v>25.25</v>
      </c>
      <c r="G18" s="105">
        <f t="shared" si="14"/>
        <v>26</v>
      </c>
      <c r="H18" s="105"/>
      <c r="I18" s="125"/>
      <c r="J18" s="126"/>
      <c r="K18" s="126"/>
      <c r="L18" s="126"/>
      <c r="M18" s="126"/>
      <c r="N18" s="126"/>
      <c r="O18" s="126"/>
      <c r="P18" s="129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  <c r="IW18" s="87"/>
    </row>
    <row r="19" s="84" customFormat="1" ht="21" customHeight="1" spans="1:257">
      <c r="A19" s="103" t="s">
        <v>172</v>
      </c>
      <c r="B19" s="104"/>
      <c r="C19" s="104">
        <v>18</v>
      </c>
      <c r="D19" s="104"/>
      <c r="E19" s="104"/>
      <c r="F19" s="104"/>
      <c r="G19" s="105"/>
      <c r="H19" s="105"/>
      <c r="I19" s="125"/>
      <c r="J19" s="126"/>
      <c r="K19" s="126"/>
      <c r="L19" s="126"/>
      <c r="M19" s="126"/>
      <c r="N19" s="126"/>
      <c r="O19" s="126"/>
      <c r="P19" s="129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  <c r="IW19" s="87"/>
    </row>
    <row r="20" s="84" customFormat="1" ht="21" customHeight="1" spans="1:257">
      <c r="A20" s="103" t="s">
        <v>173</v>
      </c>
      <c r="B20" s="104"/>
      <c r="C20" s="104">
        <v>6</v>
      </c>
      <c r="D20" s="104"/>
      <c r="E20" s="104"/>
      <c r="F20" s="104"/>
      <c r="G20" s="105"/>
      <c r="H20" s="105"/>
      <c r="I20" s="125"/>
      <c r="J20" s="126"/>
      <c r="K20" s="126"/>
      <c r="L20" s="126"/>
      <c r="M20" s="126"/>
      <c r="N20" s="126"/>
      <c r="O20" s="126"/>
      <c r="P20" s="129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  <c r="IW20" s="87"/>
    </row>
    <row r="21" s="84" customFormat="1" ht="21" customHeight="1" spans="1:257">
      <c r="A21" s="103" t="s">
        <v>174</v>
      </c>
      <c r="B21" s="104">
        <v>4.5</v>
      </c>
      <c r="C21" s="104">
        <v>4.5</v>
      </c>
      <c r="D21" s="104">
        <v>4.5</v>
      </c>
      <c r="E21" s="104">
        <v>5.5</v>
      </c>
      <c r="F21" s="104">
        <v>5.5</v>
      </c>
      <c r="G21" s="105">
        <v>5.5</v>
      </c>
      <c r="H21" s="106"/>
      <c r="I21" s="130"/>
      <c r="J21" s="131"/>
      <c r="K21" s="131"/>
      <c r="L21" s="131"/>
      <c r="M21" s="131"/>
      <c r="N21" s="131"/>
      <c r="O21" s="131"/>
      <c r="P21" s="132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  <c r="IS21" s="87"/>
      <c r="IT21" s="87"/>
      <c r="IU21" s="87"/>
      <c r="IV21" s="87"/>
      <c r="IW21" s="87"/>
    </row>
    <row r="22" s="84" customFormat="1" ht="21" customHeight="1" spans="1:257">
      <c r="A22" s="103" t="s">
        <v>175</v>
      </c>
      <c r="B22" s="104">
        <v>4.5</v>
      </c>
      <c r="C22" s="104">
        <v>4.5</v>
      </c>
      <c r="D22" s="104">
        <v>4.5</v>
      </c>
      <c r="E22" s="104">
        <v>5.5</v>
      </c>
      <c r="F22" s="104">
        <v>5.5</v>
      </c>
      <c r="G22" s="105">
        <v>5.5</v>
      </c>
      <c r="H22" s="106"/>
      <c r="I22" s="130"/>
      <c r="J22" s="131"/>
      <c r="K22" s="131"/>
      <c r="L22" s="131"/>
      <c r="M22" s="131"/>
      <c r="N22" s="131"/>
      <c r="O22" s="131"/>
      <c r="P22" s="132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  <c r="IS22" s="87"/>
      <c r="IT22" s="87"/>
      <c r="IU22" s="87"/>
      <c r="IV22" s="87"/>
      <c r="IW22" s="87"/>
    </row>
    <row r="23" s="84" customFormat="1" ht="21" customHeight="1" spans="1:257">
      <c r="A23" s="107"/>
      <c r="B23" s="108"/>
      <c r="C23" s="108"/>
      <c r="D23" s="108"/>
      <c r="E23" s="108"/>
      <c r="F23" s="109"/>
      <c r="G23" s="108"/>
      <c r="H23" s="108"/>
      <c r="I23" s="133"/>
      <c r="J23" s="134"/>
      <c r="K23" s="134"/>
      <c r="L23" s="134"/>
      <c r="M23" s="135"/>
      <c r="N23" s="134"/>
      <c r="O23" s="134"/>
      <c r="P23" s="136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  <c r="IR23" s="87"/>
      <c r="IS23" s="87"/>
      <c r="IT23" s="87"/>
      <c r="IU23" s="87"/>
      <c r="IV23" s="87"/>
      <c r="IW23" s="87"/>
    </row>
    <row r="24" ht="16.5" spans="1:17">
      <c r="A24" s="110"/>
      <c r="B24" s="110"/>
      <c r="C24" s="110"/>
      <c r="D24" s="111"/>
      <c r="E24" s="111"/>
      <c r="F24" s="112"/>
      <c r="G24" s="111"/>
      <c r="H24" s="111"/>
      <c r="N24" s="84"/>
      <c r="O24" s="84"/>
      <c r="P24" s="84"/>
      <c r="Q24" s="87"/>
    </row>
    <row r="25" spans="1:17">
      <c r="A25" s="113" t="s">
        <v>176</v>
      </c>
      <c r="B25" s="113"/>
      <c r="C25" s="113"/>
      <c r="D25" s="114"/>
      <c r="E25" s="114"/>
      <c r="N25" s="84"/>
      <c r="O25" s="84"/>
      <c r="P25" s="84"/>
      <c r="Q25" s="87"/>
    </row>
    <row r="26" spans="4:17">
      <c r="D26" s="85"/>
      <c r="J26" s="137" t="s">
        <v>177</v>
      </c>
      <c r="K26" s="138"/>
      <c r="L26" s="139" t="s">
        <v>178</v>
      </c>
      <c r="M26" s="137" t="s">
        <v>132</v>
      </c>
      <c r="N26" s="137"/>
      <c r="O26" s="137" t="s">
        <v>179</v>
      </c>
      <c r="P26" s="84" t="s">
        <v>135</v>
      </c>
      <c r="Q26" s="87"/>
    </row>
  </sheetData>
  <mergeCells count="8">
    <mergeCell ref="A1:P1"/>
    <mergeCell ref="B2:E2"/>
    <mergeCell ref="G2:H2"/>
    <mergeCell ref="K2:P2"/>
    <mergeCell ref="B3:H3"/>
    <mergeCell ref="J3:P3"/>
    <mergeCell ref="A3:A5"/>
    <mergeCell ref="I2:I23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H8" sqref="H8"/>
    </sheetView>
  </sheetViews>
  <sheetFormatPr defaultColWidth="9" defaultRowHeight="14.25"/>
  <cols>
    <col min="1" max="1" width="7" customWidth="1"/>
    <col min="2" max="2" width="14.5" customWidth="1"/>
    <col min="3" max="3" width="16.8" style="73" customWidth="1"/>
    <col min="4" max="4" width="13.4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250</v>
      </c>
      <c r="B2" s="5" t="s">
        <v>251</v>
      </c>
      <c r="C2" s="5" t="s">
        <v>252</v>
      </c>
      <c r="D2" s="5" t="s">
        <v>253</v>
      </c>
      <c r="E2" s="5" t="s">
        <v>254</v>
      </c>
      <c r="F2" s="5" t="s">
        <v>255</v>
      </c>
      <c r="G2" s="5" t="s">
        <v>256</v>
      </c>
      <c r="H2" s="74" t="s">
        <v>257</v>
      </c>
      <c r="I2" s="4" t="s">
        <v>258</v>
      </c>
      <c r="J2" s="4" t="s">
        <v>259</v>
      </c>
      <c r="K2" s="4" t="s">
        <v>260</v>
      </c>
      <c r="L2" s="4" t="s">
        <v>261</v>
      </c>
      <c r="M2" s="4" t="s">
        <v>262</v>
      </c>
      <c r="N2" s="5" t="s">
        <v>263</v>
      </c>
      <c r="O2" s="5" t="s">
        <v>264</v>
      </c>
    </row>
    <row r="3" s="1" customFormat="1" ht="16.5" spans="1:15">
      <c r="A3" s="4"/>
      <c r="B3" s="7"/>
      <c r="C3" s="7"/>
      <c r="D3" s="7"/>
      <c r="E3" s="7"/>
      <c r="F3" s="7"/>
      <c r="G3" s="7"/>
      <c r="H3" s="75"/>
      <c r="I3" s="4" t="s">
        <v>234</v>
      </c>
      <c r="J3" s="4" t="s">
        <v>234</v>
      </c>
      <c r="K3" s="4" t="s">
        <v>234</v>
      </c>
      <c r="L3" s="4" t="s">
        <v>234</v>
      </c>
      <c r="M3" s="4" t="s">
        <v>234</v>
      </c>
      <c r="N3" s="7"/>
      <c r="O3" s="7"/>
    </row>
    <row r="4" ht="20" customHeight="1" spans="1:15">
      <c r="A4" s="16">
        <v>1</v>
      </c>
      <c r="B4" s="29" t="s">
        <v>265</v>
      </c>
      <c r="C4" s="29" t="s">
        <v>266</v>
      </c>
      <c r="D4" s="28" t="s">
        <v>267</v>
      </c>
      <c r="E4" s="12" t="s">
        <v>62</v>
      </c>
      <c r="F4" s="28" t="s">
        <v>268</v>
      </c>
      <c r="G4" s="76" t="s">
        <v>65</v>
      </c>
      <c r="H4" s="16" t="s">
        <v>65</v>
      </c>
      <c r="I4" s="80">
        <v>2</v>
      </c>
      <c r="J4" s="81">
        <v>0</v>
      </c>
      <c r="K4" s="81">
        <v>1</v>
      </c>
      <c r="L4" s="81">
        <v>0</v>
      </c>
      <c r="M4" s="16">
        <v>0</v>
      </c>
      <c r="N4" s="16">
        <f t="shared" ref="N4:N7" si="0">SUM(I4:M4)</f>
        <v>3</v>
      </c>
      <c r="O4" s="16"/>
    </row>
    <row r="5" ht="20" customHeight="1" spans="1:15">
      <c r="A5" s="16">
        <v>2</v>
      </c>
      <c r="B5" s="29" t="s">
        <v>269</v>
      </c>
      <c r="C5" s="29" t="s">
        <v>266</v>
      </c>
      <c r="D5" s="28" t="s">
        <v>148</v>
      </c>
      <c r="E5" s="12" t="s">
        <v>62</v>
      </c>
      <c r="F5" s="28" t="s">
        <v>268</v>
      </c>
      <c r="G5" s="77" t="s">
        <v>65</v>
      </c>
      <c r="H5" s="55" t="s">
        <v>65</v>
      </c>
      <c r="I5" s="82">
        <v>1</v>
      </c>
      <c r="J5" s="81">
        <v>0</v>
      </c>
      <c r="K5" s="81">
        <v>3</v>
      </c>
      <c r="L5" s="81">
        <v>1</v>
      </c>
      <c r="M5" s="16">
        <v>0</v>
      </c>
      <c r="N5" s="16">
        <f t="shared" si="0"/>
        <v>5</v>
      </c>
      <c r="O5" s="16"/>
    </row>
    <row r="6" ht="20" customHeight="1" spans="1:15">
      <c r="A6" s="16"/>
      <c r="B6" s="29"/>
      <c r="C6" s="29"/>
      <c r="D6" s="29"/>
      <c r="E6" s="12"/>
      <c r="F6" s="28"/>
      <c r="G6" s="77"/>
      <c r="H6" s="55"/>
      <c r="I6" s="82"/>
      <c r="J6" s="81"/>
      <c r="K6" s="81"/>
      <c r="L6" s="81"/>
      <c r="M6" s="16"/>
      <c r="N6" s="16"/>
      <c r="O6" s="16"/>
    </row>
    <row r="7" ht="20" customHeight="1" spans="1:15">
      <c r="A7" s="16"/>
      <c r="B7" s="29"/>
      <c r="C7" s="29"/>
      <c r="D7" s="29"/>
      <c r="E7" s="12"/>
      <c r="F7" s="28"/>
      <c r="G7" s="77"/>
      <c r="H7" s="55"/>
      <c r="I7" s="82"/>
      <c r="J7" s="81"/>
      <c r="K7" s="81"/>
      <c r="L7" s="81"/>
      <c r="M7" s="16"/>
      <c r="N7" s="16"/>
      <c r="O7" s="16"/>
    </row>
    <row r="8" ht="20" customHeight="1" spans="1:15">
      <c r="A8" s="16"/>
      <c r="B8" s="31"/>
      <c r="C8" s="31"/>
      <c r="D8" s="31"/>
      <c r="E8" s="64"/>
      <c r="F8" s="31"/>
      <c r="G8" s="16"/>
      <c r="H8" s="9"/>
      <c r="I8" s="80"/>
      <c r="J8" s="81"/>
      <c r="K8" s="81"/>
      <c r="L8" s="81"/>
      <c r="M8" s="16"/>
      <c r="N8" s="16"/>
      <c r="O8" s="9"/>
    </row>
    <row r="9" ht="20" customHeight="1" spans="1:15">
      <c r="A9" s="16"/>
      <c r="B9" s="31"/>
      <c r="C9" s="31"/>
      <c r="D9" s="31"/>
      <c r="E9" s="64"/>
      <c r="F9" s="31"/>
      <c r="G9" s="16"/>
      <c r="H9" s="9"/>
      <c r="I9" s="80"/>
      <c r="J9" s="81"/>
      <c r="K9" s="81"/>
      <c r="L9" s="81"/>
      <c r="M9" s="16"/>
      <c r="N9" s="16"/>
      <c r="O9" s="9"/>
    </row>
    <row r="10" ht="20" customHeight="1" spans="1:15">
      <c r="A10" s="16"/>
      <c r="B10" s="31"/>
      <c r="C10" s="31"/>
      <c r="D10" s="31"/>
      <c r="E10" s="64"/>
      <c r="F10" s="31"/>
      <c r="G10" s="16"/>
      <c r="H10" s="9"/>
      <c r="I10" s="80"/>
      <c r="J10" s="81"/>
      <c r="K10" s="81"/>
      <c r="L10" s="81"/>
      <c r="M10" s="16"/>
      <c r="N10" s="16"/>
      <c r="O10" s="9"/>
    </row>
    <row r="11" ht="20" customHeight="1" spans="1:15">
      <c r="A11" s="16"/>
      <c r="B11" s="31"/>
      <c r="C11" s="31"/>
      <c r="D11" s="31"/>
      <c r="E11" s="64"/>
      <c r="F11" s="31"/>
      <c r="G11" s="16"/>
      <c r="H11" s="9"/>
      <c r="I11" s="80"/>
      <c r="J11" s="81"/>
      <c r="K11" s="81"/>
      <c r="L11" s="81"/>
      <c r="M11" s="16"/>
      <c r="N11" s="16"/>
      <c r="O11" s="9"/>
    </row>
    <row r="12" s="2" customFormat="1" ht="18.75" spans="1:15">
      <c r="A12" s="18" t="s">
        <v>270</v>
      </c>
      <c r="B12" s="19"/>
      <c r="C12" s="31"/>
      <c r="D12" s="20"/>
      <c r="E12" s="21"/>
      <c r="F12" s="31"/>
      <c r="G12" s="16"/>
      <c r="H12" s="38"/>
      <c r="I12" s="32"/>
      <c r="J12" s="18" t="s">
        <v>271</v>
      </c>
      <c r="K12" s="19"/>
      <c r="L12" s="19"/>
      <c r="M12" s="20"/>
      <c r="N12" s="19"/>
      <c r="O12" s="26"/>
    </row>
    <row r="13" ht="61" customHeight="1" spans="1:15">
      <c r="A13" s="78" t="s">
        <v>272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3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2024-11-26T03:27:32Z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