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tabRatio="793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8" r:id="rId15"/>
  </sheets>
  <externalReferences>
    <externalReference r:id="rId16"/>
    <externalReference r:id="rId17"/>
    <externalReference r:id="rId18"/>
    <externalReference r:id="rId19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<sst xmlns="http://schemas.openxmlformats.org/spreadsheetml/2006/main" count="781" uniqueCount="353">
  <si>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</si>
  <si>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</si>
  <si>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</si>
  <si>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</si>
  <si>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</si>
  <si>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</si>
  <si>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</si>
  <si>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</si>
  <si>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</si>
  <si>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</si>
  <si>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</si>
  <si>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</si>
  <si>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</si>
  <si>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</si>
  <si>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</si>
  <si>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</si>
  <si>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</si>
  <si>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</si>
  <si>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</si>
  <si>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</si>
  <si>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</si>
  <si>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</si>
  <si>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</si>
  <si>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</si>
  <si>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</si>
  <si>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</si>
  <si>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</si>
  <si>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</si>
  <si>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</si>
  <si>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</si>
  <si>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</si>
  <si>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</si>
  <si>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</si>
  <si>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</si>
  <si>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</si>
  <si>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</si>
  <si>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</si>
  <si>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</si>
  <si>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</si>
  <si>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</si>
  <si>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</si>
  <si>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</si>
  <si>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</si>
  <si>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</si>
  <si>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</si>
  <si>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</si>
  <si>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</si>
  <si>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</si>
  <si>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</si>
  <si>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</si>
  <si>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</si>
  <si>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</si>
  <si>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</si>
  <si>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</si>
  <si>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</si>
  <si>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</si>
  <si>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</si>
  <si>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</si>
  <si>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</si>
  <si>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</si>
  <si>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</si>
  <si>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</si>
  <si>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QAMMAN84129</t>
  </si>
  <si>
    <t>合同交期</t>
  </si>
  <si>
    <t>产前确认样</t>
  </si>
  <si>
    <t>有</t>
  </si>
  <si>
    <t>无</t>
  </si>
  <si>
    <t>品名</t>
  </si>
  <si>
    <t>儿童打底裤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</si>
  <si>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</si>
  <si>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</si>
  <si>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</si>
  <si>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</si>
  <si>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</si>
  <si>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</si>
  <si>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</si>
  <si>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</si>
  <si>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</si>
  <si>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</si>
  <si>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CGDD24102200008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</si>
  <si>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</si>
  <si>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</si>
  <si>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</si>
  <si>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</si>
  <si>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</si>
  <si>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</si>
  <si>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</si>
  <si>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</si>
  <si>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</si>
  <si>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</si>
  <si>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</si>
  <si>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</si>
  <si>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</si>
  <si>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</si>
  <si>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</si>
  <si>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</si>
  <si>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</si>
  <si>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</si>
  <si>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</si>
  <si>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</si>
  <si>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</si>
  <si>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</si>
  <si>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</si>
  <si>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</si>
  <si>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</si>
  <si>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</si>
  <si>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</si>
  <si>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</si>
  <si>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</si>
  <si>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</si>
  <si>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</si>
  <si>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</si>
  <si>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</si>
  <si>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</si>
  <si>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</si>
  <si>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</si>
  <si>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</si>
  <si>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</si>
  <si>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1.小三线冚车跳线，四针六线重合过骨，不平顺</t>
  </si>
  <si>
    <t>2.冚腰头位置过骨堆线</t>
  </si>
  <si>
    <t>3、油污较多，要清理赶紧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</si>
  <si>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</si>
  <si>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</si>
  <si>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</si>
  <si>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</si>
  <si>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</si>
  <si>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</si>
  <si>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</si>
  <si>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</si>
  <si>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</si>
  <si>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</si>
  <si>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</si>
  <si>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</si>
  <si>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</si>
  <si>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</si>
  <si>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</si>
  <si>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</si>
  <si>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</si>
  <si>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</si>
  <si>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</si>
  <si>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120/56</t>
  </si>
  <si>
    <t>130/59</t>
  </si>
  <si>
    <t>140/55</t>
  </si>
  <si>
    <t>150/61</t>
  </si>
  <si>
    <t>160/67</t>
  </si>
  <si>
    <t>165/70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</si>
  <si>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</si>
  <si>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</si>
  <si>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</si>
  <si>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裤外侧长</t>
  </si>
  <si>
    <t>±1</t>
  </si>
  <si>
    <t>+0.5</t>
  </si>
  <si>
    <t>+0</t>
  </si>
  <si>
    <t>全松紧腰围 平量</t>
  </si>
  <si>
    <t>+1.5</t>
  </si>
  <si>
    <t>臀围</t>
  </si>
  <si>
    <t>+1</t>
  </si>
  <si>
    <t>-0.5</t>
  </si>
  <si>
    <t>腿围/2</t>
  </si>
  <si>
    <t>±0.5</t>
  </si>
  <si>
    <t>+0.6</t>
  </si>
  <si>
    <t>膝围/2</t>
  </si>
  <si>
    <t>脚口/2</t>
  </si>
  <si>
    <t>±0.3</t>
  </si>
  <si>
    <t>+0.2</t>
  </si>
  <si>
    <t>总裆长</t>
  </si>
  <si>
    <t>-0.8</t>
  </si>
  <si>
    <t>+1.7</t>
  </si>
  <si>
    <t>大货，首件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</si>
  <si>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</si>
  <si>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</si>
  <si>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</si>
  <si>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</si>
  <si>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</si>
  <si>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</si>
  <si>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</si>
  <si>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</si>
  <si>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</si>
  <si>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</si>
  <si>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</si>
  <si>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</si>
  <si>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</si>
  <si>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</si>
  <si>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</si>
  <si>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</si>
  <si>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</si>
  <si>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</si>
  <si>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</si>
  <si>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</si>
  <si>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</si>
  <si>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</si>
  <si>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S</t>
  </si>
  <si>
    <t>M</t>
  </si>
  <si>
    <t>L</t>
  </si>
  <si>
    <t>XL</t>
  </si>
  <si>
    <t>XXL</t>
  </si>
  <si>
    <t>155/84</t>
  </si>
  <si>
    <t>160/88B</t>
  </si>
  <si>
    <t>165/92B</t>
  </si>
  <si>
    <t>170/96B</t>
  </si>
  <si>
    <t>175/100B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</si>
  <si>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</si>
  <si>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</si>
  <si>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</si>
  <si>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</si>
  <si>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</si>
  <si>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</si>
  <si>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</si>
  <si>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</si>
  <si>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</si>
  <si>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</si>
  <si>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</si>
  <si>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</si>
  <si>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</si>
  <si>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</si>
  <si>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</si>
  <si>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</si>
  <si>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</si>
  <si>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</si>
  <si>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</si>
  <si>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采购凭证编号：CGDD24102200008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</si>
  <si>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</si>
  <si>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</si>
  <si>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</si>
  <si>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</si>
  <si>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</si>
  <si>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</si>
  <si>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</si>
  <si>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</si>
  <si>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</si>
  <si>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</si>
  <si>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</si>
  <si>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</si>
  <si>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</si>
  <si>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</si>
  <si>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</si>
  <si>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</si>
  <si>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</si>
  <si>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</si>
  <si>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1.前袋口长短，左右不对称</t>
  </si>
  <si>
    <t>2.上脚口容位不均匀，线头未清理干净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</si>
  <si>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</si>
  <si>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</si>
  <si>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</si>
  <si>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</si>
  <si>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</si>
  <si>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</si>
  <si>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</si>
  <si>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走货610件，抽查80件，发现3件不良品，已按照以上提出的问题点改正，可以出货</t>
  </si>
  <si>
    <t>服装QC部门</t>
  </si>
  <si>
    <t>检验人</t>
  </si>
  <si>
    <t>+0.5 +0 +0</t>
  </si>
  <si>
    <t>+0.5 +0 -0.5</t>
  </si>
  <si>
    <t>+1 +0.5 -0.5</t>
  </si>
  <si>
    <t>-1 -1 -0.5</t>
  </si>
  <si>
    <t>+0 +0 +0</t>
  </si>
  <si>
    <t>+1 +0 +0.5</t>
  </si>
  <si>
    <t>+0 -1 -1</t>
  </si>
  <si>
    <t>-1 +0 +0</t>
  </si>
  <si>
    <t>+1 +1 +1</t>
  </si>
  <si>
    <t>+0 +0 -1</t>
  </si>
  <si>
    <t>+0 -1 +0</t>
  </si>
  <si>
    <t>+1.2 -1.5 +1</t>
  </si>
  <si>
    <t>+0.5 -1.2 +0</t>
  </si>
  <si>
    <t>+1 +1 +0.5</t>
  </si>
  <si>
    <t>-0.4 -0.5 -0.5</t>
  </si>
  <si>
    <t>+1 +0 +0</t>
  </si>
  <si>
    <t>+0 -0.5 +0</t>
  </si>
  <si>
    <t>-0.3 -0.5 +0</t>
  </si>
  <si>
    <t>-0.2 -0.2 +0</t>
  </si>
  <si>
    <t>+0 -1 -0.5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</si>
  <si>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</si>
  <si>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</si>
  <si>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</si>
  <si>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</si>
  <si>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</si>
  <si>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</si>
  <si>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</si>
  <si>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</si>
  <si>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</si>
  <si>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</si>
  <si>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</si>
  <si>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</si>
  <si>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</si>
  <si>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</si>
  <si>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</si>
  <si>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</si>
  <si>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锦氨磨毛双面布</t>
  </si>
  <si>
    <t>24SS暗夜黑</t>
  </si>
  <si>
    <t>海天</t>
  </si>
  <si>
    <t>制表时间：2024/11/1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</si>
  <si>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</si>
  <si>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</si>
  <si>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</si>
  <si>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</si>
  <si>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</si>
  <si>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</si>
  <si>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</si>
  <si>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</si>
  <si>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</si>
  <si>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</si>
  <si>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</si>
  <si>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制表时间：2024/11/3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</si>
  <si>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</si>
  <si>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</si>
  <si>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</si>
  <si>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</si>
  <si>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</si>
  <si>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</si>
  <si>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</si>
  <si>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</si>
  <si>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</si>
  <si>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</si>
  <si>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</si>
  <si>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TOREAD反光银烫标</t>
  </si>
  <si>
    <t>川海</t>
  </si>
  <si>
    <t>松紧带（2CM）</t>
  </si>
  <si>
    <t>泰丰</t>
  </si>
  <si>
    <t>无互染</t>
  </si>
  <si>
    <t>物料6</t>
  </si>
  <si>
    <t>物料7</t>
  </si>
  <si>
    <t>物料8</t>
  </si>
  <si>
    <t>物料9</t>
  </si>
  <si>
    <t>物料10</t>
  </si>
  <si>
    <t>制表时间：2024/11/5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</si>
  <si>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</si>
  <si>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</si>
  <si>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</si>
  <si>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</si>
  <si>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</si>
  <si>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</si>
  <si>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</si>
  <si>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</si>
  <si>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</si>
  <si>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</si>
  <si>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</si>
  <si>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</si>
  <si>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</si>
  <si>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</si>
  <si>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</si>
  <si>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</si>
  <si>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左前烫标+两后腿印花</t>
  </si>
  <si>
    <t>无脱落开裂</t>
  </si>
  <si>
    <t>制表时间：11/12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</si>
  <si>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</si>
  <si>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</si>
  <si>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</si>
  <si>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</si>
  <si>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</si>
  <si>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2CM橡筋</t>
  </si>
  <si>
    <t>制表时间：11-2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</si>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</sst>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Microsoft YaHei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Microsoft YaHei"/>
      <charset val="136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b/>
      <sz val="14"/>
      <name val="仿宋_GB2312"/>
      <charset val="134"/>
    </font>
    <font>
      <sz val="10"/>
      <name val="宋体"/>
      <charset val="134"/>
      <scheme val="major"/>
    </font>
    <font>
      <sz val="14"/>
      <name val="黑体"/>
      <charset val="134"/>
    </font>
    <font>
      <b/>
      <sz val="12"/>
      <name val="仿宋_GB2312"/>
      <charset val="134"/>
    </font>
    <font>
      <sz val="11"/>
      <name val="Arial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2"/>
      <name val="宋体"/>
      <charset val="134"/>
      <scheme val="minor"/>
    </font>
    <font>
      <sz val="10"/>
      <name val="仿宋_GB2312"/>
      <charset val="134"/>
    </font>
    <font>
      <sz val="11"/>
      <name val="仿宋_GB2312"/>
      <charset val="134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3" fillId="8" borderId="95" applyNumberFormat="0" applyFon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96" applyNumberFormat="0" applyFill="0" applyAlignment="0" applyProtection="0">
      <alignment vertical="center"/>
    </xf>
    <xf numFmtId="0" fontId="63" fillId="0" borderId="96" applyNumberFormat="0" applyFill="0" applyAlignment="0" applyProtection="0">
      <alignment vertical="center"/>
    </xf>
    <xf numFmtId="0" fontId="64" fillId="0" borderId="97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9" borderId="98" applyNumberFormat="0" applyAlignment="0" applyProtection="0">
      <alignment vertical="center"/>
    </xf>
    <xf numFmtId="0" fontId="66" fillId="10" borderId="99" applyNumberFormat="0" applyAlignment="0" applyProtection="0">
      <alignment vertical="center"/>
    </xf>
    <xf numFmtId="0" fontId="67" fillId="10" borderId="98" applyNumberFormat="0" applyAlignment="0" applyProtection="0">
      <alignment vertical="center"/>
    </xf>
    <xf numFmtId="0" fontId="68" fillId="11" borderId="100" applyNumberFormat="0" applyAlignment="0" applyProtection="0">
      <alignment vertical="center"/>
    </xf>
    <xf numFmtId="0" fontId="69" fillId="0" borderId="101" applyNumberFormat="0" applyFill="0" applyAlignment="0" applyProtection="0">
      <alignment vertical="center"/>
    </xf>
    <xf numFmtId="0" fontId="70" fillId="0" borderId="102" applyNumberFormat="0" applyFill="0" applyAlignment="0" applyProtection="0">
      <alignment vertical="center"/>
    </xf>
    <xf numFmtId="0" fontId="71" fillId="12" borderId="0" applyNumberFormat="0" applyBorder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4" fillId="15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5" fillId="6" borderId="0" applyNumberFormat="0" applyBorder="0" applyAlignment="0" applyProtection="0">
      <alignment vertical="center"/>
    </xf>
    <xf numFmtId="0" fontId="74" fillId="17" borderId="0" applyNumberFormat="0" applyBorder="0" applyAlignment="0" applyProtection="0">
      <alignment vertical="center"/>
    </xf>
    <xf numFmtId="0" fontId="74" fillId="18" borderId="0" applyNumberFormat="0" applyBorder="0" applyAlignment="0" applyProtection="0">
      <alignment vertical="center"/>
    </xf>
    <xf numFmtId="0" fontId="75" fillId="19" borderId="0" applyNumberFormat="0" applyBorder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74" fillId="21" borderId="0" applyNumberFormat="0" applyBorder="0" applyAlignment="0" applyProtection="0">
      <alignment vertical="center"/>
    </xf>
    <xf numFmtId="0" fontId="74" fillId="4" borderId="0" applyNumberFormat="0" applyBorder="0" applyAlignment="0" applyProtection="0">
      <alignment vertical="center"/>
    </xf>
    <xf numFmtId="0" fontId="75" fillId="22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4" fillId="24" borderId="0" applyNumberFormat="0" applyBorder="0" applyAlignment="0" applyProtection="0">
      <alignment vertical="center"/>
    </xf>
    <xf numFmtId="0" fontId="74" fillId="25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4" fillId="28" borderId="0" applyNumberFormat="0" applyBorder="0" applyAlignment="0" applyProtection="0">
      <alignment vertical="center"/>
    </xf>
    <xf numFmtId="0" fontId="74" fillId="29" borderId="0" applyNumberFormat="0" applyBorder="0" applyAlignment="0" applyProtection="0">
      <alignment vertical="center"/>
    </xf>
    <xf numFmtId="0" fontId="75" fillId="30" borderId="0" applyNumberFormat="0" applyBorder="0" applyAlignment="0" applyProtection="0">
      <alignment vertical="center"/>
    </xf>
    <xf numFmtId="0" fontId="75" fillId="31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75" fillId="34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4" fillId="36" borderId="0" applyNumberFormat="0" applyBorder="0" applyAlignment="0" applyProtection="0">
      <alignment vertical="center"/>
    </xf>
    <xf numFmtId="0" fontId="18" fillId="0" borderId="0"/>
    <xf numFmtId="0" fontId="1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3" fillId="0" borderId="0">
      <alignment vertical="center"/>
    </xf>
    <xf numFmtId="0" fontId="18" fillId="0" borderId="0"/>
    <xf numFmtId="0" fontId="13" fillId="0" borderId="0">
      <alignment vertical="center"/>
    </xf>
    <xf numFmtId="0" fontId="76" fillId="0" borderId="0"/>
    <xf numFmtId="0" fontId="18" fillId="0" borderId="0">
      <alignment vertical="center"/>
    </xf>
    <xf numFmtId="0" fontId="13" fillId="0" borderId="0">
      <alignment vertical="center"/>
    </xf>
    <xf numFmtId="0" fontId="18" fillId="0" borderId="0"/>
  </cellStyleXfs>
  <cellXfs count="50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3" borderId="2" xfId="0" applyNumberFormat="1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wrapText="1"/>
    </xf>
    <xf numFmtId="0" fontId="10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wrapText="1"/>
    </xf>
    <xf numFmtId="0" fontId="0" fillId="0" borderId="2" xfId="0" applyBorder="1" applyAlignment="1">
      <alignment horizontal="left"/>
    </xf>
    <xf numFmtId="0" fontId="12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9" fillId="0" borderId="2" xfId="0" applyFont="1" applyBorder="1"/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3" fillId="0" borderId="3" xfId="0" applyNumberFormat="1" applyFont="1" applyFill="1" applyBorder="1" applyAlignment="1" applyProtection="1">
      <alignment horizontal="center"/>
    </xf>
    <xf numFmtId="177" fontId="13" fillId="0" borderId="2" xfId="0" applyNumberFormat="1" applyFont="1" applyFill="1" applyBorder="1" applyAlignment="1">
      <alignment horizontal="center"/>
    </xf>
    <xf numFmtId="0" fontId="13" fillId="0" borderId="2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18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20" fillId="0" borderId="9" xfId="52" applyFont="1" applyFill="1" applyBorder="1" applyAlignment="1">
      <alignment horizontal="left" vertical="center"/>
    </xf>
    <xf numFmtId="0" fontId="20" fillId="0" borderId="10" xfId="52" applyFont="1" applyFill="1" applyBorder="1" applyAlignment="1">
      <alignment horizontal="center" vertical="center"/>
    </xf>
    <xf numFmtId="0" fontId="21" fillId="0" borderId="10" xfId="52" applyFont="1" applyFill="1" applyBorder="1" applyAlignment="1">
      <alignment horizontal="center" vertical="center"/>
    </xf>
    <xf numFmtId="0" fontId="20" fillId="0" borderId="11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vertical="center"/>
    </xf>
    <xf numFmtId="0" fontId="22" fillId="0" borderId="12" xfId="52" applyFont="1" applyFill="1" applyBorder="1" applyAlignment="1">
      <alignment horizontal="center" vertical="center"/>
    </xf>
    <xf numFmtId="0" fontId="23" fillId="0" borderId="13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49" fontId="27" fillId="0" borderId="2" xfId="51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/>
    </xf>
    <xf numFmtId="0" fontId="29" fillId="0" borderId="14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2" xfId="49" applyFont="1" applyFill="1" applyBorder="1" applyAlignment="1">
      <alignment horizontal="center" vertical="center"/>
    </xf>
    <xf numFmtId="0" fontId="31" fillId="0" borderId="14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horizontal="left"/>
    </xf>
    <xf numFmtId="0" fontId="32" fillId="0" borderId="2" xfId="0" applyFont="1" applyFill="1" applyBorder="1" applyAlignment="1">
      <alignment horizontal="center"/>
    </xf>
    <xf numFmtId="178" fontId="33" fillId="0" borderId="2" xfId="0" applyNumberFormat="1" applyFont="1" applyFill="1" applyBorder="1" applyAlignment="1">
      <alignment horizontal="center" vertical="center"/>
    </xf>
    <xf numFmtId="0" fontId="32" fillId="0" borderId="14" xfId="0" applyFont="1" applyFill="1" applyBorder="1" applyAlignment="1">
      <alignment horizontal="left" vertical="center"/>
    </xf>
    <xf numFmtId="0" fontId="32" fillId="0" borderId="2" xfId="0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center" vertical="center"/>
    </xf>
    <xf numFmtId="0" fontId="34" fillId="0" borderId="15" xfId="0" applyNumberFormat="1" applyFont="1" applyFill="1" applyBorder="1" applyAlignment="1">
      <alignment shrinkToFit="1"/>
    </xf>
    <xf numFmtId="0" fontId="35" fillId="0" borderId="16" xfId="0" applyNumberFormat="1" applyFont="1" applyFill="1" applyBorder="1" applyAlignment="1">
      <alignment horizontal="center" vertical="center"/>
    </xf>
    <xf numFmtId="0" fontId="36" fillId="0" borderId="16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5" fillId="0" borderId="0" xfId="0" applyNumberFormat="1" applyFont="1" applyFill="1" applyBorder="1" applyAlignment="1">
      <alignment horizontal="center" vertical="center"/>
    </xf>
    <xf numFmtId="0" fontId="36" fillId="0" borderId="0" xfId="51" applyNumberFormat="1" applyFont="1" applyFill="1" applyBorder="1" applyAlignment="1">
      <alignment horizontal="center" vertical="center"/>
    </xf>
    <xf numFmtId="0" fontId="37" fillId="0" borderId="0" xfId="53" applyFont="1" applyFill="1" applyAlignment="1"/>
    <xf numFmtId="0" fontId="25" fillId="0" borderId="0" xfId="53" applyFont="1" applyFill="1" applyAlignment="1"/>
    <xf numFmtId="0" fontId="17" fillId="0" borderId="17" xfId="53" applyFont="1" applyFill="1" applyBorder="1" applyAlignment="1">
      <alignment horizontal="center"/>
    </xf>
    <xf numFmtId="0" fontId="20" fillId="0" borderId="17" xfId="52" applyFont="1" applyFill="1" applyBorder="1" applyAlignment="1">
      <alignment horizontal="left" vertical="center"/>
    </xf>
    <xf numFmtId="0" fontId="17" fillId="0" borderId="17" xfId="52" applyFont="1" applyFill="1" applyBorder="1" applyAlignment="1">
      <alignment horizontal="center" vertical="center"/>
    </xf>
    <xf numFmtId="0" fontId="17" fillId="0" borderId="18" xfId="52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24" fillId="0" borderId="2" xfId="53" applyFont="1" applyFill="1" applyBorder="1" applyAlignment="1" applyProtection="1">
      <alignment horizontal="center" vertical="center"/>
    </xf>
    <xf numFmtId="0" fontId="24" fillId="0" borderId="19" xfId="53" applyFont="1" applyFill="1" applyBorder="1" applyAlignment="1" applyProtection="1">
      <alignment horizontal="center" vertical="center"/>
    </xf>
    <xf numFmtId="0" fontId="17" fillId="0" borderId="5" xfId="53" applyFont="1" applyFill="1" applyBorder="1" applyAlignment="1">
      <alignment horizontal="center"/>
    </xf>
    <xf numFmtId="49" fontId="37" fillId="0" borderId="20" xfId="54" applyNumberFormat="1" applyFont="1" applyFill="1" applyBorder="1" applyAlignment="1">
      <alignment horizontal="center" vertical="center"/>
    </xf>
    <xf numFmtId="49" fontId="37" fillId="0" borderId="21" xfId="54" applyNumberFormat="1" applyFont="1" applyFill="1" applyBorder="1" applyAlignment="1">
      <alignment horizontal="center" vertical="center"/>
    </xf>
    <xf numFmtId="0" fontId="17" fillId="0" borderId="22" xfId="53" applyFont="1" applyFill="1" applyBorder="1" applyAlignment="1">
      <alignment horizontal="center"/>
    </xf>
    <xf numFmtId="49" fontId="17" fillId="0" borderId="23" xfId="53" applyNumberFormat="1" applyFont="1" applyFill="1" applyBorder="1" applyAlignment="1">
      <alignment horizontal="center"/>
    </xf>
    <xf numFmtId="49" fontId="37" fillId="0" borderId="23" xfId="54" applyNumberFormat="1" applyFont="1" applyFill="1" applyBorder="1" applyAlignment="1">
      <alignment horizontal="center" vertical="center"/>
    </xf>
    <xf numFmtId="49" fontId="37" fillId="0" borderId="24" xfId="54" applyNumberFormat="1" applyFont="1" applyFill="1" applyBorder="1" applyAlignment="1">
      <alignment horizontal="center" vertical="center"/>
    </xf>
    <xf numFmtId="0" fontId="24" fillId="0" borderId="0" xfId="53" applyFont="1" applyFill="1" applyAlignment="1"/>
    <xf numFmtId="14" fontId="24" fillId="0" borderId="0" xfId="53" applyNumberFormat="1" applyFont="1" applyFill="1" applyAlignment="1">
      <alignment horizontal="left"/>
    </xf>
    <xf numFmtId="0" fontId="24" fillId="0" borderId="0" xfId="53" applyFont="1" applyFill="1" applyAlignment="1">
      <alignment horizontal="center"/>
    </xf>
    <xf numFmtId="0" fontId="18" fillId="0" borderId="0" xfId="52" applyFill="1" applyBorder="1" applyAlignment="1">
      <alignment horizontal="left" vertical="center"/>
    </xf>
    <xf numFmtId="0" fontId="18" fillId="0" borderId="0" xfId="52" applyFont="1" applyFill="1" applyAlignment="1">
      <alignment horizontal="left" vertical="center"/>
    </xf>
    <xf numFmtId="0" fontId="18" fillId="0" borderId="0" xfId="52" applyFill="1" applyAlignment="1">
      <alignment horizontal="left" vertical="center"/>
    </xf>
    <xf numFmtId="0" fontId="38" fillId="0" borderId="25" xfId="52" applyFont="1" applyBorder="1" applyAlignment="1">
      <alignment horizontal="center" vertical="top"/>
    </xf>
    <xf numFmtId="0" fontId="39" fillId="0" borderId="26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39" fillId="0" borderId="27" xfId="52" applyFont="1" applyFill="1" applyBorder="1" applyAlignment="1">
      <alignment horizontal="center" vertical="center"/>
    </xf>
    <xf numFmtId="0" fontId="25" fillId="0" borderId="27" xfId="52" applyFont="1" applyFill="1" applyBorder="1" applyAlignment="1">
      <alignment vertical="center"/>
    </xf>
    <xf numFmtId="0" fontId="39" fillId="0" borderId="27" xfId="52" applyFont="1" applyFill="1" applyBorder="1" applyAlignment="1">
      <alignment vertical="center"/>
    </xf>
    <xf numFmtId="0" fontId="21" fillId="0" borderId="20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/>
    </xf>
    <xf numFmtId="0" fontId="39" fillId="0" borderId="28" xfId="52" applyFont="1" applyFill="1" applyBorder="1" applyAlignment="1">
      <alignment vertical="center"/>
    </xf>
    <xf numFmtId="0" fontId="21" fillId="0" borderId="20" xfId="52" applyFont="1" applyFill="1" applyBorder="1" applyAlignment="1">
      <alignment horizontal="left" vertical="center"/>
    </xf>
    <xf numFmtId="0" fontId="39" fillId="0" borderId="20" xfId="52" applyFont="1" applyFill="1" applyBorder="1" applyAlignment="1">
      <alignment vertical="center"/>
    </xf>
    <xf numFmtId="58" fontId="25" fillId="0" borderId="20" xfId="52" applyNumberFormat="1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horizontal="center" vertical="center"/>
    </xf>
    <xf numFmtId="0" fontId="39" fillId="0" borderId="20" xfId="52" applyFont="1" applyFill="1" applyBorder="1" applyAlignment="1">
      <alignment horizontal="center" vertical="center"/>
    </xf>
    <xf numFmtId="0" fontId="39" fillId="0" borderId="28" xfId="52" applyFont="1" applyFill="1" applyBorder="1" applyAlignment="1">
      <alignment horizontal="left" vertical="center"/>
    </xf>
    <xf numFmtId="0" fontId="39" fillId="0" borderId="20" xfId="52" applyFont="1" applyFill="1" applyBorder="1" applyAlignment="1">
      <alignment horizontal="left" vertical="center"/>
    </xf>
    <xf numFmtId="0" fontId="39" fillId="0" borderId="29" xfId="52" applyFont="1" applyFill="1" applyBorder="1" applyAlignment="1">
      <alignment vertical="center"/>
    </xf>
    <xf numFmtId="0" fontId="21" fillId="0" borderId="23" xfId="52" applyFont="1" applyFill="1" applyBorder="1" applyAlignment="1">
      <alignment horizontal="left" vertical="center"/>
    </xf>
    <xf numFmtId="0" fontId="39" fillId="0" borderId="23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39" fillId="0" borderId="23" xfId="52" applyFont="1" applyFill="1" applyBorder="1" applyAlignment="1">
      <alignment horizontal="left" vertical="center"/>
    </xf>
    <xf numFmtId="0" fontId="39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39" fillId="0" borderId="26" xfId="52" applyFont="1" applyFill="1" applyBorder="1" applyAlignment="1">
      <alignment vertical="center"/>
    </xf>
    <xf numFmtId="0" fontId="39" fillId="0" borderId="30" xfId="52" applyFont="1" applyFill="1" applyBorder="1" applyAlignment="1">
      <alignment horizontal="left" vertical="center"/>
    </xf>
    <xf numFmtId="0" fontId="39" fillId="0" borderId="31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vertical="center"/>
    </xf>
    <xf numFmtId="0" fontId="25" fillId="0" borderId="32" xfId="52" applyFont="1" applyFill="1" applyBorder="1" applyAlignment="1">
      <alignment horizontal="center" vertical="center"/>
    </xf>
    <xf numFmtId="0" fontId="25" fillId="0" borderId="33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39" fillId="0" borderId="27" xfId="52" applyFont="1" applyFill="1" applyBorder="1" applyAlignment="1">
      <alignment horizontal="left" vertical="center"/>
    </xf>
    <xf numFmtId="0" fontId="25" fillId="0" borderId="28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28" xfId="52" applyFont="1" applyFill="1" applyBorder="1" applyAlignment="1">
      <alignment horizontal="left" vertical="center" wrapText="1"/>
    </xf>
    <xf numFmtId="0" fontId="25" fillId="0" borderId="20" xfId="52" applyFont="1" applyFill="1" applyBorder="1" applyAlignment="1">
      <alignment horizontal="left" vertical="center" wrapText="1"/>
    </xf>
    <xf numFmtId="0" fontId="39" fillId="0" borderId="29" xfId="52" applyFont="1" applyFill="1" applyBorder="1" applyAlignment="1">
      <alignment horizontal="left" vertical="center"/>
    </xf>
    <xf numFmtId="0" fontId="18" fillId="0" borderId="23" xfId="52" applyFill="1" applyBorder="1" applyAlignment="1">
      <alignment horizontal="center" vertical="center"/>
    </xf>
    <xf numFmtId="0" fontId="39" fillId="0" borderId="35" xfId="52" applyFont="1" applyFill="1" applyBorder="1" applyAlignment="1">
      <alignment horizontal="center" vertical="center"/>
    </xf>
    <xf numFmtId="0" fontId="39" fillId="0" borderId="36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right" vertical="center"/>
    </xf>
    <xf numFmtId="0" fontId="25" fillId="0" borderId="33" xfId="52" applyFont="1" applyFill="1" applyBorder="1" applyAlignment="1">
      <alignment horizontal="righ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39" fillId="0" borderId="32" xfId="52" applyFont="1" applyFill="1" applyBorder="1" applyAlignment="1">
      <alignment horizontal="left" vertical="center"/>
    </xf>
    <xf numFmtId="0" fontId="39" fillId="0" borderId="37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center" vertical="center"/>
    </xf>
    <xf numFmtId="58" fontId="25" fillId="0" borderId="23" xfId="52" applyNumberFormat="1" applyFont="1" applyFill="1" applyBorder="1" applyAlignment="1">
      <alignment horizontal="center" vertical="center"/>
    </xf>
    <xf numFmtId="0" fontId="39" fillId="0" borderId="23" xfId="52" applyFont="1" applyFill="1" applyBorder="1" applyAlignment="1">
      <alignment horizontal="center" vertical="center"/>
    </xf>
    <xf numFmtId="0" fontId="25" fillId="0" borderId="27" xfId="52" applyFont="1" applyFill="1" applyBorder="1" applyAlignment="1">
      <alignment horizontal="center" vertical="center"/>
    </xf>
    <xf numFmtId="0" fontId="25" fillId="0" borderId="38" xfId="52" applyFont="1" applyFill="1" applyBorder="1" applyAlignment="1">
      <alignment horizontal="center" vertical="center"/>
    </xf>
    <xf numFmtId="0" fontId="39" fillId="0" borderId="21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9" fillId="0" borderId="39" xfId="52" applyFont="1" applyFill="1" applyBorder="1" applyAlignment="1">
      <alignment horizontal="left" vertical="center"/>
    </xf>
    <xf numFmtId="0" fontId="25" fillId="0" borderId="40" xfId="52" applyFont="1" applyFill="1" applyBorder="1" applyAlignment="1">
      <alignment horizontal="center" vertical="center"/>
    </xf>
    <xf numFmtId="0" fontId="26" fillId="0" borderId="40" xfId="52" applyFont="1" applyFill="1" applyBorder="1" applyAlignment="1">
      <alignment horizontal="left" vertical="center"/>
    </xf>
    <xf numFmtId="0" fontId="39" fillId="0" borderId="38" xfId="52" applyFont="1" applyFill="1" applyBorder="1" applyAlignment="1">
      <alignment horizontal="left" vertical="center"/>
    </xf>
    <xf numFmtId="0" fontId="39" fillId="0" borderId="21" xfId="52" applyFont="1" applyFill="1" applyBorder="1" applyAlignment="1">
      <alignment horizontal="left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21" xfId="52" applyFont="1" applyFill="1" applyBorder="1" applyAlignment="1">
      <alignment horizontal="left" vertical="center" wrapText="1"/>
    </xf>
    <xf numFmtId="0" fontId="18" fillId="0" borderId="24" xfId="52" applyFill="1" applyBorder="1" applyAlignment="1">
      <alignment horizontal="center" vertical="center"/>
    </xf>
    <xf numFmtId="0" fontId="39" fillId="0" borderId="39" xfId="52" applyFont="1" applyFill="1" applyBorder="1" applyAlignment="1">
      <alignment horizontal="center"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21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horizontal="center" vertical="center" wrapText="1"/>
    </xf>
    <xf numFmtId="0" fontId="18" fillId="0" borderId="40" xfId="52" applyFont="1" applyFill="1" applyBorder="1" applyAlignment="1">
      <alignment horizontal="center" vertical="center"/>
    </xf>
    <xf numFmtId="0" fontId="11" fillId="0" borderId="40" xfId="52" applyFont="1" applyFill="1" applyBorder="1" applyAlignment="1">
      <alignment horizontal="center" vertical="center"/>
    </xf>
    <xf numFmtId="0" fontId="25" fillId="0" borderId="37" xfId="52" applyFont="1" applyFill="1" applyBorder="1" applyAlignment="1">
      <alignment horizontal="right" vertical="center"/>
    </xf>
    <xf numFmtId="0" fontId="25" fillId="0" borderId="41" xfId="52" applyFont="1" applyFill="1" applyBorder="1" applyAlignment="1">
      <alignment horizontal="center" vertical="center"/>
    </xf>
    <xf numFmtId="0" fontId="26" fillId="0" borderId="38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center" vertical="center"/>
    </xf>
    <xf numFmtId="0" fontId="37" fillId="0" borderId="0" xfId="53" applyFont="1" applyFill="1" applyAlignment="1">
      <alignment horizontal="center"/>
    </xf>
    <xf numFmtId="0" fontId="0" fillId="0" borderId="12" xfId="52" applyFont="1" applyFill="1" applyBorder="1" applyAlignment="1">
      <alignment horizontal="center" vertical="center"/>
    </xf>
    <xf numFmtId="0" fontId="40" fillId="0" borderId="12" xfId="52" applyFont="1" applyFill="1" applyBorder="1" applyAlignment="1">
      <alignment horizontal="center" vertical="center"/>
    </xf>
    <xf numFmtId="0" fontId="22" fillId="0" borderId="42" xfId="52" applyFont="1" applyFill="1" applyBorder="1" applyAlignment="1">
      <alignment horizontal="center" vertical="center"/>
    </xf>
    <xf numFmtId="0" fontId="17" fillId="0" borderId="43" xfId="53" applyFont="1" applyFill="1" applyBorder="1" applyAlignment="1"/>
    <xf numFmtId="0" fontId="24" fillId="0" borderId="5" xfId="53" applyFont="1" applyFill="1" applyBorder="1" applyAlignment="1">
      <alignment horizontal="center" vertical="center"/>
    </xf>
    <xf numFmtId="0" fontId="17" fillId="0" borderId="8" xfId="53" applyFont="1" applyFill="1" applyBorder="1" applyAlignment="1"/>
    <xf numFmtId="0" fontId="13" fillId="0" borderId="2" xfId="59" applyFont="1" applyFill="1" applyBorder="1" applyAlignment="1">
      <alignment horizontal="center"/>
    </xf>
    <xf numFmtId="0" fontId="21" fillId="0" borderId="5" xfId="59" applyFont="1" applyFill="1" applyBorder="1" applyAlignment="1">
      <alignment horizontal="center"/>
    </xf>
    <xf numFmtId="0" fontId="27" fillId="0" borderId="44" xfId="0" applyFont="1" applyFill="1" applyBorder="1" applyAlignment="1">
      <alignment horizontal="center" vertical="center"/>
    </xf>
    <xf numFmtId="0" fontId="21" fillId="0" borderId="2" xfId="59" applyFont="1" applyFill="1" applyBorder="1" applyAlignment="1">
      <alignment horizontal="center"/>
    </xf>
    <xf numFmtId="0" fontId="41" fillId="0" borderId="13" xfId="59" applyFont="1" applyFill="1" applyBorder="1" applyAlignment="1">
      <alignment horizontal="center"/>
    </xf>
    <xf numFmtId="178" fontId="21" fillId="0" borderId="2" xfId="59" applyNumberFormat="1" applyFont="1" applyFill="1" applyBorder="1" applyAlignment="1">
      <alignment horizontal="center"/>
    </xf>
    <xf numFmtId="178" fontId="33" fillId="0" borderId="5" xfId="0" applyNumberFormat="1" applyFont="1" applyFill="1" applyBorder="1" applyAlignment="1">
      <alignment horizontal="center" vertical="center"/>
    </xf>
    <xf numFmtId="178" fontId="42" fillId="0" borderId="2" xfId="59" applyNumberFormat="1" applyFont="1" applyFill="1" applyBorder="1" applyAlignment="1">
      <alignment horizontal="center"/>
    </xf>
    <xf numFmtId="178" fontId="33" fillId="0" borderId="45" xfId="0" applyNumberFormat="1" applyFont="1" applyFill="1" applyBorder="1" applyAlignment="1">
      <alignment horizontal="center" vertical="center"/>
    </xf>
    <xf numFmtId="0" fontId="25" fillId="0" borderId="46" xfId="0" applyNumberFormat="1" applyFont="1" applyFill="1" applyBorder="1" applyAlignment="1">
      <alignment horizontal="center" shrinkToFit="1"/>
    </xf>
    <xf numFmtId="0" fontId="33" fillId="0" borderId="47" xfId="0" applyNumberFormat="1" applyFont="1" applyFill="1" applyBorder="1" applyAlignment="1">
      <alignment horizontal="center" shrinkToFit="1"/>
    </xf>
    <xf numFmtId="0" fontId="43" fillId="0" borderId="48" xfId="0" applyNumberFormat="1" applyFont="1" applyFill="1" applyBorder="1" applyAlignment="1">
      <alignment horizontal="center" vertical="center"/>
    </xf>
    <xf numFmtId="0" fontId="17" fillId="0" borderId="5" xfId="53" applyFont="1" applyFill="1" applyBorder="1" applyAlignment="1"/>
    <xf numFmtId="0" fontId="21" fillId="0" borderId="47" xfId="0" applyNumberFormat="1" applyFont="1" applyFill="1" applyBorder="1" applyAlignment="1">
      <alignment horizontal="center" shrinkToFit="1"/>
    </xf>
    <xf numFmtId="0" fontId="33" fillId="0" borderId="3" xfId="0" applyNumberFormat="1" applyFont="1" applyFill="1" applyBorder="1" applyAlignment="1">
      <alignment horizontal="center" vertical="center"/>
    </xf>
    <xf numFmtId="0" fontId="33" fillId="0" borderId="48" xfId="0" applyNumberFormat="1" applyFont="1" applyFill="1" applyBorder="1" applyAlignment="1">
      <alignment horizontal="center" vertical="center"/>
    </xf>
    <xf numFmtId="0" fontId="44" fillId="0" borderId="2" xfId="0" applyNumberFormat="1" applyFont="1" applyFill="1" applyBorder="1" applyAlignment="1">
      <alignment horizontal="center" vertical="center"/>
    </xf>
    <xf numFmtId="0" fontId="35" fillId="0" borderId="49" xfId="0" applyFont="1" applyFill="1" applyBorder="1" applyAlignment="1">
      <alignment horizontal="center" vertical="center"/>
    </xf>
    <xf numFmtId="0" fontId="35" fillId="0" borderId="50" xfId="0" applyNumberFormat="1" applyFont="1" applyFill="1" applyBorder="1" applyAlignment="1">
      <alignment horizontal="center" vertical="center"/>
    </xf>
    <xf numFmtId="0" fontId="36" fillId="0" borderId="50" xfId="0" applyFont="1" applyFill="1" applyBorder="1" applyAlignment="1">
      <alignment horizontal="center" vertical="center"/>
    </xf>
    <xf numFmtId="0" fontId="35" fillId="0" borderId="51" xfId="0" applyNumberFormat="1" applyFont="1" applyFill="1" applyBorder="1" applyAlignment="1">
      <alignment horizontal="center" vertical="center"/>
    </xf>
    <xf numFmtId="0" fontId="17" fillId="0" borderId="52" xfId="53" applyFont="1" applyFill="1" applyBorder="1" applyAlignment="1"/>
    <xf numFmtId="179" fontId="35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0" fillId="0" borderId="11" xfId="52" applyFont="1" applyFill="1" applyBorder="1" applyAlignment="1">
      <alignment horizontal="left" vertical="center"/>
    </xf>
    <xf numFmtId="0" fontId="17" fillId="0" borderId="12" xfId="52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24" fillId="0" borderId="7" xfId="53" applyFont="1" applyFill="1" applyBorder="1" applyAlignment="1" applyProtection="1">
      <alignment horizontal="center" vertical="center"/>
    </xf>
    <xf numFmtId="0" fontId="45" fillId="0" borderId="7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center" vertical="center"/>
    </xf>
    <xf numFmtId="49" fontId="37" fillId="0" borderId="37" xfId="54" applyNumberFormat="1" applyFont="1" applyFill="1" applyBorder="1" applyAlignment="1">
      <alignment horizontal="center" vertical="center"/>
    </xf>
    <xf numFmtId="49" fontId="9" fillId="0" borderId="20" xfId="0" applyNumberFormat="1" applyFont="1" applyFill="1" applyBorder="1" applyAlignment="1">
      <alignment horizontal="center" vertical="center"/>
    </xf>
    <xf numFmtId="49" fontId="37" fillId="0" borderId="53" xfId="54" applyNumberFormat="1" applyFont="1" applyFill="1" applyBorder="1" applyAlignment="1">
      <alignment horizontal="center" vertical="center"/>
    </xf>
    <xf numFmtId="49" fontId="37" fillId="0" borderId="54" xfId="54" applyNumberFormat="1" applyFont="1" applyFill="1" applyBorder="1" applyAlignment="1">
      <alignment horizontal="center" vertical="center"/>
    </xf>
    <xf numFmtId="49" fontId="46" fillId="0" borderId="54" xfId="54" applyNumberFormat="1" applyFont="1" applyFill="1" applyBorder="1" applyAlignment="1">
      <alignment horizontal="center" vertical="center"/>
    </xf>
    <xf numFmtId="49" fontId="9" fillId="0" borderId="54" xfId="0" applyNumberFormat="1" applyFont="1" applyFill="1" applyBorder="1" applyAlignment="1">
      <alignment horizontal="center" vertical="center"/>
    </xf>
    <xf numFmtId="49" fontId="17" fillId="0" borderId="55" xfId="53" applyNumberFormat="1" applyFont="1" applyFill="1" applyBorder="1" applyAlignment="1">
      <alignment horizontal="center"/>
    </xf>
    <xf numFmtId="49" fontId="17" fillId="0" borderId="56" xfId="53" applyNumberFormat="1" applyFont="1" applyFill="1" applyBorder="1" applyAlignment="1">
      <alignment horizontal="center"/>
    </xf>
    <xf numFmtId="49" fontId="37" fillId="0" borderId="56" xfId="54" applyNumberFormat="1" applyFont="1" applyFill="1" applyBorder="1" applyAlignment="1">
      <alignment horizontal="center" vertical="center"/>
    </xf>
    <xf numFmtId="49" fontId="9" fillId="0" borderId="56" xfId="0" applyNumberFormat="1" applyFont="1" applyFill="1" applyBorder="1" applyAlignment="1">
      <alignment horizontal="center" vertical="center"/>
    </xf>
    <xf numFmtId="14" fontId="24" fillId="0" borderId="0" xfId="53" applyNumberFormat="1" applyFont="1" applyFill="1" applyAlignment="1"/>
    <xf numFmtId="58" fontId="37" fillId="0" borderId="0" xfId="53" applyNumberFormat="1" applyFont="1" applyFill="1" applyAlignment="1">
      <alignment horizontal="left"/>
    </xf>
    <xf numFmtId="0" fontId="9" fillId="0" borderId="57" xfId="0" applyFont="1" applyFill="1" applyBorder="1" applyAlignment="1">
      <alignment horizontal="center" vertical="center"/>
    </xf>
    <xf numFmtId="0" fontId="9" fillId="0" borderId="58" xfId="0" applyFont="1" applyFill="1" applyBorder="1" applyAlignment="1">
      <alignment horizontal="center" vertical="center"/>
    </xf>
    <xf numFmtId="0" fontId="45" fillId="0" borderId="5" xfId="0" applyFont="1" applyFill="1" applyBorder="1" applyAlignment="1">
      <alignment horizontal="center" vertical="center"/>
    </xf>
    <xf numFmtId="0" fontId="45" fillId="0" borderId="58" xfId="0" applyFont="1" applyFill="1" applyBorder="1" applyAlignment="1">
      <alignment horizontal="center" vertical="center"/>
    </xf>
    <xf numFmtId="49" fontId="9" fillId="0" borderId="59" xfId="0" applyNumberFormat="1" applyFont="1" applyFill="1" applyBorder="1" applyAlignment="1">
      <alignment horizontal="center" vertical="center"/>
    </xf>
    <xf numFmtId="49" fontId="9" fillId="0" borderId="60" xfId="0" applyNumberFormat="1" applyFont="1" applyFill="1" applyBorder="1" applyAlignment="1">
      <alignment horizontal="center" vertical="center"/>
    </xf>
    <xf numFmtId="49" fontId="9" fillId="0" borderId="58" xfId="0" applyNumberFormat="1" applyFont="1" applyFill="1" applyBorder="1" applyAlignment="1">
      <alignment horizontal="center" vertical="center"/>
    </xf>
    <xf numFmtId="49" fontId="9" fillId="0" borderId="32" xfId="0" applyNumberFormat="1" applyFont="1" applyFill="1" applyBorder="1" applyAlignment="1">
      <alignment horizontal="center" vertical="center"/>
    </xf>
    <xf numFmtId="49" fontId="9" fillId="0" borderId="61" xfId="0" applyNumberFormat="1" applyFont="1" applyFill="1" applyBorder="1" applyAlignment="1">
      <alignment horizontal="center" vertical="center"/>
    </xf>
    <xf numFmtId="0" fontId="18" fillId="0" borderId="0" xfId="52" applyFont="1" applyAlignment="1">
      <alignment horizontal="left" vertical="center"/>
    </xf>
    <xf numFmtId="0" fontId="11" fillId="0" borderId="62" xfId="52" applyFont="1" applyBorder="1" applyAlignment="1">
      <alignment horizontal="left" vertical="center"/>
    </xf>
    <xf numFmtId="0" fontId="21" fillId="0" borderId="63" xfId="52" applyFont="1" applyBorder="1" applyAlignment="1">
      <alignment horizontal="center" vertical="center"/>
    </xf>
    <xf numFmtId="0" fontId="11" fillId="0" borderId="63" xfId="52" applyFont="1" applyBorder="1" applyAlignment="1">
      <alignment horizontal="center" vertical="center"/>
    </xf>
    <xf numFmtId="0" fontId="26" fillId="0" borderId="63" xfId="52" applyFont="1" applyBorder="1" applyAlignment="1">
      <alignment horizontal="left" vertical="center"/>
    </xf>
    <xf numFmtId="0" fontId="26" fillId="0" borderId="26" xfId="52" applyFont="1" applyBorder="1" applyAlignment="1">
      <alignment horizontal="center" vertical="center"/>
    </xf>
    <xf numFmtId="0" fontId="26" fillId="0" borderId="27" xfId="52" applyFont="1" applyBorder="1" applyAlignment="1">
      <alignment horizontal="center" vertical="center"/>
    </xf>
    <xf numFmtId="0" fontId="26" fillId="0" borderId="38" xfId="52" applyFont="1" applyBorder="1" applyAlignment="1">
      <alignment horizontal="center" vertical="center"/>
    </xf>
    <xf numFmtId="0" fontId="11" fillId="0" borderId="26" xfId="52" applyFont="1" applyBorder="1" applyAlignment="1">
      <alignment horizontal="center" vertical="center"/>
    </xf>
    <xf numFmtId="0" fontId="11" fillId="0" borderId="27" xfId="52" applyFont="1" applyBorder="1" applyAlignment="1">
      <alignment horizontal="center" vertical="center"/>
    </xf>
    <xf numFmtId="0" fontId="11" fillId="0" borderId="38" xfId="52" applyFont="1" applyBorder="1" applyAlignment="1">
      <alignment horizontal="center" vertical="center"/>
    </xf>
    <xf numFmtId="0" fontId="26" fillId="0" borderId="28" xfId="52" applyFont="1" applyBorder="1" applyAlignment="1">
      <alignment horizontal="left" vertical="center"/>
    </xf>
    <xf numFmtId="0" fontId="26" fillId="0" borderId="20" xfId="52" applyFont="1" applyBorder="1" applyAlignment="1">
      <alignment horizontal="left" vertical="center"/>
    </xf>
    <xf numFmtId="14" fontId="47" fillId="0" borderId="20" xfId="52" applyNumberFormat="1" applyFont="1" applyBorder="1" applyAlignment="1">
      <alignment horizontal="center" vertical="center"/>
    </xf>
    <xf numFmtId="14" fontId="47" fillId="0" borderId="21" xfId="52" applyNumberFormat="1" applyFont="1" applyBorder="1" applyAlignment="1">
      <alignment horizontal="center" vertical="center"/>
    </xf>
    <xf numFmtId="0" fontId="26" fillId="0" borderId="28" xfId="52" applyFont="1" applyBorder="1" applyAlignment="1">
      <alignment vertical="center"/>
    </xf>
    <xf numFmtId="14" fontId="21" fillId="0" borderId="20" xfId="52" applyNumberFormat="1" applyFont="1" applyBorder="1" applyAlignment="1">
      <alignment horizontal="center" vertical="center"/>
    </xf>
    <xf numFmtId="14" fontId="21" fillId="0" borderId="21" xfId="52" applyNumberFormat="1" applyFont="1" applyBorder="1" applyAlignment="1">
      <alignment horizontal="center" vertical="center"/>
    </xf>
    <xf numFmtId="49" fontId="21" fillId="0" borderId="20" xfId="52" applyNumberFormat="1" applyFont="1" applyBorder="1" applyAlignment="1">
      <alignment horizontal="center" vertical="center"/>
    </xf>
    <xf numFmtId="0" fontId="21" fillId="0" borderId="21" xfId="52" applyFont="1" applyBorder="1" applyAlignment="1">
      <alignment horizontal="center" vertical="center"/>
    </xf>
    <xf numFmtId="0" fontId="21" fillId="0" borderId="64" xfId="52" applyFont="1" applyBorder="1" applyAlignment="1">
      <alignment horizontal="center" vertical="center"/>
    </xf>
    <xf numFmtId="0" fontId="21" fillId="0" borderId="65" xfId="52" applyFont="1" applyBorder="1" applyAlignment="1">
      <alignment horizontal="center" vertical="center"/>
    </xf>
    <xf numFmtId="0" fontId="21" fillId="0" borderId="28" xfId="52" applyFont="1" applyBorder="1" applyAlignment="1">
      <alignment horizontal="left" vertical="center"/>
    </xf>
    <xf numFmtId="0" fontId="48" fillId="0" borderId="29" xfId="52" applyFont="1" applyBorder="1" applyAlignment="1">
      <alignment vertical="center"/>
    </xf>
    <xf numFmtId="0" fontId="26" fillId="0" borderId="29" xfId="52" applyFont="1" applyBorder="1" applyAlignment="1">
      <alignment horizontal="left" vertical="center"/>
    </xf>
    <xf numFmtId="0" fontId="26" fillId="0" borderId="23" xfId="52" applyFont="1" applyBorder="1" applyAlignment="1">
      <alignment horizontal="left" vertical="center"/>
    </xf>
    <xf numFmtId="14" fontId="21" fillId="0" borderId="23" xfId="52" applyNumberFormat="1" applyFont="1" applyBorder="1" applyAlignment="1">
      <alignment horizontal="center" vertical="center"/>
    </xf>
    <xf numFmtId="14" fontId="21" fillId="0" borderId="24" xfId="52" applyNumberFormat="1" applyFont="1" applyBorder="1" applyAlignment="1">
      <alignment horizontal="center" vertical="center"/>
    </xf>
    <xf numFmtId="0" fontId="11" fillId="0" borderId="0" xfId="52" applyFont="1" applyBorder="1" applyAlignment="1">
      <alignment horizontal="left" vertical="center"/>
    </xf>
    <xf numFmtId="0" fontId="26" fillId="0" borderId="26" xfId="52" applyFont="1" applyBorder="1" applyAlignment="1">
      <alignment vertical="center"/>
    </xf>
    <xf numFmtId="0" fontId="18" fillId="0" borderId="27" xfId="52" applyFont="1" applyBorder="1" applyAlignment="1">
      <alignment horizontal="left" vertical="center"/>
    </xf>
    <xf numFmtId="0" fontId="21" fillId="0" borderId="27" xfId="52" applyFont="1" applyBorder="1" applyAlignment="1">
      <alignment horizontal="left" vertical="center"/>
    </xf>
    <xf numFmtId="0" fontId="18" fillId="0" borderId="27" xfId="52" applyFont="1" applyBorder="1" applyAlignment="1">
      <alignment vertical="center"/>
    </xf>
    <xf numFmtId="0" fontId="26" fillId="0" borderId="27" xfId="52" applyFont="1" applyBorder="1" applyAlignment="1">
      <alignment vertical="center"/>
    </xf>
    <xf numFmtId="0" fontId="18" fillId="0" borderId="20" xfId="52" applyFont="1" applyBorder="1" applyAlignment="1">
      <alignment horizontal="left" vertical="center"/>
    </xf>
    <xf numFmtId="0" fontId="18" fillId="0" borderId="20" xfId="52" applyFont="1" applyBorder="1" applyAlignment="1">
      <alignment vertical="center"/>
    </xf>
    <xf numFmtId="0" fontId="26" fillId="0" borderId="20" xfId="52" applyFont="1" applyBorder="1" applyAlignment="1">
      <alignment vertical="center"/>
    </xf>
    <xf numFmtId="0" fontId="26" fillId="0" borderId="0" xfId="52" applyFont="1" applyBorder="1" applyAlignment="1">
      <alignment horizontal="left" vertical="center"/>
    </xf>
    <xf numFmtId="0" fontId="25" fillId="0" borderId="36" xfId="52" applyFont="1" applyBorder="1" applyAlignment="1">
      <alignment horizontal="left" vertical="center" wrapText="1"/>
    </xf>
    <xf numFmtId="0" fontId="25" fillId="0" borderId="31" xfId="52" applyFont="1" applyBorder="1" applyAlignment="1">
      <alignment horizontal="left" vertical="center" wrapText="1"/>
    </xf>
    <xf numFmtId="0" fontId="25" fillId="0" borderId="66" xfId="52" applyFont="1" applyBorder="1" applyAlignment="1">
      <alignment horizontal="left" vertical="center" wrapText="1"/>
    </xf>
    <xf numFmtId="0" fontId="25" fillId="0" borderId="34" xfId="52" applyFont="1" applyBorder="1" applyAlignment="1">
      <alignment horizontal="left" vertical="center"/>
    </xf>
    <xf numFmtId="0" fontId="25" fillId="0" borderId="33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5" fillId="0" borderId="32" xfId="52" applyFont="1" applyBorder="1" applyAlignment="1">
      <alignment horizontal="left" vertical="center"/>
    </xf>
    <xf numFmtId="0" fontId="21" fillId="0" borderId="29" xfId="52" applyFont="1" applyBorder="1" applyAlignment="1">
      <alignment horizontal="left" vertical="center"/>
    </xf>
    <xf numFmtId="0" fontId="21" fillId="0" borderId="23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 wrapText="1"/>
    </xf>
    <xf numFmtId="0" fontId="25" fillId="0" borderId="27" xfId="52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26" fillId="0" borderId="28" xfId="52" applyFont="1" applyFill="1" applyBorder="1" applyAlignment="1">
      <alignment horizontal="left" vertical="center"/>
    </xf>
    <xf numFmtId="0" fontId="26" fillId="0" borderId="29" xfId="52" applyFont="1" applyBorder="1" applyAlignment="1">
      <alignment horizontal="center" vertical="center"/>
    </xf>
    <xf numFmtId="0" fontId="26" fillId="0" borderId="23" xfId="52" applyFont="1" applyBorder="1" applyAlignment="1">
      <alignment horizontal="center" vertical="center"/>
    </xf>
    <xf numFmtId="0" fontId="26" fillId="0" borderId="28" xfId="52" applyFont="1" applyBorder="1" applyAlignment="1">
      <alignment horizontal="center" vertical="center"/>
    </xf>
    <xf numFmtId="0" fontId="26" fillId="0" borderId="20" xfId="52" applyFont="1" applyBorder="1" applyAlignment="1">
      <alignment horizontal="center" vertical="center"/>
    </xf>
    <xf numFmtId="0" fontId="39" fillId="0" borderId="20" xfId="52" applyFont="1" applyBorder="1" applyAlignment="1">
      <alignment horizontal="left" vertical="center"/>
    </xf>
    <xf numFmtId="0" fontId="26" fillId="0" borderId="67" xfId="52" applyFont="1" applyFill="1" applyBorder="1" applyAlignment="1">
      <alignment horizontal="left" vertical="center"/>
    </xf>
    <xf numFmtId="0" fontId="26" fillId="0" borderId="68" xfId="52" applyFont="1" applyFill="1" applyBorder="1" applyAlignment="1">
      <alignment horizontal="left" vertical="center"/>
    </xf>
    <xf numFmtId="0" fontId="11" fillId="0" borderId="0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21" fillId="0" borderId="31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1" fillId="0" borderId="33" xfId="52" applyFont="1" applyFill="1" applyBorder="1" applyAlignment="1">
      <alignment horizontal="left" vertical="center"/>
    </xf>
    <xf numFmtId="0" fontId="26" fillId="0" borderId="34" xfId="52" applyFont="1" applyBorder="1" applyAlignment="1">
      <alignment horizontal="left" vertical="center"/>
    </xf>
    <xf numFmtId="0" fontId="26" fillId="0" borderId="33" xfId="52" applyFont="1" applyBorder="1" applyAlignment="1">
      <alignment horizontal="left" vertical="center"/>
    </xf>
    <xf numFmtId="0" fontId="11" fillId="0" borderId="69" xfId="52" applyFont="1" applyBorder="1" applyAlignment="1">
      <alignment vertical="center"/>
    </xf>
    <xf numFmtId="0" fontId="21" fillId="0" borderId="70" xfId="52" applyFont="1" applyBorder="1" applyAlignment="1">
      <alignment horizontal="center" vertical="center"/>
    </xf>
    <xf numFmtId="0" fontId="11" fillId="0" borderId="70" xfId="52" applyFont="1" applyBorder="1" applyAlignment="1">
      <alignment vertical="center"/>
    </xf>
    <xf numFmtId="58" fontId="18" fillId="0" borderId="70" xfId="52" applyNumberFormat="1" applyFont="1" applyBorder="1" applyAlignment="1">
      <alignment vertical="center"/>
    </xf>
    <xf numFmtId="0" fontId="11" fillId="0" borderId="70" xfId="52" applyFont="1" applyBorder="1" applyAlignment="1">
      <alignment horizontal="center" vertical="center"/>
    </xf>
    <xf numFmtId="0" fontId="11" fillId="0" borderId="71" xfId="52" applyFont="1" applyFill="1" applyBorder="1" applyAlignment="1">
      <alignment horizontal="left" vertical="center"/>
    </xf>
    <xf numFmtId="0" fontId="11" fillId="0" borderId="70" xfId="52" applyFont="1" applyFill="1" applyBorder="1" applyAlignment="1">
      <alignment horizontal="left" vertical="center"/>
    </xf>
    <xf numFmtId="0" fontId="11" fillId="0" borderId="72" xfId="52" applyFont="1" applyFill="1" applyBorder="1" applyAlignment="1">
      <alignment horizontal="center" vertical="center"/>
    </xf>
    <xf numFmtId="0" fontId="11" fillId="0" borderId="54" xfId="52" applyFont="1" applyFill="1" applyBorder="1" applyAlignment="1">
      <alignment horizontal="center" vertical="center"/>
    </xf>
    <xf numFmtId="0" fontId="11" fillId="0" borderId="29" xfId="52" applyFont="1" applyFill="1" applyBorder="1" applyAlignment="1">
      <alignment horizontal="center" vertical="center"/>
    </xf>
    <xf numFmtId="0" fontId="11" fillId="0" borderId="23" xfId="52" applyFont="1" applyFill="1" applyBorder="1" applyAlignment="1">
      <alignment horizontal="center" vertical="center"/>
    </xf>
    <xf numFmtId="0" fontId="18" fillId="0" borderId="63" xfId="52" applyFont="1" applyBorder="1" applyAlignment="1">
      <alignment horizontal="center" vertical="center"/>
    </xf>
    <xf numFmtId="0" fontId="18" fillId="0" borderId="73" xfId="52" applyFont="1" applyBorder="1" applyAlignment="1">
      <alignment horizontal="center" vertical="center"/>
    </xf>
    <xf numFmtId="0" fontId="26" fillId="0" borderId="21" xfId="52" applyFont="1" applyBorder="1" applyAlignment="1">
      <alignment horizontal="left" vertical="center"/>
    </xf>
    <xf numFmtId="0" fontId="26" fillId="0" borderId="24" xfId="52" applyFont="1" applyBorder="1" applyAlignment="1">
      <alignment horizontal="left" vertical="center"/>
    </xf>
    <xf numFmtId="0" fontId="21" fillId="0" borderId="38" xfId="52" applyFont="1" applyBorder="1" applyAlignment="1">
      <alignment horizontal="left" vertical="center"/>
    </xf>
    <xf numFmtId="0" fontId="39" fillId="0" borderId="27" xfId="52" applyFont="1" applyBorder="1" applyAlignment="1">
      <alignment horizontal="left" vertical="center"/>
    </xf>
    <xf numFmtId="0" fontId="39" fillId="0" borderId="38" xfId="52" applyFont="1" applyBorder="1" applyAlignment="1">
      <alignment horizontal="left" vertical="center"/>
    </xf>
    <xf numFmtId="0" fontId="39" fillId="0" borderId="32" xfId="52" applyFont="1" applyBorder="1" applyAlignment="1">
      <alignment horizontal="left" vertical="center"/>
    </xf>
    <xf numFmtId="0" fontId="39" fillId="0" borderId="33" xfId="52" applyFont="1" applyBorder="1" applyAlignment="1">
      <alignment horizontal="left" vertical="center"/>
    </xf>
    <xf numFmtId="0" fontId="39" fillId="0" borderId="40" xfId="52" applyFont="1" applyBorder="1" applyAlignment="1">
      <alignment horizontal="left" vertical="center"/>
    </xf>
    <xf numFmtId="0" fontId="21" fillId="0" borderId="24" xfId="52" applyFont="1" applyBorder="1" applyAlignment="1">
      <alignment horizontal="left" vertical="center"/>
    </xf>
    <xf numFmtId="0" fontId="21" fillId="0" borderId="21" xfId="52" applyFont="1" applyFill="1" applyBorder="1" applyAlignment="1">
      <alignment horizontal="left" vertical="center"/>
    </xf>
    <xf numFmtId="0" fontId="26" fillId="0" borderId="24" xfId="52" applyFont="1" applyBorder="1" applyAlignment="1">
      <alignment horizontal="center" vertical="center"/>
    </xf>
    <xf numFmtId="0" fontId="39" fillId="0" borderId="21" xfId="52" applyFont="1" applyBorder="1" applyAlignment="1">
      <alignment horizontal="left" vertical="center"/>
    </xf>
    <xf numFmtId="0" fontId="26" fillId="0" borderId="41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26" fillId="0" borderId="40" xfId="52" applyFont="1" applyBorder="1" applyAlignment="1">
      <alignment horizontal="left" vertical="center"/>
    </xf>
    <xf numFmtId="0" fontId="21" fillId="0" borderId="74" xfId="52" applyFont="1" applyBorder="1" applyAlignment="1">
      <alignment horizontal="center" vertical="center"/>
    </xf>
    <xf numFmtId="0" fontId="11" fillId="0" borderId="75" xfId="52" applyFont="1" applyFill="1" applyBorder="1" applyAlignment="1">
      <alignment horizontal="left" vertical="center"/>
    </xf>
    <xf numFmtId="0" fontId="11" fillId="0" borderId="76" xfId="52" applyFont="1" applyFill="1" applyBorder="1" applyAlignment="1">
      <alignment horizontal="center" vertical="center"/>
    </xf>
    <xf numFmtId="0" fontId="11" fillId="0" borderId="24" xfId="52" applyFont="1" applyFill="1" applyBorder="1" applyAlignment="1">
      <alignment horizontal="center" vertical="center"/>
    </xf>
    <xf numFmtId="0" fontId="17" fillId="0" borderId="0" xfId="53" applyFont="1" applyFill="1" applyAlignment="1">
      <alignment horizontal="left"/>
    </xf>
    <xf numFmtId="0" fontId="32" fillId="0" borderId="2" xfId="0" applyFont="1" applyFill="1" applyBorder="1" applyAlignment="1">
      <alignment horizontal="left"/>
    </xf>
    <xf numFmtId="0" fontId="32" fillId="0" borderId="2" xfId="0" applyFont="1" applyFill="1" applyBorder="1" applyAlignment="1">
      <alignment horizontal="left" vertical="center"/>
    </xf>
    <xf numFmtId="0" fontId="34" fillId="0" borderId="49" xfId="0" applyNumberFormat="1" applyFont="1" applyFill="1" applyBorder="1" applyAlignment="1">
      <alignment shrinkToFit="1"/>
    </xf>
    <xf numFmtId="0" fontId="0" fillId="0" borderId="0" xfId="0" applyFont="1" applyFill="1" applyBorder="1" applyAlignment="1">
      <alignment horizontal="left" vertical="center"/>
    </xf>
    <xf numFmtId="0" fontId="17" fillId="0" borderId="12" xfId="53" applyFont="1" applyFill="1" applyBorder="1" applyAlignment="1">
      <alignment horizontal="center"/>
    </xf>
    <xf numFmtId="0" fontId="20" fillId="0" borderId="12" xfId="52" applyFont="1" applyFill="1" applyBorder="1" applyAlignment="1">
      <alignment horizontal="left" vertical="center"/>
    </xf>
    <xf numFmtId="0" fontId="17" fillId="0" borderId="57" xfId="52" applyFont="1" applyFill="1" applyBorder="1" applyAlignment="1">
      <alignment horizontal="center" vertical="center"/>
    </xf>
    <xf numFmtId="0" fontId="0" fillId="0" borderId="77" xfId="0" applyFont="1" applyFill="1" applyBorder="1" applyAlignment="1">
      <alignment horizontal="left" vertical="center"/>
    </xf>
    <xf numFmtId="0" fontId="24" fillId="0" borderId="58" xfId="53" applyFont="1" applyFill="1" applyBorder="1" applyAlignment="1" applyProtection="1">
      <alignment horizontal="center" vertical="center"/>
    </xf>
    <xf numFmtId="0" fontId="0" fillId="0" borderId="78" xfId="0" applyFont="1" applyFill="1" applyBorder="1" applyAlignment="1">
      <alignment horizontal="left" vertical="center"/>
    </xf>
    <xf numFmtId="180" fontId="28" fillId="0" borderId="8" xfId="0" applyNumberFormat="1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79" xfId="0" applyFont="1" applyFill="1" applyBorder="1" applyAlignment="1">
      <alignment horizontal="center" vertical="center"/>
    </xf>
    <xf numFmtId="0" fontId="28" fillId="0" borderId="20" xfId="0" applyNumberFormat="1" applyFont="1" applyFill="1" applyBorder="1" applyAlignment="1">
      <alignment horizontal="center" vertical="center"/>
    </xf>
    <xf numFmtId="0" fontId="17" fillId="0" borderId="20" xfId="53" applyFont="1" applyFill="1" applyBorder="1" applyAlignment="1"/>
    <xf numFmtId="0" fontId="28" fillId="0" borderId="59" xfId="0" applyNumberFormat="1" applyFont="1" applyFill="1" applyBorder="1" applyAlignment="1">
      <alignment horizontal="center" vertical="center"/>
    </xf>
    <xf numFmtId="49" fontId="37" fillId="0" borderId="59" xfId="54" applyNumberFormat="1" applyFont="1" applyFill="1" applyBorder="1" applyAlignment="1">
      <alignment horizontal="center" vertical="center"/>
    </xf>
    <xf numFmtId="0" fontId="17" fillId="0" borderId="51" xfId="53" applyFont="1" applyFill="1" applyBorder="1" applyAlignment="1">
      <alignment horizontal="center"/>
    </xf>
    <xf numFmtId="49" fontId="37" fillId="0" borderId="61" xfId="54" applyNumberFormat="1" applyFont="1" applyFill="1" applyBorder="1" applyAlignment="1">
      <alignment horizontal="center" vertical="center"/>
    </xf>
    <xf numFmtId="0" fontId="18" fillId="0" borderId="0" xfId="52" applyFont="1" applyBorder="1" applyAlignment="1">
      <alignment horizontal="left" vertical="center"/>
    </xf>
    <xf numFmtId="0" fontId="49" fillId="0" borderId="25" xfId="52" applyFont="1" applyBorder="1" applyAlignment="1">
      <alignment horizontal="center" vertical="top"/>
    </xf>
    <xf numFmtId="0" fontId="21" fillId="0" borderId="80" xfId="52" applyFont="1" applyBorder="1" applyAlignment="1">
      <alignment horizontal="center" vertical="center"/>
    </xf>
    <xf numFmtId="0" fontId="21" fillId="0" borderId="41" xfId="52" applyFont="1" applyBorder="1" applyAlignment="1">
      <alignment horizontal="center" vertical="center"/>
    </xf>
    <xf numFmtId="0" fontId="26" fillId="0" borderId="81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6" fillId="0" borderId="35" xfId="52" applyFont="1" applyBorder="1" applyAlignment="1">
      <alignment horizontal="left" vertical="center"/>
    </xf>
    <xf numFmtId="0" fontId="11" fillId="0" borderId="71" xfId="52" applyFont="1" applyBorder="1" applyAlignment="1">
      <alignment horizontal="left" vertical="center"/>
    </xf>
    <xf numFmtId="0" fontId="11" fillId="0" borderId="70" xfId="52" applyFont="1" applyBorder="1" applyAlignment="1">
      <alignment horizontal="left" vertical="center"/>
    </xf>
    <xf numFmtId="0" fontId="26" fillId="0" borderId="72" xfId="52" applyFont="1" applyBorder="1" applyAlignment="1">
      <alignment vertical="center"/>
    </xf>
    <xf numFmtId="0" fontId="18" fillId="0" borderId="54" xfId="52" applyFont="1" applyBorder="1" applyAlignment="1">
      <alignment horizontal="left" vertical="center"/>
    </xf>
    <xf numFmtId="0" fontId="21" fillId="0" borderId="54" xfId="52" applyFont="1" applyBorder="1" applyAlignment="1">
      <alignment horizontal="left" vertical="center"/>
    </xf>
    <xf numFmtId="0" fontId="18" fillId="0" borderId="54" xfId="52" applyFont="1" applyBorder="1" applyAlignment="1">
      <alignment vertical="center"/>
    </xf>
    <xf numFmtId="0" fontId="26" fillId="0" borderId="54" xfId="52" applyFont="1" applyBorder="1" applyAlignment="1">
      <alignment vertical="center"/>
    </xf>
    <xf numFmtId="0" fontId="26" fillId="0" borderId="72" xfId="52" applyFont="1" applyBorder="1" applyAlignment="1">
      <alignment horizontal="center" vertical="center"/>
    </xf>
    <xf numFmtId="0" fontId="21" fillId="0" borderId="54" xfId="52" applyFont="1" applyBorder="1" applyAlignment="1">
      <alignment horizontal="center" vertical="center"/>
    </xf>
    <xf numFmtId="0" fontId="26" fillId="0" borderId="54" xfId="52" applyFont="1" applyBorder="1" applyAlignment="1">
      <alignment horizontal="center" vertical="center"/>
    </xf>
    <xf numFmtId="0" fontId="18" fillId="0" borderId="54" xfId="52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18" fillId="0" borderId="20" xfId="52" applyFont="1" applyBorder="1" applyAlignment="1">
      <alignment horizontal="center" vertical="center"/>
    </xf>
    <xf numFmtId="0" fontId="26" fillId="0" borderId="67" xfId="52" applyFont="1" applyBorder="1" applyAlignment="1">
      <alignment horizontal="left" vertical="center" wrapText="1"/>
    </xf>
    <xf numFmtId="0" fontId="26" fillId="0" borderId="68" xfId="52" applyFont="1" applyBorder="1" applyAlignment="1">
      <alignment horizontal="left" vertical="center" wrapText="1"/>
    </xf>
    <xf numFmtId="0" fontId="26" fillId="0" borderId="82" xfId="52" applyFont="1" applyBorder="1" applyAlignment="1">
      <alignment horizontal="left" vertical="center"/>
    </xf>
    <xf numFmtId="0" fontId="26" fillId="0" borderId="83" xfId="52" applyFont="1" applyBorder="1" applyAlignment="1">
      <alignment horizontal="left" vertical="center"/>
    </xf>
    <xf numFmtId="0" fontId="50" fillId="0" borderId="84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51" fillId="3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>
      <alignment horizontal="center"/>
    </xf>
    <xf numFmtId="9" fontId="21" fillId="0" borderId="2" xfId="52" applyNumberFormat="1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9" fontId="21" fillId="0" borderId="54" xfId="52" applyNumberFormat="1" applyFont="1" applyBorder="1" applyAlignment="1">
      <alignment horizontal="center" vertical="center"/>
    </xf>
    <xf numFmtId="9" fontId="21" fillId="0" borderId="20" xfId="52" applyNumberFormat="1" applyFont="1" applyBorder="1" applyAlignment="1">
      <alignment horizontal="center" vertical="center"/>
    </xf>
    <xf numFmtId="0" fontId="11" fillId="0" borderId="71" xfId="0" applyFont="1" applyBorder="1" applyAlignment="1">
      <alignment horizontal="left" vertical="center"/>
    </xf>
    <xf numFmtId="0" fontId="11" fillId="0" borderId="70" xfId="0" applyFont="1" applyBorder="1" applyAlignment="1">
      <alignment horizontal="left" vertical="center"/>
    </xf>
    <xf numFmtId="9" fontId="21" fillId="0" borderId="36" xfId="52" applyNumberFormat="1" applyFont="1" applyBorder="1" applyAlignment="1">
      <alignment horizontal="left" vertical="center"/>
    </xf>
    <xf numFmtId="9" fontId="21" fillId="0" borderId="31" xfId="52" applyNumberFormat="1" applyFont="1" applyBorder="1" applyAlignment="1">
      <alignment horizontal="left" vertical="center"/>
    </xf>
    <xf numFmtId="9" fontId="21" fillId="0" borderId="67" xfId="52" applyNumberFormat="1" applyFont="1" applyBorder="1" applyAlignment="1">
      <alignment horizontal="left" vertical="center"/>
    </xf>
    <xf numFmtId="9" fontId="21" fillId="0" borderId="68" xfId="52" applyNumberFormat="1" applyFont="1" applyBorder="1" applyAlignment="1">
      <alignment horizontal="left" vertical="center"/>
    </xf>
    <xf numFmtId="0" fontId="39" fillId="0" borderId="72" xfId="52" applyFont="1" applyFill="1" applyBorder="1" applyAlignment="1">
      <alignment horizontal="left" vertical="center"/>
    </xf>
    <xf numFmtId="0" fontId="39" fillId="0" borderId="54" xfId="52" applyFont="1" applyFill="1" applyBorder="1" applyAlignment="1">
      <alignment horizontal="left" vertical="center"/>
    </xf>
    <xf numFmtId="0" fontId="39" fillId="0" borderId="80" xfId="52" applyFont="1" applyFill="1" applyBorder="1" applyAlignment="1">
      <alignment horizontal="left" vertical="center"/>
    </xf>
    <xf numFmtId="0" fontId="39" fillId="0" borderId="68" xfId="52" applyFont="1" applyFill="1" applyBorder="1" applyAlignment="1">
      <alignment horizontal="left" vertical="center"/>
    </xf>
    <xf numFmtId="0" fontId="11" fillId="0" borderId="35" xfId="52" applyFont="1" applyFill="1" applyBorder="1" applyAlignment="1">
      <alignment horizontal="left" vertical="center"/>
    </xf>
    <xf numFmtId="0" fontId="21" fillId="0" borderId="85" xfId="52" applyFont="1" applyFill="1" applyBorder="1" applyAlignment="1">
      <alignment horizontal="left" vertical="center"/>
    </xf>
    <xf numFmtId="0" fontId="21" fillId="0" borderId="86" xfId="52" applyFont="1" applyFill="1" applyBorder="1" applyAlignment="1">
      <alignment horizontal="left" vertical="center"/>
    </xf>
    <xf numFmtId="0" fontId="11" fillId="0" borderId="62" xfId="52" applyFont="1" applyBorder="1" applyAlignment="1">
      <alignment vertical="center"/>
    </xf>
    <xf numFmtId="0" fontId="52" fillId="0" borderId="70" xfId="52" applyFont="1" applyBorder="1" applyAlignment="1">
      <alignment horizontal="center" vertical="center"/>
    </xf>
    <xf numFmtId="0" fontId="11" fillId="0" borderId="63" xfId="52" applyFont="1" applyBorder="1" applyAlignment="1">
      <alignment vertical="center"/>
    </xf>
    <xf numFmtId="0" fontId="21" fillId="0" borderId="87" xfId="52" applyFont="1" applyBorder="1" applyAlignment="1">
      <alignment vertical="center"/>
    </xf>
    <xf numFmtId="0" fontId="11" fillId="0" borderId="87" xfId="52" applyFont="1" applyBorder="1" applyAlignment="1">
      <alignment vertical="center"/>
    </xf>
    <xf numFmtId="58" fontId="18" fillId="0" borderId="63" xfId="52" applyNumberFormat="1" applyFont="1" applyBorder="1" applyAlignment="1">
      <alignment vertical="center"/>
    </xf>
    <xf numFmtId="0" fontId="11" fillId="0" borderId="35" xfId="52" applyFont="1" applyBorder="1" applyAlignment="1">
      <alignment horizontal="center" vertical="center"/>
    </xf>
    <xf numFmtId="0" fontId="21" fillId="0" borderId="88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6" fillId="0" borderId="89" xfId="52" applyFont="1" applyBorder="1" applyAlignment="1">
      <alignment horizontal="left" vertical="center"/>
    </xf>
    <xf numFmtId="0" fontId="11" fillId="0" borderId="75" xfId="52" applyFont="1" applyBorder="1" applyAlignment="1">
      <alignment horizontal="left" vertical="center"/>
    </xf>
    <xf numFmtId="0" fontId="21" fillId="0" borderId="76" xfId="52" applyFont="1" applyBorder="1" applyAlignment="1">
      <alignment horizontal="left" vertical="center"/>
    </xf>
    <xf numFmtId="0" fontId="26" fillId="0" borderId="0" xfId="52" applyFont="1" applyBorder="1" applyAlignment="1">
      <alignment vertical="center"/>
    </xf>
    <xf numFmtId="0" fontId="26" fillId="0" borderId="41" xfId="52" applyFont="1" applyBorder="1" applyAlignment="1">
      <alignment horizontal="left" vertical="center" wrapText="1"/>
    </xf>
    <xf numFmtId="0" fontId="26" fillId="0" borderId="76" xfId="52" applyFont="1" applyBorder="1" applyAlignment="1">
      <alignment horizontal="left" vertical="center"/>
    </xf>
    <xf numFmtId="0" fontId="26" fillId="0" borderId="2" xfId="52" applyFont="1" applyBorder="1" applyAlignment="1">
      <alignment horizontal="center" vertical="center"/>
    </xf>
    <xf numFmtId="0" fontId="47" fillId="0" borderId="40" xfId="52" applyFont="1" applyBorder="1" applyAlignment="1">
      <alignment horizontal="left" vertical="center"/>
    </xf>
    <xf numFmtId="0" fontId="25" fillId="0" borderId="21" xfId="52" applyFont="1" applyBorder="1" applyAlignment="1">
      <alignment horizontal="left" vertical="center"/>
    </xf>
    <xf numFmtId="0" fontId="11" fillId="0" borderId="75" xfId="0" applyFont="1" applyBorder="1" applyAlignment="1">
      <alignment horizontal="left" vertical="center"/>
    </xf>
    <xf numFmtId="9" fontId="21" fillId="0" borderId="39" xfId="52" applyNumberFormat="1" applyFont="1" applyBorder="1" applyAlignment="1">
      <alignment horizontal="left" vertical="center"/>
    </xf>
    <xf numFmtId="9" fontId="21" fillId="0" borderId="41" xfId="52" applyNumberFormat="1" applyFont="1" applyBorder="1" applyAlignment="1">
      <alignment horizontal="left" vertical="center"/>
    </xf>
    <xf numFmtId="0" fontId="39" fillId="0" borderId="76" xfId="52" applyFont="1" applyFill="1" applyBorder="1" applyAlignment="1">
      <alignment horizontal="left" vertical="center"/>
    </xf>
    <xf numFmtId="0" fontId="39" fillId="0" borderId="41" xfId="52" applyFont="1" applyFill="1" applyBorder="1" applyAlignment="1">
      <alignment horizontal="left" vertical="center"/>
    </xf>
    <xf numFmtId="0" fontId="21" fillId="0" borderId="90" xfId="52" applyFont="1" applyFill="1" applyBorder="1" applyAlignment="1">
      <alignment horizontal="left" vertical="center"/>
    </xf>
    <xf numFmtId="0" fontId="11" fillId="0" borderId="91" xfId="52" applyFont="1" applyBorder="1" applyAlignment="1">
      <alignment horizontal="center" vertical="center"/>
    </xf>
    <xf numFmtId="0" fontId="21" fillId="0" borderId="87" xfId="52" applyFont="1" applyBorder="1" applyAlignment="1">
      <alignment horizontal="center" vertical="center"/>
    </xf>
    <xf numFmtId="0" fontId="21" fillId="0" borderId="89" xfId="52" applyFont="1" applyBorder="1" applyAlignment="1">
      <alignment horizontal="center" vertical="center"/>
    </xf>
    <xf numFmtId="0" fontId="21" fillId="0" borderId="89" xfId="52" applyFont="1" applyFill="1" applyBorder="1" applyAlignment="1">
      <alignment horizontal="left" vertical="center"/>
    </xf>
    <xf numFmtId="0" fontId="53" fillId="0" borderId="92" xfId="0" applyFont="1" applyBorder="1" applyAlignment="1">
      <alignment horizontal="center" vertical="center" wrapText="1"/>
    </xf>
    <xf numFmtId="0" fontId="53" fillId="0" borderId="17" xfId="0" applyFont="1" applyBorder="1" applyAlignment="1">
      <alignment horizontal="center" vertical="center" wrapText="1"/>
    </xf>
    <xf numFmtId="0" fontId="54" fillId="0" borderId="14" xfId="0" applyFont="1" applyBorder="1"/>
    <xf numFmtId="0" fontId="54" fillId="0" borderId="2" xfId="0" applyFont="1" applyBorder="1"/>
    <xf numFmtId="0" fontId="54" fillId="0" borderId="5" xfId="0" applyFont="1" applyBorder="1" applyAlignment="1">
      <alignment horizontal="center" vertical="center"/>
    </xf>
    <xf numFmtId="0" fontId="54" fillId="0" borderId="7" xfId="0" applyFont="1" applyBorder="1" applyAlignment="1">
      <alignment horizontal="center" vertical="center"/>
    </xf>
    <xf numFmtId="0" fontId="54" fillId="4" borderId="5" xfId="0" applyFont="1" applyFill="1" applyBorder="1" applyAlignment="1">
      <alignment horizontal="center" vertical="center"/>
    </xf>
    <xf numFmtId="0" fontId="54" fillId="4" borderId="7" xfId="0" applyFont="1" applyFill="1" applyBorder="1" applyAlignment="1">
      <alignment horizontal="center" vertical="center"/>
    </xf>
    <xf numFmtId="0" fontId="54" fillId="4" borderId="2" xfId="0" applyFont="1" applyFill="1" applyBorder="1"/>
    <xf numFmtId="0" fontId="0" fillId="0" borderId="14" xfId="0" applyBorder="1"/>
    <xf numFmtId="0" fontId="0" fillId="4" borderId="2" xfId="0" applyFill="1" applyBorder="1"/>
    <xf numFmtId="0" fontId="0" fillId="0" borderId="15" xfId="0" applyBorder="1"/>
    <xf numFmtId="0" fontId="0" fillId="0" borderId="16" xfId="0" applyBorder="1"/>
    <xf numFmtId="0" fontId="0" fillId="4" borderId="16" xfId="0" applyFill="1" applyBorder="1"/>
    <xf numFmtId="0" fontId="0" fillId="5" borderId="0" xfId="0" applyFill="1"/>
    <xf numFmtId="0" fontId="53" fillId="0" borderId="18" xfId="0" applyFont="1" applyBorder="1" applyAlignment="1">
      <alignment horizontal="center" vertical="center" wrapText="1"/>
    </xf>
    <xf numFmtId="0" fontId="54" fillId="0" borderId="93" xfId="0" applyFont="1" applyBorder="1" applyAlignment="1">
      <alignment horizontal="center" vertical="center"/>
    </xf>
    <xf numFmtId="0" fontId="54" fillId="0" borderId="19" xfId="0" applyFont="1" applyBorder="1"/>
    <xf numFmtId="0" fontId="0" fillId="0" borderId="19" xfId="0" applyBorder="1"/>
    <xf numFmtId="0" fontId="0" fillId="0" borderId="9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4" fillId="6" borderId="2" xfId="0" applyFont="1" applyFill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6" fillId="0" borderId="0" xfId="0" applyFont="1"/>
    <xf numFmtId="0" fontId="56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50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50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50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50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12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060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060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060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060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060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060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060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060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060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060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060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060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060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116205</xdr:colOff>
      <xdr:row>2</xdr:row>
      <xdr:rowOff>36195</xdr:rowOff>
    </xdr:from>
    <xdr:to>
      <xdr:col>7</xdr:col>
      <xdr:colOff>1027430</xdr:colOff>
      <xdr:row>4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6777355" y="448310"/>
          <a:ext cx="57340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137160</xdr:colOff>
      <xdr:row>2</xdr:row>
      <xdr:rowOff>55245</xdr:rowOff>
    </xdr:from>
    <xdr:to>
      <xdr:col>9</xdr:col>
      <xdr:colOff>708660</xdr:colOff>
      <xdr:row>5</xdr:row>
      <xdr:rowOff>82550</xdr:rowOff>
    </xdr:to>
    <xdr:pic>
      <xdr:nvPicPr>
        <xdr:cNvPr id="4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96200" y="636270"/>
          <a:ext cx="1638300" cy="7035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98" customWidth="1"/>
    <col min="3" max="3" width="10.125" customWidth="1"/>
  </cols>
  <sheetData>
    <row r="1" ht="21" customHeight="1" spans="1:2">
      <c r="A1" s="499"/>
      <c r="B1" s="500" t="s">
        <v>0</v>
      </c>
    </row>
    <row r="2" spans="1:2">
      <c r="A2" s="9">
        <v>1</v>
      </c>
      <c r="B2" s="501" t="s">
        <v>1</v>
      </c>
    </row>
    <row r="3" spans="1:2">
      <c r="A3" s="9">
        <v>2</v>
      </c>
      <c r="B3" s="501" t="s">
        <v>2</v>
      </c>
    </row>
    <row r="4" spans="1:2">
      <c r="A4" s="9">
        <v>3</v>
      </c>
      <c r="B4" s="501" t="s">
        <v>3</v>
      </c>
    </row>
    <row r="5" spans="1:2">
      <c r="A5" s="9">
        <v>4</v>
      </c>
      <c r="B5" s="501" t="s">
        <v>4</v>
      </c>
    </row>
    <row r="6" spans="1:2">
      <c r="A6" s="9">
        <v>5</v>
      </c>
      <c r="B6" s="501" t="s">
        <v>5</v>
      </c>
    </row>
    <row r="7" spans="1:2">
      <c r="A7" s="9">
        <v>6</v>
      </c>
      <c r="B7" s="501" t="s">
        <v>6</v>
      </c>
    </row>
    <row r="8" s="497" customFormat="1" ht="15" customHeight="1" spans="1:2">
      <c r="A8" s="502">
        <v>7</v>
      </c>
      <c r="B8" s="503" t="s">
        <v>7</v>
      </c>
    </row>
    <row r="9" ht="18.95" customHeight="1" spans="1:2">
      <c r="A9" s="499"/>
      <c r="B9" s="504" t="s">
        <v>8</v>
      </c>
    </row>
    <row r="10" ht="15.95" customHeight="1" spans="1:2">
      <c r="A10" s="9">
        <v>1</v>
      </c>
      <c r="B10" s="505" t="s">
        <v>9</v>
      </c>
    </row>
    <row r="11" spans="1:2">
      <c r="A11" s="9">
        <v>2</v>
      </c>
      <c r="B11" s="501" t="s">
        <v>10</v>
      </c>
    </row>
    <row r="12" spans="1:2">
      <c r="A12" s="9">
        <v>3</v>
      </c>
      <c r="B12" s="503" t="s">
        <v>11</v>
      </c>
    </row>
    <row r="13" spans="1:2">
      <c r="A13" s="9">
        <v>4</v>
      </c>
      <c r="B13" s="501" t="s">
        <v>12</v>
      </c>
    </row>
    <row r="14" spans="1:2">
      <c r="A14" s="9">
        <v>5</v>
      </c>
      <c r="B14" s="501" t="s">
        <v>13</v>
      </c>
    </row>
    <row r="15" spans="1:2">
      <c r="A15" s="9">
        <v>6</v>
      </c>
      <c r="B15" s="501" t="s">
        <v>14</v>
      </c>
    </row>
    <row r="16" spans="1:2">
      <c r="A16" s="9">
        <v>7</v>
      </c>
      <c r="B16" s="501" t="s">
        <v>15</v>
      </c>
    </row>
    <row r="17" spans="1:2">
      <c r="A17" s="9">
        <v>8</v>
      </c>
      <c r="B17" s="501" t="s">
        <v>16</v>
      </c>
    </row>
    <row r="18" spans="1:2">
      <c r="A18" s="9">
        <v>9</v>
      </c>
      <c r="B18" s="501" t="s">
        <v>17</v>
      </c>
    </row>
    <row r="19" spans="1:2">
      <c r="A19" s="9"/>
      <c r="B19" s="501"/>
    </row>
    <row r="20" ht="20.25" spans="1:2">
      <c r="A20" s="499"/>
      <c r="B20" s="500" t="s">
        <v>18</v>
      </c>
    </row>
    <row r="21" spans="1:2">
      <c r="A21" s="9">
        <v>1</v>
      </c>
      <c r="B21" s="506" t="s">
        <v>19</v>
      </c>
    </row>
    <row r="22" spans="1:2">
      <c r="A22" s="9">
        <v>2</v>
      </c>
      <c r="B22" s="501" t="s">
        <v>20</v>
      </c>
    </row>
    <row r="23" spans="1:2">
      <c r="A23" s="9">
        <v>3</v>
      </c>
      <c r="B23" s="501" t="s">
        <v>21</v>
      </c>
    </row>
    <row r="24" spans="1:2">
      <c r="A24" s="9">
        <v>4</v>
      </c>
      <c r="B24" s="501" t="s">
        <v>22</v>
      </c>
    </row>
    <row r="25" spans="1:2">
      <c r="A25" s="9">
        <v>5</v>
      </c>
      <c r="B25" s="501" t="s">
        <v>23</v>
      </c>
    </row>
    <row r="26" spans="1:2">
      <c r="A26" s="9">
        <v>6</v>
      </c>
      <c r="B26" s="501" t="s">
        <v>24</v>
      </c>
    </row>
    <row r="27" spans="1:2">
      <c r="A27" s="9">
        <v>7</v>
      </c>
      <c r="B27" s="501" t="s">
        <v>25</v>
      </c>
    </row>
    <row r="28" spans="1:2">
      <c r="A28" s="9"/>
      <c r="B28" s="501"/>
    </row>
    <row r="29" ht="20.25" spans="1:2">
      <c r="A29" s="499"/>
      <c r="B29" s="500" t="s">
        <v>26</v>
      </c>
    </row>
    <row r="30" spans="1:2">
      <c r="A30" s="9">
        <v>1</v>
      </c>
      <c r="B30" s="506" t="s">
        <v>27</v>
      </c>
    </row>
    <row r="31" spans="1:2">
      <c r="A31" s="9">
        <v>2</v>
      </c>
      <c r="B31" s="501" t="s">
        <v>28</v>
      </c>
    </row>
    <row r="32" spans="1:2">
      <c r="A32" s="9">
        <v>3</v>
      </c>
      <c r="B32" s="501" t="s">
        <v>29</v>
      </c>
    </row>
    <row r="33" ht="28.5" spans="1:2">
      <c r="A33" s="9">
        <v>4</v>
      </c>
      <c r="B33" s="501" t="s">
        <v>30</v>
      </c>
    </row>
    <row r="34" spans="1:2">
      <c r="A34" s="9">
        <v>5</v>
      </c>
      <c r="B34" s="501" t="s">
        <v>31</v>
      </c>
    </row>
    <row r="35" spans="1:2">
      <c r="A35" s="9">
        <v>6</v>
      </c>
      <c r="B35" s="501" t="s">
        <v>32</v>
      </c>
    </row>
    <row r="36" spans="1:2">
      <c r="A36" s="9">
        <v>7</v>
      </c>
      <c r="B36" s="501" t="s">
        <v>33</v>
      </c>
    </row>
    <row r="37" spans="1:2">
      <c r="A37" s="9"/>
      <c r="B37" s="501"/>
    </row>
    <row r="39" spans="1:2">
      <c r="A39" s="507" t="s">
        <v>34</v>
      </c>
      <c r="B39" s="50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F4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6.1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272</v>
      </c>
      <c r="B2" s="5" t="s">
        <v>277</v>
      </c>
      <c r="C2" s="5" t="s">
        <v>273</v>
      </c>
      <c r="D2" s="5" t="s">
        <v>274</v>
      </c>
      <c r="E2" s="5" t="s">
        <v>275</v>
      </c>
      <c r="F2" s="5" t="s">
        <v>276</v>
      </c>
      <c r="G2" s="4" t="s">
        <v>294</v>
      </c>
      <c r="H2" s="4"/>
      <c r="I2" s="4" t="s">
        <v>295</v>
      </c>
      <c r="J2" s="4"/>
      <c r="K2" s="6" t="s">
        <v>296</v>
      </c>
      <c r="L2" s="76" t="s">
        <v>297</v>
      </c>
      <c r="M2" s="20" t="s">
        <v>298</v>
      </c>
    </row>
    <row r="3" s="1" customFormat="1" ht="16.5" spans="1:13">
      <c r="A3" s="4"/>
      <c r="B3" s="7"/>
      <c r="C3" s="7"/>
      <c r="D3" s="7"/>
      <c r="E3" s="7"/>
      <c r="F3" s="7"/>
      <c r="G3" s="4" t="s">
        <v>299</v>
      </c>
      <c r="H3" s="4" t="s">
        <v>300</v>
      </c>
      <c r="I3" s="4" t="s">
        <v>299</v>
      </c>
      <c r="J3" s="4" t="s">
        <v>300</v>
      </c>
      <c r="K3" s="8"/>
      <c r="L3" s="77"/>
      <c r="M3" s="21"/>
    </row>
    <row r="4" ht="22" customHeight="1" spans="1:13">
      <c r="A4" s="67">
        <v>1</v>
      </c>
      <c r="B4" s="24" t="s">
        <v>289</v>
      </c>
      <c r="C4" s="25">
        <v>241010020</v>
      </c>
      <c r="D4" s="25" t="s">
        <v>287</v>
      </c>
      <c r="E4" s="25" t="s">
        <v>288</v>
      </c>
      <c r="F4" s="12" t="s">
        <v>62</v>
      </c>
      <c r="G4" s="68">
        <v>-0.01</v>
      </c>
      <c r="H4" s="69">
        <v>-0.01</v>
      </c>
      <c r="I4" s="68">
        <v>-0.01</v>
      </c>
      <c r="J4" s="69">
        <v>-0.01</v>
      </c>
      <c r="K4" s="72"/>
      <c r="L4" s="11" t="s">
        <v>95</v>
      </c>
      <c r="M4" s="11" t="s">
        <v>301</v>
      </c>
    </row>
    <row r="5" ht="22" customHeight="1" spans="1:13">
      <c r="A5" s="67"/>
      <c r="B5" s="24"/>
      <c r="C5" s="28"/>
      <c r="D5" s="28"/>
      <c r="E5" s="29"/>
      <c r="F5" s="28"/>
      <c r="G5" s="68"/>
      <c r="H5" s="69"/>
      <c r="I5" s="69"/>
      <c r="J5" s="69"/>
      <c r="K5" s="72"/>
      <c r="L5" s="11"/>
      <c r="M5" s="11"/>
    </row>
    <row r="6" ht="22" customHeight="1" spans="1:13">
      <c r="A6" s="67"/>
      <c r="B6" s="70"/>
      <c r="C6" s="28"/>
      <c r="D6" s="70"/>
      <c r="E6" s="52"/>
      <c r="F6" s="70"/>
      <c r="G6" s="69"/>
      <c r="H6" s="69"/>
      <c r="I6" s="69"/>
      <c r="J6" s="69"/>
      <c r="K6" s="72"/>
      <c r="L6" s="11"/>
      <c r="M6" s="11"/>
    </row>
    <row r="7" ht="22" customHeight="1" spans="1:13">
      <c r="A7" s="67"/>
      <c r="B7" s="70"/>
      <c r="C7" s="28"/>
      <c r="D7" s="70"/>
      <c r="E7" s="52"/>
      <c r="F7" s="70"/>
      <c r="G7" s="69"/>
      <c r="H7" s="69"/>
      <c r="I7" s="69"/>
      <c r="J7" s="69"/>
      <c r="K7" s="72"/>
      <c r="L7" s="11"/>
      <c r="M7" s="11"/>
    </row>
    <row r="8" ht="22" customHeight="1" spans="1:13">
      <c r="A8" s="67"/>
      <c r="B8" s="71"/>
      <c r="C8" s="31"/>
      <c r="D8" s="31"/>
      <c r="E8" s="31"/>
      <c r="F8" s="32"/>
      <c r="G8" s="72"/>
      <c r="H8" s="73"/>
      <c r="I8" s="73"/>
      <c r="J8" s="73"/>
      <c r="K8" s="72"/>
      <c r="L8" s="9"/>
      <c r="M8" s="9"/>
    </row>
    <row r="9" ht="22" customHeight="1" spans="1:13">
      <c r="A9" s="67"/>
      <c r="B9" s="71"/>
      <c r="C9" s="31"/>
      <c r="D9" s="31"/>
      <c r="E9" s="31"/>
      <c r="F9" s="32"/>
      <c r="G9" s="72"/>
      <c r="H9" s="73"/>
      <c r="I9" s="73"/>
      <c r="J9" s="73"/>
      <c r="K9" s="72"/>
      <c r="L9" s="9"/>
      <c r="M9" s="9"/>
    </row>
    <row r="10" ht="22" customHeight="1" spans="1:13">
      <c r="A10" s="67"/>
      <c r="B10" s="71"/>
      <c r="C10" s="31"/>
      <c r="D10" s="31"/>
      <c r="E10" s="31"/>
      <c r="F10" s="32"/>
      <c r="G10" s="72"/>
      <c r="H10" s="73"/>
      <c r="I10" s="73"/>
      <c r="J10" s="73"/>
      <c r="K10" s="72"/>
      <c r="L10" s="9"/>
      <c r="M10" s="9"/>
    </row>
    <row r="11" ht="22" customHeight="1" spans="1:13">
      <c r="A11" s="67"/>
      <c r="B11" s="71"/>
      <c r="C11" s="31"/>
      <c r="D11" s="31"/>
      <c r="E11" s="31"/>
      <c r="F11" s="32"/>
      <c r="G11" s="72"/>
      <c r="H11" s="73"/>
      <c r="I11" s="73"/>
      <c r="J11" s="73"/>
      <c r="K11" s="72"/>
      <c r="L11" s="9"/>
      <c r="M11" s="9"/>
    </row>
    <row r="12" s="2" customFormat="1" ht="18.75" spans="1:13">
      <c r="A12" s="14" t="s">
        <v>302</v>
      </c>
      <c r="B12" s="15"/>
      <c r="C12" s="15"/>
      <c r="D12" s="31"/>
      <c r="E12" s="16"/>
      <c r="F12" s="32"/>
      <c r="G12" s="33"/>
      <c r="H12" s="14" t="s">
        <v>291</v>
      </c>
      <c r="I12" s="15"/>
      <c r="J12" s="15"/>
      <c r="K12" s="16"/>
      <c r="L12" s="78"/>
      <c r="M12" s="22"/>
    </row>
    <row r="13" ht="84" customHeight="1" spans="1:13">
      <c r="A13" s="74" t="s">
        <v>303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9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D2" sqref="D$1:D$1048576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17.25" customWidth="1"/>
    <col min="7" max="7" width="13.75" customWidth="1"/>
    <col min="8" max="9" width="6.375" customWidth="1"/>
    <col min="10" max="10" width="11" customWidth="1"/>
    <col min="11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305</v>
      </c>
      <c r="B2" s="5" t="s">
        <v>277</v>
      </c>
      <c r="C2" s="5" t="s">
        <v>273</v>
      </c>
      <c r="D2" s="5" t="s">
        <v>274</v>
      </c>
      <c r="E2" s="5" t="s">
        <v>275</v>
      </c>
      <c r="F2" s="5" t="s">
        <v>276</v>
      </c>
      <c r="G2" s="40" t="s">
        <v>306</v>
      </c>
      <c r="H2" s="41"/>
      <c r="I2" s="64"/>
      <c r="J2" s="40" t="s">
        <v>307</v>
      </c>
      <c r="K2" s="41"/>
      <c r="L2" s="64"/>
      <c r="M2" s="40" t="s">
        <v>308</v>
      </c>
      <c r="N2" s="41"/>
      <c r="O2" s="64"/>
      <c r="P2" s="40" t="s">
        <v>309</v>
      </c>
      <c r="Q2" s="41"/>
      <c r="R2" s="64"/>
      <c r="S2" s="41" t="s">
        <v>310</v>
      </c>
      <c r="T2" s="41"/>
      <c r="U2" s="64"/>
      <c r="V2" s="36" t="s">
        <v>311</v>
      </c>
      <c r="W2" s="36" t="s">
        <v>286</v>
      </c>
    </row>
    <row r="3" s="1" customFormat="1" ht="16.5" spans="1:23">
      <c r="A3" s="7"/>
      <c r="B3" s="42"/>
      <c r="C3" s="42"/>
      <c r="D3" s="42"/>
      <c r="E3" s="42"/>
      <c r="F3" s="42"/>
      <c r="G3" s="4" t="s">
        <v>312</v>
      </c>
      <c r="H3" s="4" t="s">
        <v>67</v>
      </c>
      <c r="I3" s="4" t="s">
        <v>277</v>
      </c>
      <c r="J3" s="4" t="s">
        <v>312</v>
      </c>
      <c r="K3" s="4" t="s">
        <v>67</v>
      </c>
      <c r="L3" s="4" t="s">
        <v>277</v>
      </c>
      <c r="M3" s="4" t="s">
        <v>312</v>
      </c>
      <c r="N3" s="4" t="s">
        <v>67</v>
      </c>
      <c r="O3" s="4" t="s">
        <v>277</v>
      </c>
      <c r="P3" s="4" t="s">
        <v>312</v>
      </c>
      <c r="Q3" s="4" t="s">
        <v>67</v>
      </c>
      <c r="R3" s="4" t="s">
        <v>277</v>
      </c>
      <c r="S3" s="4" t="s">
        <v>312</v>
      </c>
      <c r="T3" s="4" t="s">
        <v>67</v>
      </c>
      <c r="U3" s="4" t="s">
        <v>277</v>
      </c>
      <c r="V3" s="66"/>
      <c r="W3" s="66"/>
    </row>
    <row r="4" ht="18.75" spans="1:23">
      <c r="A4" s="43" t="s">
        <v>313</v>
      </c>
      <c r="B4" s="44" t="s">
        <v>289</v>
      </c>
      <c r="C4" s="25">
        <v>241010020</v>
      </c>
      <c r="D4" s="25" t="s">
        <v>287</v>
      </c>
      <c r="E4" s="25" t="s">
        <v>288</v>
      </c>
      <c r="F4" s="12" t="s">
        <v>62</v>
      </c>
      <c r="G4" s="45" t="s">
        <v>314</v>
      </c>
      <c r="H4" s="46"/>
      <c r="I4" s="46" t="s">
        <v>315</v>
      </c>
      <c r="J4" s="46" t="s">
        <v>316</v>
      </c>
      <c r="K4" s="27"/>
      <c r="L4" s="27" t="s">
        <v>317</v>
      </c>
      <c r="M4" s="11"/>
      <c r="N4" s="11"/>
      <c r="O4" s="11"/>
      <c r="P4" s="11"/>
      <c r="Q4" s="11"/>
      <c r="R4" s="11"/>
      <c r="S4" s="11"/>
      <c r="T4" s="11"/>
      <c r="U4" s="11"/>
      <c r="V4" s="11" t="s">
        <v>318</v>
      </c>
      <c r="W4" s="11"/>
    </row>
    <row r="5" ht="16.5" spans="1:23">
      <c r="A5" s="47"/>
      <c r="B5" s="48"/>
      <c r="C5" s="28"/>
      <c r="D5" s="28"/>
      <c r="E5" s="29"/>
      <c r="F5" s="28"/>
      <c r="G5" s="49" t="s">
        <v>319</v>
      </c>
      <c r="H5" s="50"/>
      <c r="I5" s="65"/>
      <c r="J5" s="49" t="s">
        <v>320</v>
      </c>
      <c r="K5" s="50"/>
      <c r="L5" s="65"/>
      <c r="M5" s="40" t="s">
        <v>321</v>
      </c>
      <c r="N5" s="41"/>
      <c r="O5" s="64"/>
      <c r="P5" s="40" t="s">
        <v>322</v>
      </c>
      <c r="Q5" s="41"/>
      <c r="R5" s="64"/>
      <c r="S5" s="41" t="s">
        <v>323</v>
      </c>
      <c r="T5" s="41"/>
      <c r="U5" s="64"/>
      <c r="V5" s="11"/>
      <c r="W5" s="11"/>
    </row>
    <row r="6" ht="16.5" spans="1:23">
      <c r="A6" s="47"/>
      <c r="B6" s="48"/>
      <c r="C6" s="28"/>
      <c r="D6" s="51"/>
      <c r="E6" s="52"/>
      <c r="F6" s="51"/>
      <c r="G6" s="53" t="s">
        <v>312</v>
      </c>
      <c r="H6" s="53" t="s">
        <v>67</v>
      </c>
      <c r="I6" s="53" t="s">
        <v>277</v>
      </c>
      <c r="J6" s="53" t="s">
        <v>312</v>
      </c>
      <c r="K6" s="53" t="s">
        <v>67</v>
      </c>
      <c r="L6" s="53" t="s">
        <v>277</v>
      </c>
      <c r="M6" s="4" t="s">
        <v>312</v>
      </c>
      <c r="N6" s="4" t="s">
        <v>67</v>
      </c>
      <c r="O6" s="4" t="s">
        <v>277</v>
      </c>
      <c r="P6" s="4" t="s">
        <v>312</v>
      </c>
      <c r="Q6" s="4" t="s">
        <v>67</v>
      </c>
      <c r="R6" s="4" t="s">
        <v>277</v>
      </c>
      <c r="S6" s="4" t="s">
        <v>312</v>
      </c>
      <c r="T6" s="4" t="s">
        <v>67</v>
      </c>
      <c r="U6" s="4" t="s">
        <v>277</v>
      </c>
      <c r="V6" s="11"/>
      <c r="W6" s="11"/>
    </row>
    <row r="7" ht="15" spans="1:23">
      <c r="A7" s="54"/>
      <c r="B7" s="55"/>
      <c r="C7" s="28"/>
      <c r="D7" s="56"/>
      <c r="E7" s="52"/>
      <c r="F7" s="56"/>
      <c r="G7" s="27"/>
      <c r="H7" s="46"/>
      <c r="I7" s="46"/>
      <c r="J7" s="46"/>
      <c r="K7" s="46"/>
      <c r="L7" s="27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43"/>
      <c r="B8" s="44"/>
      <c r="C8" s="57"/>
      <c r="D8" s="57"/>
      <c r="E8" s="57"/>
      <c r="F8" s="43"/>
      <c r="G8" s="11"/>
      <c r="H8" s="46"/>
      <c r="I8" s="46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22" customHeight="1" spans="1:23">
      <c r="A9" s="47"/>
      <c r="B9" s="48"/>
      <c r="C9" s="54"/>
      <c r="D9" s="58"/>
      <c r="E9" s="54"/>
      <c r="F9" s="54"/>
      <c r="G9" s="11"/>
      <c r="H9" s="46"/>
      <c r="I9" s="46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43"/>
      <c r="B10" s="44"/>
      <c r="C10" s="59"/>
      <c r="D10" s="57"/>
      <c r="E10" s="59"/>
      <c r="F10" s="43"/>
      <c r="G10" s="11"/>
      <c r="H10" s="46"/>
      <c r="I10" s="46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47"/>
      <c r="B11" s="48"/>
      <c r="C11" s="60"/>
      <c r="D11" s="58"/>
      <c r="E11" s="60"/>
      <c r="F11" s="54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61"/>
      <c r="B12" s="61"/>
      <c r="C12" s="61"/>
      <c r="D12" s="61"/>
      <c r="E12" s="61"/>
      <c r="F12" s="6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60"/>
      <c r="B13" s="60"/>
      <c r="C13" s="60"/>
      <c r="D13" s="60"/>
      <c r="E13" s="60"/>
      <c r="F13" s="60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61"/>
      <c r="B14" s="61"/>
      <c r="C14" s="61"/>
      <c r="D14" s="61"/>
      <c r="E14" s="61"/>
      <c r="F14" s="6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60"/>
      <c r="B15" s="60"/>
      <c r="C15" s="60"/>
      <c r="D15" s="60"/>
      <c r="E15" s="60"/>
      <c r="F15" s="6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4" t="s">
        <v>324</v>
      </c>
      <c r="B17" s="15"/>
      <c r="C17" s="15"/>
      <c r="D17" s="15"/>
      <c r="E17" s="16"/>
      <c r="F17" s="17"/>
      <c r="G17" s="33"/>
      <c r="H17" s="39"/>
      <c r="I17" s="39"/>
      <c r="J17" s="14" t="s">
        <v>291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80" customHeight="1" spans="1:23">
      <c r="A18" s="62" t="s">
        <v>325</v>
      </c>
      <c r="B18" s="62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327</v>
      </c>
      <c r="B2" s="36" t="s">
        <v>273</v>
      </c>
      <c r="C2" s="36" t="s">
        <v>274</v>
      </c>
      <c r="D2" s="36" t="s">
        <v>275</v>
      </c>
      <c r="E2" s="36" t="s">
        <v>276</v>
      </c>
      <c r="F2" s="36" t="s">
        <v>277</v>
      </c>
      <c r="G2" s="35" t="s">
        <v>328</v>
      </c>
      <c r="H2" s="35" t="s">
        <v>329</v>
      </c>
      <c r="I2" s="35" t="s">
        <v>330</v>
      </c>
      <c r="J2" s="35" t="s">
        <v>329</v>
      </c>
      <c r="K2" s="35" t="s">
        <v>331</v>
      </c>
      <c r="L2" s="35" t="s">
        <v>329</v>
      </c>
      <c r="M2" s="36" t="s">
        <v>311</v>
      </c>
      <c r="N2" s="36" t="s">
        <v>286</v>
      </c>
    </row>
    <row r="3" spans="1:14">
      <c r="A3" s="9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7" t="s">
        <v>327</v>
      </c>
      <c r="B4" s="38" t="s">
        <v>332</v>
      </c>
      <c r="C4" s="38" t="s">
        <v>312</v>
      </c>
      <c r="D4" s="38" t="s">
        <v>275</v>
      </c>
      <c r="E4" s="36" t="s">
        <v>276</v>
      </c>
      <c r="F4" s="36" t="s">
        <v>277</v>
      </c>
      <c r="G4" s="35" t="s">
        <v>328</v>
      </c>
      <c r="H4" s="35" t="s">
        <v>329</v>
      </c>
      <c r="I4" s="35" t="s">
        <v>330</v>
      </c>
      <c r="J4" s="35" t="s">
        <v>329</v>
      </c>
      <c r="K4" s="35" t="s">
        <v>331</v>
      </c>
      <c r="L4" s="35" t="s">
        <v>329</v>
      </c>
      <c r="M4" s="36" t="s">
        <v>311</v>
      </c>
      <c r="N4" s="36" t="s">
        <v>286</v>
      </c>
    </row>
    <row r="5" spans="1:14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9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4" t="s">
        <v>333</v>
      </c>
      <c r="B11" s="15"/>
      <c r="C11" s="15"/>
      <c r="D11" s="16"/>
      <c r="E11" s="17"/>
      <c r="F11" s="39"/>
      <c r="G11" s="33"/>
      <c r="H11" s="39"/>
      <c r="I11" s="14" t="s">
        <v>334</v>
      </c>
      <c r="J11" s="15"/>
      <c r="K11" s="15"/>
      <c r="L11" s="15"/>
      <c r="M11" s="15"/>
      <c r="N11" s="22"/>
    </row>
    <row r="12" ht="16.5" spans="1:14">
      <c r="A12" s="18" t="s">
        <v>335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F3" sqref="F3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3.8" customWidth="1"/>
    <col min="8" max="9" width="14" customWidth="1"/>
    <col min="10" max="10" width="11.5" customWidth="1"/>
  </cols>
  <sheetData>
    <row r="1" ht="29.25" spans="1:10">
      <c r="A1" s="3" t="s">
        <v>336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305</v>
      </c>
      <c r="B2" s="5" t="s">
        <v>277</v>
      </c>
      <c r="C2" s="5" t="s">
        <v>273</v>
      </c>
      <c r="D2" s="5" t="s">
        <v>274</v>
      </c>
      <c r="E2" s="5" t="s">
        <v>275</v>
      </c>
      <c r="F2" s="5" t="s">
        <v>276</v>
      </c>
      <c r="G2" s="4" t="s">
        <v>337</v>
      </c>
      <c r="H2" s="4" t="s">
        <v>338</v>
      </c>
      <c r="I2" s="4" t="s">
        <v>339</v>
      </c>
      <c r="J2" s="4" t="s">
        <v>340</v>
      </c>
      <c r="K2" s="5" t="s">
        <v>311</v>
      </c>
      <c r="L2" s="5" t="s">
        <v>286</v>
      </c>
    </row>
    <row r="3" ht="24" spans="1:12">
      <c r="A3" s="23">
        <v>1</v>
      </c>
      <c r="B3" s="24" t="s">
        <v>289</v>
      </c>
      <c r="C3" s="25">
        <v>241010020</v>
      </c>
      <c r="D3" s="25" t="s">
        <v>287</v>
      </c>
      <c r="E3" s="25" t="s">
        <v>288</v>
      </c>
      <c r="F3" s="12" t="s">
        <v>62</v>
      </c>
      <c r="G3" s="26" t="s">
        <v>341</v>
      </c>
      <c r="H3" s="27"/>
      <c r="I3" s="27"/>
      <c r="J3" s="11"/>
      <c r="K3" s="34" t="s">
        <v>342</v>
      </c>
      <c r="L3" s="11" t="s">
        <v>301</v>
      </c>
    </row>
    <row r="4" ht="15" spans="1:12">
      <c r="A4" s="23"/>
      <c r="B4" s="24"/>
      <c r="C4" s="28"/>
      <c r="D4" s="28"/>
      <c r="E4" s="29"/>
      <c r="F4" s="28"/>
      <c r="G4" s="11"/>
      <c r="H4" s="27"/>
      <c r="I4" s="27"/>
      <c r="J4" s="11"/>
      <c r="K4" s="34" t="s">
        <v>342</v>
      </c>
      <c r="L4" s="11" t="s">
        <v>301</v>
      </c>
    </row>
    <row r="5" spans="1:12">
      <c r="A5" s="30"/>
      <c r="B5" s="31"/>
      <c r="C5" s="31"/>
      <c r="D5" s="31"/>
      <c r="E5" s="31"/>
      <c r="F5" s="32"/>
      <c r="G5" s="11"/>
      <c r="H5" s="11"/>
      <c r="I5" s="9"/>
      <c r="J5" s="9"/>
      <c r="K5" s="34"/>
      <c r="L5" s="11"/>
    </row>
    <row r="6" spans="1:12">
      <c r="A6" s="30"/>
      <c r="B6" s="31"/>
      <c r="C6" s="31"/>
      <c r="D6" s="31"/>
      <c r="E6" s="31"/>
      <c r="F6" s="32"/>
      <c r="G6" s="11"/>
      <c r="H6" s="11"/>
      <c r="I6" s="9"/>
      <c r="J6" s="9"/>
      <c r="K6" s="34"/>
      <c r="L6" s="11"/>
    </row>
    <row r="7" spans="1:12">
      <c r="A7" s="9"/>
      <c r="B7" s="31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4" t="s">
        <v>343</v>
      </c>
      <c r="B9" s="15"/>
      <c r="C9" s="15"/>
      <c r="D9" s="15"/>
      <c r="E9" s="16"/>
      <c r="F9" s="17"/>
      <c r="G9" s="33"/>
      <c r="H9" s="14" t="s">
        <v>344</v>
      </c>
      <c r="I9" s="15"/>
      <c r="J9" s="15"/>
      <c r="K9" s="15"/>
      <c r="L9" s="22"/>
    </row>
    <row r="10" ht="16.5" spans="1:12">
      <c r="A10" s="18" t="s">
        <v>345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G17" sqref="G17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272</v>
      </c>
      <c r="B2" s="5" t="s">
        <v>277</v>
      </c>
      <c r="C2" s="5" t="s">
        <v>312</v>
      </c>
      <c r="D2" s="5" t="s">
        <v>275</v>
      </c>
      <c r="E2" s="5" t="s">
        <v>276</v>
      </c>
      <c r="F2" s="4" t="s">
        <v>347</v>
      </c>
      <c r="G2" s="4" t="s">
        <v>295</v>
      </c>
      <c r="H2" s="6" t="s">
        <v>296</v>
      </c>
      <c r="I2" s="20" t="s">
        <v>298</v>
      </c>
    </row>
    <row r="3" s="1" customFormat="1" ht="16.5" spans="1:9">
      <c r="A3" s="4"/>
      <c r="B3" s="7"/>
      <c r="C3" s="7"/>
      <c r="D3" s="7"/>
      <c r="E3" s="7"/>
      <c r="F3" s="4" t="s">
        <v>348</v>
      </c>
      <c r="G3" s="4" t="s">
        <v>299</v>
      </c>
      <c r="H3" s="8"/>
      <c r="I3" s="21"/>
    </row>
    <row r="4" ht="18.75" spans="1:9">
      <c r="A4" s="9">
        <v>1</v>
      </c>
      <c r="B4" s="9" t="s">
        <v>317</v>
      </c>
      <c r="C4" s="10" t="s">
        <v>349</v>
      </c>
      <c r="D4" s="11" t="s">
        <v>111</v>
      </c>
      <c r="E4" s="12" t="s">
        <v>62</v>
      </c>
      <c r="F4" s="13">
        <v>-0.03</v>
      </c>
      <c r="G4" s="13">
        <v>-0.02</v>
      </c>
      <c r="H4" s="13">
        <v>-0.05</v>
      </c>
      <c r="I4" s="11" t="s">
        <v>301</v>
      </c>
    </row>
    <row r="5" spans="1:9">
      <c r="A5" s="9"/>
      <c r="B5" s="9"/>
      <c r="C5" s="11"/>
      <c r="D5" s="11"/>
      <c r="E5" s="11"/>
      <c r="F5" s="11"/>
      <c r="G5" s="11"/>
      <c r="H5" s="11"/>
      <c r="I5" s="11"/>
    </row>
    <row r="6" spans="1:9">
      <c r="A6" s="9"/>
      <c r="B6" s="9"/>
      <c r="C6" s="11"/>
      <c r="D6" s="11"/>
      <c r="E6" s="11"/>
      <c r="F6" s="11"/>
      <c r="G6" s="11"/>
      <c r="H6" s="11"/>
      <c r="I6" s="11"/>
    </row>
    <row r="7" spans="1:9">
      <c r="A7" s="9"/>
      <c r="B7" s="9"/>
      <c r="C7" s="11"/>
      <c r="D7" s="11"/>
      <c r="E7" s="11"/>
      <c r="F7" s="11"/>
      <c r="G7" s="11"/>
      <c r="H7" s="11"/>
      <c r="I7" s="11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4" t="s">
        <v>350</v>
      </c>
      <c r="B12" s="15"/>
      <c r="C12" s="15"/>
      <c r="D12" s="16"/>
      <c r="E12" s="17"/>
      <c r="F12" s="14" t="s">
        <v>351</v>
      </c>
      <c r="G12" s="15"/>
      <c r="H12" s="16"/>
      <c r="I12" s="22"/>
    </row>
    <row r="13" ht="16.5" spans="1:9">
      <c r="A13" s="18" t="s">
        <v>352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6" workbookViewId="0">
      <selection activeCell="H43" sqref="H43"/>
    </sheetView>
  </sheetViews>
  <sheetFormatPr defaultColWidth="9" defaultRowHeight="14.25"/>
  <sheetData/>
  <pageMargins left="0.156944444444444" right="0.118055555555556" top="0.196527777777778" bottom="0.118055555555556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77" t="s">
        <v>35</v>
      </c>
      <c r="C2" s="478"/>
      <c r="D2" s="478"/>
      <c r="E2" s="478"/>
      <c r="F2" s="478"/>
      <c r="G2" s="478"/>
      <c r="H2" s="478"/>
      <c r="I2" s="492"/>
    </row>
    <row r="3" ht="27.95" customHeight="1" spans="2:9">
      <c r="B3" s="479"/>
      <c r="C3" s="480"/>
      <c r="D3" s="481" t="s">
        <v>36</v>
      </c>
      <c r="E3" s="482"/>
      <c r="F3" s="483" t="s">
        <v>37</v>
      </c>
      <c r="G3" s="484"/>
      <c r="H3" s="481" t="s">
        <v>38</v>
      </c>
      <c r="I3" s="493"/>
    </row>
    <row r="4" ht="27.95" customHeight="1" spans="2:9">
      <c r="B4" s="479" t="s">
        <v>39</v>
      </c>
      <c r="C4" s="480" t="s">
        <v>40</v>
      </c>
      <c r="D4" s="480" t="s">
        <v>41</v>
      </c>
      <c r="E4" s="480" t="s">
        <v>42</v>
      </c>
      <c r="F4" s="485" t="s">
        <v>41</v>
      </c>
      <c r="G4" s="485" t="s">
        <v>42</v>
      </c>
      <c r="H4" s="480" t="s">
        <v>41</v>
      </c>
      <c r="I4" s="494" t="s">
        <v>42</v>
      </c>
    </row>
    <row r="5" ht="27.95" customHeight="1" spans="2:9">
      <c r="B5" s="486" t="s">
        <v>43</v>
      </c>
      <c r="C5" s="9">
        <v>13</v>
      </c>
      <c r="D5" s="9">
        <v>0</v>
      </c>
      <c r="E5" s="9">
        <v>1</v>
      </c>
      <c r="F5" s="487">
        <v>0</v>
      </c>
      <c r="G5" s="487">
        <v>1</v>
      </c>
      <c r="H5" s="9">
        <v>1</v>
      </c>
      <c r="I5" s="495">
        <v>2</v>
      </c>
    </row>
    <row r="6" ht="27.95" customHeight="1" spans="2:9">
      <c r="B6" s="486" t="s">
        <v>44</v>
      </c>
      <c r="C6" s="9">
        <v>20</v>
      </c>
      <c r="D6" s="9">
        <v>0</v>
      </c>
      <c r="E6" s="9">
        <v>1</v>
      </c>
      <c r="F6" s="487">
        <v>1</v>
      </c>
      <c r="G6" s="487">
        <v>2</v>
      </c>
      <c r="H6" s="9">
        <v>2</v>
      </c>
      <c r="I6" s="495">
        <v>3</v>
      </c>
    </row>
    <row r="7" ht="27.95" customHeight="1" spans="2:9">
      <c r="B7" s="486" t="s">
        <v>45</v>
      </c>
      <c r="C7" s="9">
        <v>32</v>
      </c>
      <c r="D7" s="9">
        <v>0</v>
      </c>
      <c r="E7" s="9">
        <v>1</v>
      </c>
      <c r="F7" s="487">
        <v>2</v>
      </c>
      <c r="G7" s="487">
        <v>3</v>
      </c>
      <c r="H7" s="9">
        <v>3</v>
      </c>
      <c r="I7" s="495">
        <v>4</v>
      </c>
    </row>
    <row r="8" ht="27.95" customHeight="1" spans="2:9">
      <c r="B8" s="486" t="s">
        <v>46</v>
      </c>
      <c r="C8" s="9">
        <v>50</v>
      </c>
      <c r="D8" s="9">
        <v>1</v>
      </c>
      <c r="E8" s="9">
        <v>2</v>
      </c>
      <c r="F8" s="487">
        <v>3</v>
      </c>
      <c r="G8" s="487">
        <v>4</v>
      </c>
      <c r="H8" s="9">
        <v>5</v>
      </c>
      <c r="I8" s="495">
        <v>6</v>
      </c>
    </row>
    <row r="9" ht="27.95" customHeight="1" spans="2:9">
      <c r="B9" s="486" t="s">
        <v>47</v>
      </c>
      <c r="C9" s="9">
        <v>80</v>
      </c>
      <c r="D9" s="9">
        <v>2</v>
      </c>
      <c r="E9" s="9">
        <v>3</v>
      </c>
      <c r="F9" s="487">
        <v>5</v>
      </c>
      <c r="G9" s="487">
        <v>6</v>
      </c>
      <c r="H9" s="9">
        <v>7</v>
      </c>
      <c r="I9" s="495">
        <v>8</v>
      </c>
    </row>
    <row r="10" ht="27.95" customHeight="1" spans="2:9">
      <c r="B10" s="486" t="s">
        <v>48</v>
      </c>
      <c r="C10" s="9">
        <v>125</v>
      </c>
      <c r="D10" s="9">
        <v>3</v>
      </c>
      <c r="E10" s="9">
        <v>4</v>
      </c>
      <c r="F10" s="487">
        <v>7</v>
      </c>
      <c r="G10" s="487">
        <v>8</v>
      </c>
      <c r="H10" s="9">
        <v>10</v>
      </c>
      <c r="I10" s="495">
        <v>11</v>
      </c>
    </row>
    <row r="11" ht="27.95" customHeight="1" spans="2:9">
      <c r="B11" s="486" t="s">
        <v>49</v>
      </c>
      <c r="C11" s="9">
        <v>200</v>
      </c>
      <c r="D11" s="9">
        <v>5</v>
      </c>
      <c r="E11" s="9">
        <v>6</v>
      </c>
      <c r="F11" s="487">
        <v>10</v>
      </c>
      <c r="G11" s="487">
        <v>11</v>
      </c>
      <c r="H11" s="9">
        <v>14</v>
      </c>
      <c r="I11" s="495">
        <v>15</v>
      </c>
    </row>
    <row r="12" ht="27.95" customHeight="1" spans="2:9">
      <c r="B12" s="488" t="s">
        <v>50</v>
      </c>
      <c r="C12" s="489">
        <v>315</v>
      </c>
      <c r="D12" s="489">
        <v>7</v>
      </c>
      <c r="E12" s="489">
        <v>8</v>
      </c>
      <c r="F12" s="490">
        <v>14</v>
      </c>
      <c r="G12" s="490">
        <v>15</v>
      </c>
      <c r="H12" s="489">
        <v>21</v>
      </c>
      <c r="I12" s="496">
        <v>22</v>
      </c>
    </row>
    <row r="14" spans="2:4">
      <c r="B14" s="491" t="s">
        <v>51</v>
      </c>
      <c r="C14" s="491"/>
      <c r="D14" s="49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topLeftCell="A20" workbookViewId="0">
      <selection activeCell="A37" sqref="A37:K37"/>
    </sheetView>
  </sheetViews>
  <sheetFormatPr defaultColWidth="10.375" defaultRowHeight="16.5" customHeight="1"/>
  <cols>
    <col min="1" max="1" width="11.125" style="285" customWidth="1"/>
    <col min="2" max="9" width="10.375" style="285"/>
    <col min="10" max="10" width="8.875" style="285" customWidth="1"/>
    <col min="11" max="11" width="12" style="285" customWidth="1"/>
    <col min="12" max="16384" width="10.375" style="285"/>
  </cols>
  <sheetData>
    <row r="1" ht="21" spans="1:11">
      <c r="A1" s="405" t="s">
        <v>52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</row>
    <row r="2" ht="15" spans="1:11">
      <c r="A2" s="286" t="s">
        <v>53</v>
      </c>
      <c r="B2" s="287" t="s">
        <v>54</v>
      </c>
      <c r="C2" s="287"/>
      <c r="D2" s="288" t="s">
        <v>55</v>
      </c>
      <c r="E2" s="288"/>
      <c r="F2" s="287" t="s">
        <v>56</v>
      </c>
      <c r="G2" s="287"/>
      <c r="H2" s="289" t="s">
        <v>57</v>
      </c>
      <c r="I2" s="361" t="s">
        <v>56</v>
      </c>
      <c r="J2" s="361"/>
      <c r="K2" s="362"/>
    </row>
    <row r="3" ht="14.25" spans="1:11">
      <c r="A3" s="290" t="s">
        <v>58</v>
      </c>
      <c r="B3" s="291"/>
      <c r="C3" s="292"/>
      <c r="D3" s="293" t="s">
        <v>59</v>
      </c>
      <c r="E3" s="294"/>
      <c r="F3" s="294"/>
      <c r="G3" s="295"/>
      <c r="H3" s="293" t="s">
        <v>60</v>
      </c>
      <c r="I3" s="294"/>
      <c r="J3" s="294"/>
      <c r="K3" s="295"/>
    </row>
    <row r="4" ht="14.25" spans="1:11">
      <c r="A4" s="296" t="s">
        <v>61</v>
      </c>
      <c r="B4" s="155" t="s">
        <v>62</v>
      </c>
      <c r="C4" s="156"/>
      <c r="D4" s="296" t="s">
        <v>63</v>
      </c>
      <c r="E4" s="297"/>
      <c r="F4" s="301">
        <v>45626</v>
      </c>
      <c r="G4" s="302"/>
      <c r="H4" s="296" t="s">
        <v>64</v>
      </c>
      <c r="I4" s="297"/>
      <c r="J4" s="155" t="s">
        <v>65</v>
      </c>
      <c r="K4" s="156" t="s">
        <v>66</v>
      </c>
    </row>
    <row r="5" ht="14.25" spans="1:11">
      <c r="A5" s="300" t="s">
        <v>67</v>
      </c>
      <c r="B5" s="155" t="s">
        <v>68</v>
      </c>
      <c r="C5" s="156"/>
      <c r="D5" s="296" t="s">
        <v>69</v>
      </c>
      <c r="E5" s="297"/>
      <c r="F5" s="301">
        <v>45610</v>
      </c>
      <c r="G5" s="302"/>
      <c r="H5" s="296" t="s">
        <v>70</v>
      </c>
      <c r="I5" s="297"/>
      <c r="J5" s="155" t="s">
        <v>65</v>
      </c>
      <c r="K5" s="156" t="s">
        <v>66</v>
      </c>
    </row>
    <row r="6" ht="14.25" spans="1:11">
      <c r="A6" s="296" t="s">
        <v>71</v>
      </c>
      <c r="B6" s="303" t="s">
        <v>72</v>
      </c>
      <c r="C6" s="304">
        <v>6</v>
      </c>
      <c r="D6" s="300" t="s">
        <v>73</v>
      </c>
      <c r="E6" s="321"/>
      <c r="F6" s="301">
        <v>45616</v>
      </c>
      <c r="G6" s="302"/>
      <c r="H6" s="296" t="s">
        <v>74</v>
      </c>
      <c r="I6" s="297"/>
      <c r="J6" s="155" t="s">
        <v>65</v>
      </c>
      <c r="K6" s="156" t="s">
        <v>66</v>
      </c>
    </row>
    <row r="7" ht="14.25" spans="1:11">
      <c r="A7" s="296" t="s">
        <v>75</v>
      </c>
      <c r="B7" s="305">
        <v>514</v>
      </c>
      <c r="C7" s="306"/>
      <c r="D7" s="300" t="s">
        <v>76</v>
      </c>
      <c r="E7" s="320"/>
      <c r="F7" s="301">
        <v>45622</v>
      </c>
      <c r="G7" s="302"/>
      <c r="H7" s="296" t="s">
        <v>77</v>
      </c>
      <c r="I7" s="297"/>
      <c r="J7" s="155" t="s">
        <v>65</v>
      </c>
      <c r="K7" s="156" t="s">
        <v>66</v>
      </c>
    </row>
    <row r="8" ht="15" spans="1:11">
      <c r="A8" s="308" t="s">
        <v>78</v>
      </c>
      <c r="B8" s="406" t="s">
        <v>79</v>
      </c>
      <c r="C8" s="407"/>
      <c r="D8" s="309" t="s">
        <v>80</v>
      </c>
      <c r="E8" s="310"/>
      <c r="F8" s="311">
        <v>45624</v>
      </c>
      <c r="G8" s="312"/>
      <c r="H8" s="309" t="s">
        <v>81</v>
      </c>
      <c r="I8" s="310"/>
      <c r="J8" s="331" t="s">
        <v>65</v>
      </c>
      <c r="K8" s="371" t="s">
        <v>66</v>
      </c>
    </row>
    <row r="9" ht="15" spans="1:11">
      <c r="A9" s="408" t="s">
        <v>82</v>
      </c>
      <c r="B9" s="409"/>
      <c r="C9" s="409"/>
      <c r="D9" s="410"/>
      <c r="E9" s="410"/>
      <c r="F9" s="410"/>
      <c r="G9" s="410"/>
      <c r="H9" s="410"/>
      <c r="I9" s="410"/>
      <c r="J9" s="410"/>
      <c r="K9" s="458"/>
    </row>
    <row r="10" ht="15" spans="1:11">
      <c r="A10" s="411" t="s">
        <v>83</v>
      </c>
      <c r="B10" s="412"/>
      <c r="C10" s="412"/>
      <c r="D10" s="412"/>
      <c r="E10" s="412"/>
      <c r="F10" s="412"/>
      <c r="G10" s="412"/>
      <c r="H10" s="412"/>
      <c r="I10" s="412"/>
      <c r="J10" s="412"/>
      <c r="K10" s="459"/>
    </row>
    <row r="11" ht="14.25" spans="1:11">
      <c r="A11" s="413" t="s">
        <v>84</v>
      </c>
      <c r="B11" s="414" t="s">
        <v>85</v>
      </c>
      <c r="C11" s="415" t="s">
        <v>86</v>
      </c>
      <c r="D11" s="416"/>
      <c r="E11" s="417" t="s">
        <v>87</v>
      </c>
      <c r="F11" s="414" t="s">
        <v>85</v>
      </c>
      <c r="G11" s="415" t="s">
        <v>86</v>
      </c>
      <c r="H11" s="415" t="s">
        <v>88</v>
      </c>
      <c r="I11" s="417" t="s">
        <v>89</v>
      </c>
      <c r="J11" s="414" t="s">
        <v>85</v>
      </c>
      <c r="K11" s="460" t="s">
        <v>86</v>
      </c>
    </row>
    <row r="12" ht="14.25" spans="1:11">
      <c r="A12" s="300" t="s">
        <v>90</v>
      </c>
      <c r="B12" s="319" t="s">
        <v>85</v>
      </c>
      <c r="C12" s="155" t="s">
        <v>86</v>
      </c>
      <c r="D12" s="320"/>
      <c r="E12" s="321" t="s">
        <v>91</v>
      </c>
      <c r="F12" s="319" t="s">
        <v>85</v>
      </c>
      <c r="G12" s="155" t="s">
        <v>86</v>
      </c>
      <c r="H12" s="155" t="s">
        <v>88</v>
      </c>
      <c r="I12" s="321" t="s">
        <v>92</v>
      </c>
      <c r="J12" s="319" t="s">
        <v>85</v>
      </c>
      <c r="K12" s="156" t="s">
        <v>86</v>
      </c>
    </row>
    <row r="13" ht="14.25" spans="1:11">
      <c r="A13" s="300" t="s">
        <v>93</v>
      </c>
      <c r="B13" s="319" t="s">
        <v>85</v>
      </c>
      <c r="C13" s="155" t="s">
        <v>86</v>
      </c>
      <c r="D13" s="320"/>
      <c r="E13" s="321" t="s">
        <v>94</v>
      </c>
      <c r="F13" s="155" t="s">
        <v>95</v>
      </c>
      <c r="G13" s="155" t="s">
        <v>96</v>
      </c>
      <c r="H13" s="155" t="s">
        <v>88</v>
      </c>
      <c r="I13" s="321" t="s">
        <v>97</v>
      </c>
      <c r="J13" s="319" t="s">
        <v>85</v>
      </c>
      <c r="K13" s="156" t="s">
        <v>86</v>
      </c>
    </row>
    <row r="14" ht="15" spans="1:11">
      <c r="A14" s="309" t="s">
        <v>98</v>
      </c>
      <c r="B14" s="310"/>
      <c r="C14" s="310"/>
      <c r="D14" s="310"/>
      <c r="E14" s="310"/>
      <c r="F14" s="310"/>
      <c r="G14" s="310"/>
      <c r="H14" s="310"/>
      <c r="I14" s="310"/>
      <c r="J14" s="310"/>
      <c r="K14" s="364"/>
    </row>
    <row r="15" ht="15" spans="1:11">
      <c r="A15" s="411" t="s">
        <v>99</v>
      </c>
      <c r="B15" s="412"/>
      <c r="C15" s="412"/>
      <c r="D15" s="412"/>
      <c r="E15" s="412"/>
      <c r="F15" s="412"/>
      <c r="G15" s="412"/>
      <c r="H15" s="412"/>
      <c r="I15" s="412"/>
      <c r="J15" s="412"/>
      <c r="K15" s="459"/>
    </row>
    <row r="16" ht="14.25" spans="1:11">
      <c r="A16" s="418" t="s">
        <v>100</v>
      </c>
      <c r="B16" s="415" t="s">
        <v>95</v>
      </c>
      <c r="C16" s="415" t="s">
        <v>96</v>
      </c>
      <c r="D16" s="419"/>
      <c r="E16" s="420" t="s">
        <v>101</v>
      </c>
      <c r="F16" s="415" t="s">
        <v>95</v>
      </c>
      <c r="G16" s="415" t="s">
        <v>96</v>
      </c>
      <c r="H16" s="421"/>
      <c r="I16" s="420" t="s">
        <v>102</v>
      </c>
      <c r="J16" s="415" t="s">
        <v>95</v>
      </c>
      <c r="K16" s="460" t="s">
        <v>96</v>
      </c>
    </row>
    <row r="17" customHeight="1" spans="1:22">
      <c r="A17" s="338" t="s">
        <v>103</v>
      </c>
      <c r="B17" s="155" t="s">
        <v>95</v>
      </c>
      <c r="C17" s="155" t="s">
        <v>96</v>
      </c>
      <c r="D17" s="422"/>
      <c r="E17" s="339" t="s">
        <v>104</v>
      </c>
      <c r="F17" s="155" t="s">
        <v>95</v>
      </c>
      <c r="G17" s="155" t="s">
        <v>96</v>
      </c>
      <c r="H17" s="423"/>
      <c r="I17" s="339" t="s">
        <v>105</v>
      </c>
      <c r="J17" s="155" t="s">
        <v>95</v>
      </c>
      <c r="K17" s="156" t="s">
        <v>96</v>
      </c>
      <c r="L17" s="461"/>
      <c r="M17" s="461"/>
      <c r="N17" s="461"/>
      <c r="O17" s="461"/>
      <c r="P17" s="461"/>
      <c r="Q17" s="461"/>
      <c r="R17" s="461"/>
      <c r="S17" s="461"/>
      <c r="T17" s="461"/>
      <c r="U17" s="461"/>
      <c r="V17" s="461"/>
    </row>
    <row r="18" ht="18" customHeight="1" spans="1:11">
      <c r="A18" s="424" t="s">
        <v>106</v>
      </c>
      <c r="B18" s="425"/>
      <c r="C18" s="425"/>
      <c r="D18" s="425"/>
      <c r="E18" s="425"/>
      <c r="F18" s="425"/>
      <c r="G18" s="425"/>
      <c r="H18" s="425"/>
      <c r="I18" s="425"/>
      <c r="J18" s="425"/>
      <c r="K18" s="462"/>
    </row>
    <row r="19" s="404" customFormat="1" ht="18" customHeight="1" spans="1:11">
      <c r="A19" s="411" t="s">
        <v>107</v>
      </c>
      <c r="B19" s="412"/>
      <c r="C19" s="412"/>
      <c r="D19" s="412"/>
      <c r="E19" s="412"/>
      <c r="F19" s="412"/>
      <c r="G19" s="412"/>
      <c r="H19" s="412"/>
      <c r="I19" s="412"/>
      <c r="J19" s="412"/>
      <c r="K19" s="459"/>
    </row>
    <row r="20" customHeight="1" spans="1:11">
      <c r="A20" s="426" t="s">
        <v>108</v>
      </c>
      <c r="B20" s="427"/>
      <c r="C20" s="427"/>
      <c r="D20" s="427"/>
      <c r="E20" s="427"/>
      <c r="F20" s="427"/>
      <c r="G20" s="427"/>
      <c r="H20" s="427"/>
      <c r="I20" s="427"/>
      <c r="J20" s="427"/>
      <c r="K20" s="463"/>
    </row>
    <row r="21" ht="21.75" customHeight="1" spans="1:11">
      <c r="A21" s="428" t="s">
        <v>109</v>
      </c>
      <c r="B21" s="109"/>
      <c r="C21" s="429">
        <v>120</v>
      </c>
      <c r="D21" s="429">
        <v>130</v>
      </c>
      <c r="E21" s="429">
        <v>140</v>
      </c>
      <c r="F21" s="429">
        <v>150</v>
      </c>
      <c r="G21" s="429">
        <v>160</v>
      </c>
      <c r="H21" s="430">
        <v>165</v>
      </c>
      <c r="I21" s="109"/>
      <c r="J21" s="464"/>
      <c r="K21" s="370" t="s">
        <v>110</v>
      </c>
    </row>
    <row r="22" ht="23" customHeight="1" spans="1:11">
      <c r="A22" s="431" t="s">
        <v>111</v>
      </c>
      <c r="B22" s="432"/>
      <c r="C22" s="432" t="s">
        <v>95</v>
      </c>
      <c r="D22" s="432" t="s">
        <v>95</v>
      </c>
      <c r="E22" s="432" t="s">
        <v>95</v>
      </c>
      <c r="F22" s="432" t="s">
        <v>95</v>
      </c>
      <c r="G22" s="432" t="s">
        <v>95</v>
      </c>
      <c r="H22" s="432" t="s">
        <v>95</v>
      </c>
      <c r="I22" s="432"/>
      <c r="J22" s="432"/>
      <c r="K22" s="465" t="s">
        <v>95</v>
      </c>
    </row>
    <row r="23" ht="23" customHeight="1" spans="1:11">
      <c r="A23" s="431"/>
      <c r="B23" s="432"/>
      <c r="C23" s="432"/>
      <c r="D23" s="432"/>
      <c r="E23" s="432"/>
      <c r="F23" s="432"/>
      <c r="G23" s="432"/>
      <c r="H23" s="432"/>
      <c r="I23" s="432"/>
      <c r="J23" s="432"/>
      <c r="K23" s="465"/>
    </row>
    <row r="24" ht="23" customHeight="1" spans="1:11">
      <c r="A24" s="433"/>
      <c r="B24" s="434"/>
      <c r="C24" s="434"/>
      <c r="D24" s="434"/>
      <c r="E24" s="434"/>
      <c r="F24" s="434"/>
      <c r="G24" s="434"/>
      <c r="H24" s="434"/>
      <c r="I24" s="434"/>
      <c r="J24" s="434"/>
      <c r="K24" s="466"/>
    </row>
    <row r="25" ht="23" customHeight="1" spans="1:11">
      <c r="A25" s="307"/>
      <c r="B25" s="435"/>
      <c r="C25" s="435"/>
      <c r="D25" s="435"/>
      <c r="E25" s="435"/>
      <c r="F25" s="435"/>
      <c r="G25" s="435"/>
      <c r="H25" s="435"/>
      <c r="I25" s="435"/>
      <c r="J25" s="435"/>
      <c r="K25" s="466"/>
    </row>
    <row r="26" ht="23" customHeight="1" spans="1:11">
      <c r="A26" s="307"/>
      <c r="B26" s="435"/>
      <c r="C26" s="435"/>
      <c r="D26" s="435"/>
      <c r="E26" s="435"/>
      <c r="F26" s="435"/>
      <c r="G26" s="435"/>
      <c r="H26" s="435"/>
      <c r="I26" s="435"/>
      <c r="J26" s="435"/>
      <c r="K26" s="466"/>
    </row>
    <row r="27" ht="23" customHeight="1" spans="1:11">
      <c r="A27" s="307"/>
      <c r="B27" s="435"/>
      <c r="C27" s="435"/>
      <c r="D27" s="435"/>
      <c r="E27" s="435"/>
      <c r="F27" s="435"/>
      <c r="G27" s="435"/>
      <c r="H27" s="435"/>
      <c r="I27" s="435"/>
      <c r="J27" s="435"/>
      <c r="K27" s="466"/>
    </row>
    <row r="28" ht="18" customHeight="1" spans="1:11">
      <c r="A28" s="436" t="s">
        <v>112</v>
      </c>
      <c r="B28" s="437"/>
      <c r="C28" s="437"/>
      <c r="D28" s="437"/>
      <c r="E28" s="437"/>
      <c r="F28" s="437"/>
      <c r="G28" s="437"/>
      <c r="H28" s="437"/>
      <c r="I28" s="437"/>
      <c r="J28" s="437"/>
      <c r="K28" s="467"/>
    </row>
    <row r="29" ht="18.75" customHeight="1" spans="1:11">
      <c r="A29" s="438"/>
      <c r="B29" s="439"/>
      <c r="C29" s="439"/>
      <c r="D29" s="439"/>
      <c r="E29" s="439"/>
      <c r="F29" s="439"/>
      <c r="G29" s="439"/>
      <c r="H29" s="439"/>
      <c r="I29" s="439"/>
      <c r="J29" s="439"/>
      <c r="K29" s="468"/>
    </row>
    <row r="30" ht="18.75" customHeight="1" spans="1:11">
      <c r="A30" s="440"/>
      <c r="B30" s="441"/>
      <c r="C30" s="441"/>
      <c r="D30" s="441"/>
      <c r="E30" s="441"/>
      <c r="F30" s="441"/>
      <c r="G30" s="441"/>
      <c r="H30" s="441"/>
      <c r="I30" s="441"/>
      <c r="J30" s="441"/>
      <c r="K30" s="469"/>
    </row>
    <row r="31" ht="18" customHeight="1" spans="1:11">
      <c r="A31" s="436" t="s">
        <v>113</v>
      </c>
      <c r="B31" s="437"/>
      <c r="C31" s="437"/>
      <c r="D31" s="437"/>
      <c r="E31" s="437"/>
      <c r="F31" s="437"/>
      <c r="G31" s="437"/>
      <c r="H31" s="437"/>
      <c r="I31" s="437"/>
      <c r="J31" s="437"/>
      <c r="K31" s="467"/>
    </row>
    <row r="32" ht="14.25" spans="1:11">
      <c r="A32" s="442" t="s">
        <v>114</v>
      </c>
      <c r="B32" s="443"/>
      <c r="C32" s="443"/>
      <c r="D32" s="443"/>
      <c r="E32" s="443"/>
      <c r="F32" s="443"/>
      <c r="G32" s="443"/>
      <c r="H32" s="443"/>
      <c r="I32" s="443"/>
      <c r="J32" s="443"/>
      <c r="K32" s="470"/>
    </row>
    <row r="33" ht="15" spans="1:11">
      <c r="A33" s="163" t="s">
        <v>115</v>
      </c>
      <c r="B33" s="164"/>
      <c r="C33" s="155" t="s">
        <v>65</v>
      </c>
      <c r="D33" s="155" t="s">
        <v>66</v>
      </c>
      <c r="E33" s="444" t="s">
        <v>116</v>
      </c>
      <c r="F33" s="445"/>
      <c r="G33" s="445"/>
      <c r="H33" s="445"/>
      <c r="I33" s="445"/>
      <c r="J33" s="445"/>
      <c r="K33" s="471"/>
    </row>
    <row r="34" ht="15" spans="1:11">
      <c r="A34" s="446" t="s">
        <v>117</v>
      </c>
      <c r="B34" s="446"/>
      <c r="C34" s="446"/>
      <c r="D34" s="446"/>
      <c r="E34" s="446"/>
      <c r="F34" s="446"/>
      <c r="G34" s="446"/>
      <c r="H34" s="446"/>
      <c r="I34" s="446"/>
      <c r="J34" s="446"/>
      <c r="K34" s="446"/>
    </row>
    <row r="35" ht="21" customHeight="1" spans="1:11">
      <c r="A35" s="447" t="s">
        <v>118</v>
      </c>
      <c r="B35" s="448"/>
      <c r="C35" s="448"/>
      <c r="D35" s="448"/>
      <c r="E35" s="448"/>
      <c r="F35" s="448"/>
      <c r="G35" s="448"/>
      <c r="H35" s="448"/>
      <c r="I35" s="448"/>
      <c r="J35" s="448"/>
      <c r="K35" s="472"/>
    </row>
    <row r="36" ht="21" customHeight="1" spans="1:11">
      <c r="A36" s="346" t="s">
        <v>119</v>
      </c>
      <c r="B36" s="347"/>
      <c r="C36" s="347"/>
      <c r="D36" s="347"/>
      <c r="E36" s="347"/>
      <c r="F36" s="347"/>
      <c r="G36" s="347"/>
      <c r="H36" s="347"/>
      <c r="I36" s="347"/>
      <c r="J36" s="347"/>
      <c r="K36" s="377"/>
    </row>
    <row r="37" ht="21" customHeight="1" spans="1:11">
      <c r="A37" s="346" t="s">
        <v>120</v>
      </c>
      <c r="B37" s="347"/>
      <c r="C37" s="347"/>
      <c r="D37" s="347"/>
      <c r="E37" s="347"/>
      <c r="F37" s="347"/>
      <c r="G37" s="347"/>
      <c r="H37" s="347"/>
      <c r="I37" s="347"/>
      <c r="J37" s="347"/>
      <c r="K37" s="377"/>
    </row>
    <row r="38" ht="21" customHeight="1" spans="1:11">
      <c r="A38" s="346"/>
      <c r="B38" s="347"/>
      <c r="C38" s="347"/>
      <c r="D38" s="347"/>
      <c r="E38" s="347"/>
      <c r="F38" s="347"/>
      <c r="G38" s="347"/>
      <c r="H38" s="347"/>
      <c r="I38" s="347"/>
      <c r="J38" s="347"/>
      <c r="K38" s="377"/>
    </row>
    <row r="39" ht="21" customHeight="1" spans="1:11">
      <c r="A39" s="346"/>
      <c r="B39" s="347"/>
      <c r="C39" s="347"/>
      <c r="D39" s="347"/>
      <c r="E39" s="347"/>
      <c r="F39" s="347"/>
      <c r="G39" s="347"/>
      <c r="H39" s="347"/>
      <c r="I39" s="347"/>
      <c r="J39" s="347"/>
      <c r="K39" s="377"/>
    </row>
    <row r="40" ht="21" customHeight="1" spans="1:11">
      <c r="A40" s="346"/>
      <c r="B40" s="347"/>
      <c r="C40" s="347"/>
      <c r="D40" s="347"/>
      <c r="E40" s="347"/>
      <c r="F40" s="347"/>
      <c r="G40" s="347"/>
      <c r="H40" s="347"/>
      <c r="I40" s="347"/>
      <c r="J40" s="347"/>
      <c r="K40" s="377"/>
    </row>
    <row r="41" ht="21" customHeight="1" spans="1:11">
      <c r="A41" s="346"/>
      <c r="B41" s="347"/>
      <c r="C41" s="347"/>
      <c r="D41" s="347"/>
      <c r="E41" s="347"/>
      <c r="F41" s="347"/>
      <c r="G41" s="347"/>
      <c r="H41" s="347"/>
      <c r="I41" s="347"/>
      <c r="J41" s="347"/>
      <c r="K41" s="377"/>
    </row>
    <row r="42" ht="15" spans="1:11">
      <c r="A42" s="341" t="s">
        <v>121</v>
      </c>
      <c r="B42" s="342"/>
      <c r="C42" s="342"/>
      <c r="D42" s="342"/>
      <c r="E42" s="342"/>
      <c r="F42" s="342"/>
      <c r="G42" s="342"/>
      <c r="H42" s="342"/>
      <c r="I42" s="342"/>
      <c r="J42" s="342"/>
      <c r="K42" s="375"/>
    </row>
    <row r="43" ht="15" spans="1:11">
      <c r="A43" s="411" t="s">
        <v>122</v>
      </c>
      <c r="B43" s="412"/>
      <c r="C43" s="412"/>
      <c r="D43" s="412"/>
      <c r="E43" s="412"/>
      <c r="F43" s="412"/>
      <c r="G43" s="412"/>
      <c r="H43" s="412"/>
      <c r="I43" s="412"/>
      <c r="J43" s="412"/>
      <c r="K43" s="459"/>
    </row>
    <row r="44" ht="14.25" spans="1:11">
      <c r="A44" s="418" t="s">
        <v>123</v>
      </c>
      <c r="B44" s="415" t="s">
        <v>95</v>
      </c>
      <c r="C44" s="415" t="s">
        <v>96</v>
      </c>
      <c r="D44" s="415" t="s">
        <v>88</v>
      </c>
      <c r="E44" s="420" t="s">
        <v>124</v>
      </c>
      <c r="F44" s="415" t="s">
        <v>95</v>
      </c>
      <c r="G44" s="415" t="s">
        <v>96</v>
      </c>
      <c r="H44" s="415" t="s">
        <v>88</v>
      </c>
      <c r="I44" s="420" t="s">
        <v>125</v>
      </c>
      <c r="J44" s="415" t="s">
        <v>95</v>
      </c>
      <c r="K44" s="460" t="s">
        <v>96</v>
      </c>
    </row>
    <row r="45" ht="14.25" spans="1:11">
      <c r="A45" s="338" t="s">
        <v>87</v>
      </c>
      <c r="B45" s="155" t="s">
        <v>95</v>
      </c>
      <c r="C45" s="155" t="s">
        <v>96</v>
      </c>
      <c r="D45" s="155" t="s">
        <v>88</v>
      </c>
      <c r="E45" s="339" t="s">
        <v>94</v>
      </c>
      <c r="F45" s="155" t="s">
        <v>95</v>
      </c>
      <c r="G45" s="155" t="s">
        <v>96</v>
      </c>
      <c r="H45" s="155" t="s">
        <v>88</v>
      </c>
      <c r="I45" s="339" t="s">
        <v>105</v>
      </c>
      <c r="J45" s="155" t="s">
        <v>95</v>
      </c>
      <c r="K45" s="156" t="s">
        <v>96</v>
      </c>
    </row>
    <row r="46" ht="15" spans="1:11">
      <c r="A46" s="309" t="s">
        <v>98</v>
      </c>
      <c r="B46" s="310"/>
      <c r="C46" s="310"/>
      <c r="D46" s="310"/>
      <c r="E46" s="310"/>
      <c r="F46" s="310"/>
      <c r="G46" s="310"/>
      <c r="H46" s="310"/>
      <c r="I46" s="310"/>
      <c r="J46" s="310"/>
      <c r="K46" s="364"/>
    </row>
    <row r="47" ht="15" spans="1:11">
      <c r="A47" s="446" t="s">
        <v>126</v>
      </c>
      <c r="B47" s="446"/>
      <c r="C47" s="446"/>
      <c r="D47" s="446"/>
      <c r="E47" s="446"/>
      <c r="F47" s="446"/>
      <c r="G47" s="446"/>
      <c r="H47" s="446"/>
      <c r="I47" s="446"/>
      <c r="J47" s="446"/>
      <c r="K47" s="446"/>
    </row>
    <row r="48" ht="15" spans="1:11">
      <c r="A48" s="447"/>
      <c r="B48" s="448"/>
      <c r="C48" s="448"/>
      <c r="D48" s="448"/>
      <c r="E48" s="448"/>
      <c r="F48" s="448"/>
      <c r="G48" s="448"/>
      <c r="H48" s="448"/>
      <c r="I48" s="448"/>
      <c r="J48" s="448"/>
      <c r="K48" s="472"/>
    </row>
    <row r="49" ht="15" spans="1:11">
      <c r="A49" s="449" t="s">
        <v>127</v>
      </c>
      <c r="B49" s="450" t="s">
        <v>128</v>
      </c>
      <c r="C49" s="450"/>
      <c r="D49" s="451" t="s">
        <v>129</v>
      </c>
      <c r="E49" s="452" t="s">
        <v>130</v>
      </c>
      <c r="F49" s="453" t="s">
        <v>131</v>
      </c>
      <c r="G49" s="454">
        <v>45614</v>
      </c>
      <c r="H49" s="455" t="s">
        <v>132</v>
      </c>
      <c r="I49" s="473"/>
      <c r="J49" s="474" t="s">
        <v>133</v>
      </c>
      <c r="K49" s="475"/>
    </row>
    <row r="50" ht="15" spans="1:11">
      <c r="A50" s="446" t="s">
        <v>134</v>
      </c>
      <c r="B50" s="446"/>
      <c r="C50" s="446"/>
      <c r="D50" s="446"/>
      <c r="E50" s="446"/>
      <c r="F50" s="446"/>
      <c r="G50" s="446"/>
      <c r="H50" s="446"/>
      <c r="I50" s="446"/>
      <c r="J50" s="446"/>
      <c r="K50" s="446"/>
    </row>
    <row r="51" ht="15" spans="1:11">
      <c r="A51" s="456" t="s">
        <v>135</v>
      </c>
      <c r="B51" s="457"/>
      <c r="C51" s="457"/>
      <c r="D51" s="457"/>
      <c r="E51" s="457"/>
      <c r="F51" s="457"/>
      <c r="G51" s="457"/>
      <c r="H51" s="457"/>
      <c r="I51" s="457"/>
      <c r="J51" s="457"/>
      <c r="K51" s="476"/>
    </row>
    <row r="52" ht="15" spans="1:11">
      <c r="A52" s="449" t="s">
        <v>127</v>
      </c>
      <c r="B52" s="450" t="s">
        <v>128</v>
      </c>
      <c r="C52" s="450"/>
      <c r="D52" s="451" t="s">
        <v>129</v>
      </c>
      <c r="E52" s="452" t="s">
        <v>130</v>
      </c>
      <c r="F52" s="453" t="s">
        <v>136</v>
      </c>
      <c r="G52" s="454">
        <v>45614</v>
      </c>
      <c r="H52" s="455" t="s">
        <v>132</v>
      </c>
      <c r="I52" s="473"/>
      <c r="J52" s="474" t="s">
        <v>133</v>
      </c>
      <c r="K52" s="47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19"/>
  <sheetViews>
    <sheetView tabSelected="1" workbookViewId="0">
      <selection activeCell="Q10" sqref="Q10"/>
    </sheetView>
  </sheetViews>
  <sheetFormatPr defaultColWidth="9" defaultRowHeight="14.25"/>
  <cols>
    <col min="1" max="1" width="15.625" style="91" customWidth="1"/>
    <col min="2" max="2" width="9" style="91" customWidth="1"/>
    <col min="3" max="4" width="8.5" style="92" customWidth="1"/>
    <col min="5" max="7" width="8.5" style="91" customWidth="1"/>
    <col min="8" max="8" width="6.5" style="91" customWidth="1"/>
    <col min="9" max="9" width="2.75" style="91" customWidth="1"/>
    <col min="10" max="10" width="9.15833333333333" style="91" customWidth="1"/>
    <col min="11" max="11" width="10.75" style="91" customWidth="1"/>
    <col min="12" max="15" width="9.75" style="91" customWidth="1"/>
    <col min="16" max="16" width="9.75" style="383" customWidth="1"/>
    <col min="17" max="254" width="9" style="91"/>
    <col min="255" max="16384" width="9" style="94"/>
  </cols>
  <sheetData>
    <row r="1" s="91" customFormat="1" ht="29" customHeight="1" spans="1:257">
      <c r="A1" s="95" t="s">
        <v>137</v>
      </c>
      <c r="B1" s="95"/>
      <c r="C1" s="96"/>
      <c r="D1" s="96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387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  <c r="IV1" s="94"/>
      <c r="IW1" s="94"/>
    </row>
    <row r="2" s="91" customFormat="1" ht="20" customHeight="1" spans="1:257">
      <c r="A2" s="98" t="s">
        <v>61</v>
      </c>
      <c r="B2" s="99" t="str">
        <f>首期!B4</f>
        <v>QAMMAN84129</v>
      </c>
      <c r="C2" s="100"/>
      <c r="D2" s="101"/>
      <c r="E2" s="102" t="s">
        <v>67</v>
      </c>
      <c r="F2" s="103" t="str">
        <f>首期!B5</f>
        <v>儿童打底裤</v>
      </c>
      <c r="G2" s="103"/>
      <c r="H2" s="103"/>
      <c r="I2" s="388"/>
      <c r="J2" s="389" t="s">
        <v>57</v>
      </c>
      <c r="K2" s="259" t="s">
        <v>56</v>
      </c>
      <c r="L2" s="259"/>
      <c r="M2" s="259"/>
      <c r="N2" s="259"/>
      <c r="O2" s="390"/>
      <c r="P2" s="391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  <c r="GK2" s="94"/>
      <c r="GL2" s="94"/>
      <c r="GM2" s="94"/>
      <c r="GN2" s="94"/>
      <c r="GO2" s="94"/>
      <c r="GP2" s="94"/>
      <c r="GQ2" s="94"/>
      <c r="GR2" s="94"/>
      <c r="GS2" s="94"/>
      <c r="GT2" s="94"/>
      <c r="GU2" s="94"/>
      <c r="GV2" s="94"/>
      <c r="GW2" s="94"/>
      <c r="GX2" s="94"/>
      <c r="GY2" s="94"/>
      <c r="GZ2" s="94"/>
      <c r="HA2" s="94"/>
      <c r="HB2" s="94"/>
      <c r="HC2" s="94"/>
      <c r="HD2" s="94"/>
      <c r="HE2" s="94"/>
      <c r="HF2" s="94"/>
      <c r="HG2" s="94"/>
      <c r="HH2" s="94"/>
      <c r="HI2" s="94"/>
      <c r="HJ2" s="94"/>
      <c r="HK2" s="94"/>
      <c r="HL2" s="94"/>
      <c r="HM2" s="94"/>
      <c r="HN2" s="94"/>
      <c r="HO2" s="94"/>
      <c r="HP2" s="94"/>
      <c r="HQ2" s="94"/>
      <c r="HR2" s="94"/>
      <c r="HS2" s="94"/>
      <c r="HT2" s="94"/>
      <c r="HU2" s="94"/>
      <c r="HV2" s="94"/>
      <c r="HW2" s="94"/>
      <c r="HX2" s="94"/>
      <c r="HY2" s="94"/>
      <c r="HZ2" s="94"/>
      <c r="IA2" s="94"/>
      <c r="IB2" s="94"/>
      <c r="IC2" s="94"/>
      <c r="ID2" s="94"/>
      <c r="IE2" s="94"/>
      <c r="IF2" s="94"/>
      <c r="IG2" s="94"/>
      <c r="IH2" s="94"/>
      <c r="II2" s="94"/>
      <c r="IJ2" s="94"/>
      <c r="IK2" s="94"/>
      <c r="IL2" s="94"/>
      <c r="IM2" s="94"/>
      <c r="IN2" s="94"/>
      <c r="IO2" s="94"/>
      <c r="IP2" s="94"/>
      <c r="IQ2" s="94"/>
      <c r="IR2" s="94"/>
      <c r="IS2" s="94"/>
      <c r="IT2" s="94"/>
      <c r="IU2" s="94"/>
      <c r="IV2" s="94"/>
      <c r="IW2" s="94"/>
    </row>
    <row r="3" s="91" customFormat="1" spans="1:257">
      <c r="A3" s="104" t="s">
        <v>138</v>
      </c>
      <c r="B3" s="105" t="s">
        <v>139</v>
      </c>
      <c r="C3" s="106"/>
      <c r="D3" s="105"/>
      <c r="E3" s="105"/>
      <c r="F3" s="105"/>
      <c r="G3" s="105"/>
      <c r="H3" s="105"/>
      <c r="I3" s="133"/>
      <c r="J3" s="134"/>
      <c r="K3" s="134"/>
      <c r="L3" s="134"/>
      <c r="M3" s="134"/>
      <c r="N3" s="134"/>
      <c r="O3" s="392"/>
      <c r="P3" s="393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  <c r="IQ3" s="94"/>
      <c r="IR3" s="94"/>
      <c r="IS3" s="94"/>
      <c r="IT3" s="94"/>
      <c r="IU3" s="94"/>
      <c r="IV3" s="94"/>
      <c r="IW3" s="94"/>
    </row>
    <row r="4" s="91" customFormat="1" ht="16.5" spans="1:257">
      <c r="A4" s="104"/>
      <c r="B4" s="107" t="s">
        <v>140</v>
      </c>
      <c r="C4" s="107" t="s">
        <v>141</v>
      </c>
      <c r="D4" s="107" t="s">
        <v>142</v>
      </c>
      <c r="E4" s="107" t="s">
        <v>143</v>
      </c>
      <c r="F4" s="107" t="s">
        <v>144</v>
      </c>
      <c r="G4" s="107" t="s">
        <v>145</v>
      </c>
      <c r="H4" s="108" t="s">
        <v>146</v>
      </c>
      <c r="I4" s="133"/>
      <c r="J4" s="394"/>
      <c r="K4" s="395" t="s">
        <v>111</v>
      </c>
      <c r="L4" s="395" t="s">
        <v>147</v>
      </c>
      <c r="M4" s="395" t="s">
        <v>148</v>
      </c>
      <c r="N4" s="396"/>
      <c r="O4" s="396" t="s">
        <v>144</v>
      </c>
      <c r="P4" s="397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  <c r="IU4" s="94"/>
      <c r="IV4" s="94"/>
      <c r="IW4" s="94"/>
    </row>
    <row r="5" s="91" customFormat="1" ht="16.5" spans="1:257">
      <c r="A5" s="104"/>
      <c r="B5" s="109"/>
      <c r="C5" s="109"/>
      <c r="D5" s="110"/>
      <c r="E5" s="110"/>
      <c r="F5" s="110"/>
      <c r="G5" s="110"/>
      <c r="H5" s="108"/>
      <c r="I5" s="136"/>
      <c r="J5" s="137"/>
      <c r="K5" s="398"/>
      <c r="L5" s="398">
        <v>150</v>
      </c>
      <c r="M5" s="398">
        <v>150</v>
      </c>
      <c r="N5" s="399"/>
      <c r="O5" s="398" t="s">
        <v>111</v>
      </c>
      <c r="P5" s="400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4"/>
      <c r="IU5" s="94"/>
      <c r="IV5" s="94"/>
      <c r="IW5" s="94"/>
    </row>
    <row r="6" s="91" customFormat="1" ht="20" customHeight="1" spans="1:257">
      <c r="A6" s="111" t="s">
        <v>149</v>
      </c>
      <c r="B6" s="112">
        <f>C6-5</f>
        <v>67</v>
      </c>
      <c r="C6" s="112">
        <v>72</v>
      </c>
      <c r="D6" s="112">
        <f>C6+6</f>
        <v>78</v>
      </c>
      <c r="E6" s="112">
        <f>D6+6</f>
        <v>84</v>
      </c>
      <c r="F6" s="112">
        <f>E6+6</f>
        <v>90</v>
      </c>
      <c r="G6" s="112">
        <f>E6+3</f>
        <v>87</v>
      </c>
      <c r="H6" s="113" t="s">
        <v>150</v>
      </c>
      <c r="I6" s="136"/>
      <c r="J6" s="137"/>
      <c r="K6" s="137"/>
      <c r="L6" s="137" t="s">
        <v>151</v>
      </c>
      <c r="M6" s="137" t="s">
        <v>152</v>
      </c>
      <c r="N6" s="137"/>
      <c r="O6" s="137" t="s">
        <v>151</v>
      </c>
      <c r="P6" s="401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  <c r="IU6" s="94"/>
      <c r="IV6" s="94"/>
      <c r="IW6" s="94"/>
    </row>
    <row r="7" s="91" customFormat="1" ht="20" customHeight="1" spans="1:257">
      <c r="A7" s="114" t="s">
        <v>153</v>
      </c>
      <c r="B7" s="112">
        <f>C7-3</f>
        <v>47</v>
      </c>
      <c r="C7" s="112">
        <v>50</v>
      </c>
      <c r="D7" s="112">
        <f>C7+4</f>
        <v>54</v>
      </c>
      <c r="E7" s="112">
        <f>D7+4</f>
        <v>58</v>
      </c>
      <c r="F7" s="112">
        <f>E7+4</f>
        <v>62</v>
      </c>
      <c r="G7" s="112">
        <f>E7+2</f>
        <v>60</v>
      </c>
      <c r="H7" s="113" t="s">
        <v>150</v>
      </c>
      <c r="I7" s="136"/>
      <c r="J7" s="137"/>
      <c r="K7" s="137"/>
      <c r="L7" s="137" t="s">
        <v>154</v>
      </c>
      <c r="M7" s="137" t="s">
        <v>152</v>
      </c>
      <c r="N7" s="137"/>
      <c r="O7" s="137" t="s">
        <v>154</v>
      </c>
      <c r="P7" s="401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  <c r="HD7" s="9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  <c r="IQ7" s="94"/>
      <c r="IR7" s="94"/>
      <c r="IS7" s="94"/>
      <c r="IT7" s="94"/>
      <c r="IU7" s="94"/>
      <c r="IV7" s="94"/>
      <c r="IW7" s="94"/>
    </row>
    <row r="8" s="91" customFormat="1" ht="20" customHeight="1" spans="1:257">
      <c r="A8" s="111" t="s">
        <v>155</v>
      </c>
      <c r="B8" s="112">
        <f>C8-5</f>
        <v>57</v>
      </c>
      <c r="C8" s="112">
        <v>62</v>
      </c>
      <c r="D8" s="112">
        <f>C8+7</f>
        <v>69</v>
      </c>
      <c r="E8" s="112">
        <f>D8+7</f>
        <v>76</v>
      </c>
      <c r="F8" s="112">
        <f>E8+7</f>
        <v>83</v>
      </c>
      <c r="G8" s="112">
        <f>E8+3</f>
        <v>79</v>
      </c>
      <c r="H8" s="113" t="s">
        <v>150</v>
      </c>
      <c r="I8" s="136"/>
      <c r="J8" s="137"/>
      <c r="K8" s="137"/>
      <c r="L8" s="137" t="s">
        <v>156</v>
      </c>
      <c r="M8" s="137" t="s">
        <v>157</v>
      </c>
      <c r="N8" s="137"/>
      <c r="O8" s="137" t="s">
        <v>152</v>
      </c>
      <c r="P8" s="401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  <c r="IW8" s="94"/>
    </row>
    <row r="9" s="91" customFormat="1" ht="20" customHeight="1" spans="1:257">
      <c r="A9" s="111" t="s">
        <v>158</v>
      </c>
      <c r="B9" s="112">
        <f>C9-1.6</f>
        <v>14.9</v>
      </c>
      <c r="C9" s="112">
        <v>16.5</v>
      </c>
      <c r="D9" s="112">
        <f>C9+2.25</f>
        <v>18.75</v>
      </c>
      <c r="E9" s="112">
        <f>C9+4.5</f>
        <v>21</v>
      </c>
      <c r="F9" s="112">
        <f>C9+6.75</f>
        <v>23.25</v>
      </c>
      <c r="G9" s="112">
        <f>B9+7.65</f>
        <v>22.55</v>
      </c>
      <c r="H9" s="113" t="s">
        <v>159</v>
      </c>
      <c r="I9" s="136"/>
      <c r="J9" s="137"/>
      <c r="K9" s="137"/>
      <c r="L9" s="137" t="s">
        <v>156</v>
      </c>
      <c r="M9" s="137" t="s">
        <v>156</v>
      </c>
      <c r="N9" s="137"/>
      <c r="O9" s="137" t="s">
        <v>160</v>
      </c>
      <c r="P9" s="401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  <c r="IU9" s="94"/>
      <c r="IV9" s="94"/>
      <c r="IW9" s="94"/>
    </row>
    <row r="10" s="91" customFormat="1" ht="20" customHeight="1" spans="1:257">
      <c r="A10" s="111" t="s">
        <v>161</v>
      </c>
      <c r="B10" s="112">
        <f>C10-1</f>
        <v>10.5</v>
      </c>
      <c r="C10" s="112">
        <v>11.5</v>
      </c>
      <c r="D10" s="112">
        <f>C10+1.5</f>
        <v>13</v>
      </c>
      <c r="E10" s="112">
        <f>D10+1.5</f>
        <v>14.5</v>
      </c>
      <c r="F10" s="112">
        <f>E10+1.5</f>
        <v>16</v>
      </c>
      <c r="G10" s="112">
        <f>E10+0.6</f>
        <v>15.1</v>
      </c>
      <c r="H10" s="113" t="s">
        <v>159</v>
      </c>
      <c r="I10" s="136"/>
      <c r="J10" s="137"/>
      <c r="K10" s="137"/>
      <c r="L10" s="137" t="s">
        <v>156</v>
      </c>
      <c r="M10" s="137" t="s">
        <v>151</v>
      </c>
      <c r="N10" s="137"/>
      <c r="O10" s="137" t="s">
        <v>152</v>
      </c>
      <c r="P10" s="401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  <c r="IU10" s="94"/>
      <c r="IV10" s="94"/>
      <c r="IW10" s="94"/>
    </row>
    <row r="11" s="91" customFormat="1" ht="20" customHeight="1" spans="1:257">
      <c r="A11" s="111" t="s">
        <v>162</v>
      </c>
      <c r="B11" s="112">
        <f>C11-0.5</f>
        <v>8.5</v>
      </c>
      <c r="C11" s="112">
        <v>9</v>
      </c>
      <c r="D11" s="112">
        <f>C11+0.5</f>
        <v>9.5</v>
      </c>
      <c r="E11" s="112">
        <f>D11+0.5</f>
        <v>10</v>
      </c>
      <c r="F11" s="112">
        <f>E11+0.5</f>
        <v>10.5</v>
      </c>
      <c r="G11" s="112">
        <f>E11+0.5</f>
        <v>10.5</v>
      </c>
      <c r="H11" s="113" t="s">
        <v>163</v>
      </c>
      <c r="I11" s="136"/>
      <c r="J11" s="137"/>
      <c r="K11" s="137"/>
      <c r="L11" s="137" t="s">
        <v>156</v>
      </c>
      <c r="M11" s="137" t="s">
        <v>156</v>
      </c>
      <c r="N11" s="137"/>
      <c r="O11" s="137" t="s">
        <v>164</v>
      </c>
      <c r="P11" s="401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  <c r="EJ11" s="94"/>
      <c r="EK11" s="94"/>
      <c r="EL11" s="94"/>
      <c r="EM11" s="94"/>
      <c r="EN11" s="94"/>
      <c r="EO11" s="94"/>
      <c r="EP11" s="94"/>
      <c r="EQ11" s="94"/>
      <c r="ER11" s="94"/>
      <c r="ES11" s="94"/>
      <c r="ET11" s="94"/>
      <c r="EU11" s="94"/>
      <c r="EV11" s="94"/>
      <c r="EW11" s="94"/>
      <c r="EX11" s="94"/>
      <c r="EY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4"/>
      <c r="FM11" s="94"/>
      <c r="FN11" s="94"/>
      <c r="FO11" s="94"/>
      <c r="FP11" s="94"/>
      <c r="FQ11" s="94"/>
      <c r="FR11" s="94"/>
      <c r="FS11" s="94"/>
      <c r="FT11" s="94"/>
      <c r="FU11" s="94"/>
      <c r="FV11" s="94"/>
      <c r="FW11" s="94"/>
      <c r="FX11" s="94"/>
      <c r="FY11" s="94"/>
      <c r="FZ11" s="94"/>
      <c r="GA11" s="94"/>
      <c r="GB11" s="94"/>
      <c r="GC11" s="94"/>
      <c r="GD11" s="94"/>
      <c r="GE11" s="94"/>
      <c r="GF11" s="94"/>
      <c r="GG11" s="94"/>
      <c r="GH11" s="94"/>
      <c r="GI11" s="94"/>
      <c r="GJ11" s="94"/>
      <c r="GK11" s="94"/>
      <c r="GL11" s="94"/>
      <c r="GM11" s="94"/>
      <c r="GN11" s="94"/>
      <c r="GO11" s="94"/>
      <c r="GP11" s="94"/>
      <c r="GQ11" s="94"/>
      <c r="GR11" s="94"/>
      <c r="GS11" s="94"/>
      <c r="GT11" s="94"/>
      <c r="GU11" s="94"/>
      <c r="GV11" s="94"/>
      <c r="GW11" s="94"/>
      <c r="GX11" s="94"/>
      <c r="GY11" s="94"/>
      <c r="GZ11" s="94"/>
      <c r="HA11" s="94"/>
      <c r="HB11" s="94"/>
      <c r="HC11" s="94"/>
      <c r="HD11" s="94"/>
      <c r="HE11" s="94"/>
      <c r="HF11" s="94"/>
      <c r="HG11" s="94"/>
      <c r="HH11" s="94"/>
      <c r="HI11" s="94"/>
      <c r="HJ11" s="94"/>
      <c r="HK11" s="94"/>
      <c r="HL11" s="94"/>
      <c r="HM11" s="94"/>
      <c r="HN11" s="94"/>
      <c r="HO11" s="94"/>
      <c r="HP11" s="94"/>
      <c r="HQ11" s="94"/>
      <c r="HR11" s="94"/>
      <c r="HS11" s="94"/>
      <c r="HT11" s="94"/>
      <c r="HU11" s="94"/>
      <c r="HV11" s="94"/>
      <c r="HW11" s="94"/>
      <c r="HX11" s="94"/>
      <c r="HY11" s="94"/>
      <c r="HZ11" s="94"/>
      <c r="IA11" s="94"/>
      <c r="IB11" s="94"/>
      <c r="IC11" s="94"/>
      <c r="ID11" s="94"/>
      <c r="IE11" s="94"/>
      <c r="IF11" s="94"/>
      <c r="IG11" s="94"/>
      <c r="IH11" s="94"/>
      <c r="II11" s="94"/>
      <c r="IJ11" s="94"/>
      <c r="IK11" s="94"/>
      <c r="IL11" s="94"/>
      <c r="IM11" s="94"/>
      <c r="IN11" s="94"/>
      <c r="IO11" s="94"/>
      <c r="IP11" s="94"/>
      <c r="IQ11" s="94"/>
      <c r="IR11" s="94"/>
      <c r="IS11" s="94"/>
      <c r="IT11" s="94"/>
      <c r="IU11" s="94"/>
      <c r="IV11" s="94"/>
      <c r="IW11" s="94"/>
    </row>
    <row r="12" s="91" customFormat="1" ht="20" customHeight="1" spans="1:257">
      <c r="A12" s="111" t="s">
        <v>165</v>
      </c>
      <c r="B12" s="112">
        <f>C12-1.5-1.8</f>
        <v>48.7</v>
      </c>
      <c r="C12" s="112">
        <v>52</v>
      </c>
      <c r="D12" s="112">
        <f>C12+1.8+2.3</f>
        <v>56.1</v>
      </c>
      <c r="E12" s="112">
        <f>D12+1.8+2.3</f>
        <v>60.2</v>
      </c>
      <c r="F12" s="112">
        <f>E12+1.8+2.3</f>
        <v>64.3</v>
      </c>
      <c r="G12" s="112">
        <f>E12+1+2.1</f>
        <v>63.3</v>
      </c>
      <c r="H12" s="113" t="s">
        <v>159</v>
      </c>
      <c r="I12" s="136"/>
      <c r="J12" s="137"/>
      <c r="K12" s="137"/>
      <c r="L12" s="137" t="s">
        <v>157</v>
      </c>
      <c r="M12" s="137" t="s">
        <v>166</v>
      </c>
      <c r="N12" s="137"/>
      <c r="O12" s="137" t="s">
        <v>167</v>
      </c>
      <c r="P12" s="401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94"/>
      <c r="HK12" s="94"/>
      <c r="HL12" s="94"/>
      <c r="HM12" s="94"/>
      <c r="HN12" s="94"/>
      <c r="HO12" s="94"/>
      <c r="HP12" s="94"/>
      <c r="HQ12" s="94"/>
      <c r="HR12" s="94"/>
      <c r="HS12" s="94"/>
      <c r="HT12" s="94"/>
      <c r="HU12" s="94"/>
      <c r="HV12" s="94"/>
      <c r="HW12" s="94"/>
      <c r="HX12" s="94"/>
      <c r="HY12" s="94"/>
      <c r="HZ12" s="94"/>
      <c r="IA12" s="94"/>
      <c r="IB12" s="94"/>
      <c r="IC12" s="94"/>
      <c r="ID12" s="94"/>
      <c r="IE12" s="94"/>
      <c r="IF12" s="94"/>
      <c r="IG12" s="94"/>
      <c r="IH12" s="94"/>
      <c r="II12" s="94"/>
      <c r="IJ12" s="94"/>
      <c r="IK12" s="94"/>
      <c r="IL12" s="94"/>
      <c r="IM12" s="94"/>
      <c r="IN12" s="94"/>
      <c r="IO12" s="94"/>
      <c r="IP12" s="94"/>
      <c r="IQ12" s="94"/>
      <c r="IR12" s="94"/>
      <c r="IS12" s="94"/>
      <c r="IT12" s="94"/>
      <c r="IU12" s="94"/>
      <c r="IV12" s="94"/>
      <c r="IW12" s="94"/>
    </row>
    <row r="13" s="91" customFormat="1" ht="20" customHeight="1" spans="1:257">
      <c r="A13" s="384"/>
      <c r="B13" s="116"/>
      <c r="C13" s="116"/>
      <c r="D13" s="116"/>
      <c r="E13" s="116"/>
      <c r="F13" s="116"/>
      <c r="G13" s="116"/>
      <c r="H13" s="117"/>
      <c r="I13" s="136"/>
      <c r="J13" s="137"/>
      <c r="K13" s="137"/>
      <c r="L13" s="137"/>
      <c r="M13" s="137"/>
      <c r="N13" s="137"/>
      <c r="O13" s="137" t="s">
        <v>168</v>
      </c>
      <c r="P13" s="401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  <c r="FX13" s="94"/>
      <c r="FY13" s="94"/>
      <c r="FZ13" s="94"/>
      <c r="GA13" s="94"/>
      <c r="GB13" s="94"/>
      <c r="GC13" s="94"/>
      <c r="GD13" s="94"/>
      <c r="GE13" s="94"/>
      <c r="GF13" s="94"/>
      <c r="GG13" s="94"/>
      <c r="GH13" s="94"/>
      <c r="GI13" s="94"/>
      <c r="GJ13" s="94"/>
      <c r="GK13" s="94"/>
      <c r="GL13" s="94"/>
      <c r="GM13" s="94"/>
      <c r="GN13" s="94"/>
      <c r="GO13" s="94"/>
      <c r="GP13" s="94"/>
      <c r="GQ13" s="94"/>
      <c r="GR13" s="94"/>
      <c r="GS13" s="94"/>
      <c r="GT13" s="94"/>
      <c r="GU13" s="94"/>
      <c r="GV13" s="94"/>
      <c r="GW13" s="94"/>
      <c r="GX13" s="94"/>
      <c r="GY13" s="94"/>
      <c r="GZ13" s="94"/>
      <c r="HA13" s="94"/>
      <c r="HB13" s="94"/>
      <c r="HC13" s="94"/>
      <c r="HD13" s="94"/>
      <c r="HE13" s="94"/>
      <c r="HF13" s="94"/>
      <c r="HG13" s="94"/>
      <c r="HH13" s="94"/>
      <c r="HI13" s="94"/>
      <c r="HJ13" s="94"/>
      <c r="HK13" s="94"/>
      <c r="HL13" s="94"/>
      <c r="HM13" s="94"/>
      <c r="HN13" s="94"/>
      <c r="HO13" s="94"/>
      <c r="HP13" s="94"/>
      <c r="HQ13" s="94"/>
      <c r="HR13" s="94"/>
      <c r="HS13" s="94"/>
      <c r="HT13" s="94"/>
      <c r="HU13" s="94"/>
      <c r="HV13" s="94"/>
      <c r="HW13" s="94"/>
      <c r="HX13" s="94"/>
      <c r="HY13" s="94"/>
      <c r="HZ13" s="94"/>
      <c r="IA13" s="94"/>
      <c r="IB13" s="94"/>
      <c r="IC13" s="94"/>
      <c r="ID13" s="94"/>
      <c r="IE13" s="94"/>
      <c r="IF13" s="94"/>
      <c r="IG13" s="94"/>
      <c r="IH13" s="94"/>
      <c r="II13" s="94"/>
      <c r="IJ13" s="94"/>
      <c r="IK13" s="94"/>
      <c r="IL13" s="94"/>
      <c r="IM13" s="94"/>
      <c r="IN13" s="94"/>
      <c r="IO13" s="94"/>
      <c r="IP13" s="94"/>
      <c r="IQ13" s="94"/>
      <c r="IR13" s="94"/>
      <c r="IS13" s="94"/>
      <c r="IT13" s="94"/>
      <c r="IU13" s="94"/>
      <c r="IV13" s="94"/>
      <c r="IW13" s="94"/>
    </row>
    <row r="14" s="91" customFormat="1" ht="20" customHeight="1" spans="1:257">
      <c r="A14" s="385"/>
      <c r="B14" s="119"/>
      <c r="C14" s="119"/>
      <c r="D14" s="119"/>
      <c r="E14" s="119"/>
      <c r="F14" s="119"/>
      <c r="G14" s="119"/>
      <c r="H14" s="117"/>
      <c r="I14" s="136"/>
      <c r="J14" s="137"/>
      <c r="K14" s="137"/>
      <c r="L14" s="137"/>
      <c r="M14" s="137"/>
      <c r="N14" s="137"/>
      <c r="O14" s="137"/>
      <c r="P14" s="401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  <c r="IR14" s="94"/>
      <c r="IS14" s="94"/>
      <c r="IT14" s="94"/>
      <c r="IU14" s="94"/>
      <c r="IV14" s="94"/>
      <c r="IW14" s="94"/>
    </row>
    <row r="15" s="91" customFormat="1" ht="20" customHeight="1" spans="1:257">
      <c r="A15" s="385"/>
      <c r="B15" s="119"/>
      <c r="C15" s="119"/>
      <c r="D15" s="119"/>
      <c r="E15" s="119"/>
      <c r="F15" s="119"/>
      <c r="G15" s="119"/>
      <c r="H15" s="120"/>
      <c r="I15" s="136"/>
      <c r="J15" s="137"/>
      <c r="K15" s="137"/>
      <c r="L15" s="137"/>
      <c r="M15" s="137"/>
      <c r="N15" s="137"/>
      <c r="O15" s="137"/>
      <c r="P15" s="401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  <c r="IW15" s="94"/>
    </row>
    <row r="16" s="91" customFormat="1" ht="20" customHeight="1" spans="1:257">
      <c r="A16" s="386"/>
      <c r="B16" s="252"/>
      <c r="C16" s="252"/>
      <c r="D16" s="252"/>
      <c r="E16" s="253"/>
      <c r="F16" s="252"/>
      <c r="G16" s="252"/>
      <c r="H16" s="252"/>
      <c r="I16" s="402"/>
      <c r="J16" s="271"/>
      <c r="K16" s="271"/>
      <c r="L16" s="272"/>
      <c r="M16" s="271"/>
      <c r="N16" s="271"/>
      <c r="O16" s="272"/>
      <c r="P16" s="403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  <c r="IS16" s="94"/>
      <c r="IT16" s="94"/>
      <c r="IU16" s="94"/>
      <c r="IV16" s="94"/>
      <c r="IW16" s="94"/>
    </row>
    <row r="17" s="91" customFormat="1" ht="17.25" spans="1:257">
      <c r="A17" s="124"/>
      <c r="B17" s="124"/>
      <c r="C17" s="125"/>
      <c r="D17" s="125"/>
      <c r="E17" s="126"/>
      <c r="F17" s="125"/>
      <c r="G17" s="125"/>
      <c r="H17" s="125"/>
      <c r="P17" s="387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  <c r="HF17" s="94"/>
      <c r="HG17" s="94"/>
      <c r="HH17" s="94"/>
      <c r="HI17" s="94"/>
      <c r="HJ17" s="94"/>
      <c r="HK17" s="94"/>
      <c r="HL17" s="94"/>
      <c r="HM17" s="94"/>
      <c r="HN17" s="94"/>
      <c r="HO17" s="94"/>
      <c r="HP17" s="94"/>
      <c r="HQ17" s="94"/>
      <c r="HR17" s="94"/>
      <c r="HS17" s="94"/>
      <c r="HT17" s="94"/>
      <c r="HU17" s="94"/>
      <c r="HV17" s="94"/>
      <c r="HW17" s="94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94"/>
      <c r="IN17" s="94"/>
      <c r="IO17" s="94"/>
      <c r="IP17" s="94"/>
      <c r="IQ17" s="94"/>
      <c r="IR17" s="94"/>
      <c r="IS17" s="94"/>
      <c r="IT17" s="94"/>
      <c r="IU17" s="94"/>
      <c r="IV17" s="94"/>
      <c r="IW17" s="94"/>
    </row>
    <row r="18" s="91" customFormat="1" spans="1:257">
      <c r="A18" s="127" t="s">
        <v>169</v>
      </c>
      <c r="B18" s="127"/>
      <c r="C18" s="128"/>
      <c r="D18" s="128"/>
      <c r="P18" s="387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  <c r="IV18" s="94"/>
      <c r="IW18" s="94"/>
    </row>
    <row r="19" s="91" customFormat="1" spans="3:257">
      <c r="C19" s="92"/>
      <c r="D19" s="92"/>
      <c r="J19" s="143" t="s">
        <v>170</v>
      </c>
      <c r="K19" s="274">
        <v>45614</v>
      </c>
      <c r="L19" s="143" t="s">
        <v>171</v>
      </c>
      <c r="M19" s="143" t="s">
        <v>130</v>
      </c>
      <c r="N19" s="143" t="s">
        <v>172</v>
      </c>
      <c r="O19" s="91" t="s">
        <v>133</v>
      </c>
      <c r="P19" s="387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94"/>
      <c r="GJ19" s="94"/>
      <c r="GK19" s="94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94"/>
      <c r="GW19" s="94"/>
      <c r="GX19" s="94"/>
      <c r="GY19" s="94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94"/>
      <c r="IN19" s="94"/>
      <c r="IO19" s="94"/>
      <c r="IP19" s="94"/>
      <c r="IQ19" s="94"/>
      <c r="IR19" s="94"/>
      <c r="IS19" s="94"/>
      <c r="IT19" s="94"/>
      <c r="IU19" s="94"/>
      <c r="IV19" s="94"/>
      <c r="IW19" s="94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6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G28" sqref="G28"/>
    </sheetView>
  </sheetViews>
  <sheetFormatPr defaultColWidth="10" defaultRowHeight="16.5" customHeight="1"/>
  <cols>
    <col min="1" max="1" width="10.875" style="285" customWidth="1"/>
    <col min="2" max="16384" width="10" style="285"/>
  </cols>
  <sheetData>
    <row r="1" ht="22.5" customHeight="1" spans="1:11">
      <c r="A1" s="149" t="s">
        <v>173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ht="17.25" customHeight="1" spans="1:11">
      <c r="A2" s="286" t="s">
        <v>53</v>
      </c>
      <c r="B2" s="287"/>
      <c r="C2" s="287"/>
      <c r="D2" s="288" t="s">
        <v>55</v>
      </c>
      <c r="E2" s="288"/>
      <c r="F2" s="287" t="s">
        <v>56</v>
      </c>
      <c r="G2" s="287"/>
      <c r="H2" s="289" t="s">
        <v>57</v>
      </c>
      <c r="I2" s="361" t="s">
        <v>56</v>
      </c>
      <c r="J2" s="361"/>
      <c r="K2" s="362"/>
    </row>
    <row r="3" customHeight="1" spans="1:11">
      <c r="A3" s="290" t="s">
        <v>58</v>
      </c>
      <c r="B3" s="291"/>
      <c r="C3" s="292"/>
      <c r="D3" s="293" t="s">
        <v>59</v>
      </c>
      <c r="E3" s="294"/>
      <c r="F3" s="294"/>
      <c r="G3" s="295"/>
      <c r="H3" s="293" t="s">
        <v>60</v>
      </c>
      <c r="I3" s="294"/>
      <c r="J3" s="294"/>
      <c r="K3" s="295"/>
    </row>
    <row r="4" customHeight="1" spans="1:11">
      <c r="A4" s="296" t="s">
        <v>61</v>
      </c>
      <c r="B4" s="155"/>
      <c r="C4" s="156"/>
      <c r="D4" s="296" t="s">
        <v>63</v>
      </c>
      <c r="E4" s="297"/>
      <c r="F4" s="298"/>
      <c r="G4" s="299"/>
      <c r="H4" s="296" t="s">
        <v>174</v>
      </c>
      <c r="I4" s="297"/>
      <c r="J4" s="155" t="s">
        <v>65</v>
      </c>
      <c r="K4" s="156" t="s">
        <v>66</v>
      </c>
    </row>
    <row r="5" customHeight="1" spans="1:11">
      <c r="A5" s="300" t="s">
        <v>67</v>
      </c>
      <c r="B5" s="155"/>
      <c r="C5" s="156"/>
      <c r="D5" s="296" t="s">
        <v>175</v>
      </c>
      <c r="E5" s="297"/>
      <c r="F5" s="301"/>
      <c r="G5" s="302"/>
      <c r="H5" s="296" t="s">
        <v>176</v>
      </c>
      <c r="I5" s="297"/>
      <c r="J5" s="155" t="s">
        <v>65</v>
      </c>
      <c r="K5" s="156" t="s">
        <v>66</v>
      </c>
    </row>
    <row r="6" customHeight="1" spans="1:11">
      <c r="A6" s="296" t="s">
        <v>71</v>
      </c>
      <c r="B6" s="303"/>
      <c r="C6" s="304"/>
      <c r="D6" s="296" t="s">
        <v>177</v>
      </c>
      <c r="E6" s="297"/>
      <c r="F6" s="301"/>
      <c r="G6" s="302"/>
      <c r="H6" s="296" t="s">
        <v>178</v>
      </c>
      <c r="I6" s="297"/>
      <c r="J6" s="297"/>
      <c r="K6" s="363"/>
    </row>
    <row r="7" customHeight="1" spans="1:11">
      <c r="A7" s="296" t="s">
        <v>75</v>
      </c>
      <c r="B7" s="305"/>
      <c r="C7" s="306"/>
      <c r="D7" s="296" t="s">
        <v>179</v>
      </c>
      <c r="E7" s="297"/>
      <c r="F7" s="301"/>
      <c r="G7" s="302"/>
      <c r="H7" s="307"/>
      <c r="I7" s="155"/>
      <c r="J7" s="155"/>
      <c r="K7" s="156"/>
    </row>
    <row r="8" customHeight="1" spans="1:16">
      <c r="A8" s="308" t="s">
        <v>78</v>
      </c>
      <c r="B8" s="305"/>
      <c r="C8" s="306"/>
      <c r="D8" s="309" t="s">
        <v>80</v>
      </c>
      <c r="E8" s="310"/>
      <c r="F8" s="311"/>
      <c r="G8" s="312"/>
      <c r="H8" s="309"/>
      <c r="I8" s="310"/>
      <c r="J8" s="310"/>
      <c r="K8" s="364"/>
      <c r="P8" s="208" t="s">
        <v>180</v>
      </c>
    </row>
    <row r="9" customHeight="1" spans="1:11">
      <c r="A9" s="313" t="s">
        <v>181</v>
      </c>
      <c r="B9" s="313"/>
      <c r="C9" s="313"/>
      <c r="D9" s="313"/>
      <c r="E9" s="313"/>
      <c r="F9" s="313"/>
      <c r="G9" s="313"/>
      <c r="H9" s="313"/>
      <c r="I9" s="313"/>
      <c r="J9" s="313"/>
      <c r="K9" s="313"/>
    </row>
    <row r="10" customHeight="1" spans="1:11">
      <c r="A10" s="314" t="s">
        <v>84</v>
      </c>
      <c r="B10" s="315" t="s">
        <v>85</v>
      </c>
      <c r="C10" s="316" t="s">
        <v>86</v>
      </c>
      <c r="D10" s="317"/>
      <c r="E10" s="318" t="s">
        <v>89</v>
      </c>
      <c r="F10" s="315" t="s">
        <v>85</v>
      </c>
      <c r="G10" s="316" t="s">
        <v>86</v>
      </c>
      <c r="H10" s="315"/>
      <c r="I10" s="318" t="s">
        <v>87</v>
      </c>
      <c r="J10" s="315" t="s">
        <v>85</v>
      </c>
      <c r="K10" s="365" t="s">
        <v>86</v>
      </c>
    </row>
    <row r="11" customHeight="1" spans="1:11">
      <c r="A11" s="300" t="s">
        <v>90</v>
      </c>
      <c r="B11" s="319" t="s">
        <v>85</v>
      </c>
      <c r="C11" s="155" t="s">
        <v>86</v>
      </c>
      <c r="D11" s="320"/>
      <c r="E11" s="321" t="s">
        <v>92</v>
      </c>
      <c r="F11" s="319" t="s">
        <v>85</v>
      </c>
      <c r="G11" s="155" t="s">
        <v>86</v>
      </c>
      <c r="H11" s="319"/>
      <c r="I11" s="321" t="s">
        <v>97</v>
      </c>
      <c r="J11" s="319" t="s">
        <v>85</v>
      </c>
      <c r="K11" s="156" t="s">
        <v>86</v>
      </c>
    </row>
    <row r="12" customHeight="1" spans="1:11">
      <c r="A12" s="309" t="s">
        <v>116</v>
      </c>
      <c r="B12" s="310"/>
      <c r="C12" s="310"/>
      <c r="D12" s="310"/>
      <c r="E12" s="310"/>
      <c r="F12" s="310"/>
      <c r="G12" s="310"/>
      <c r="H12" s="310"/>
      <c r="I12" s="310"/>
      <c r="J12" s="310"/>
      <c r="K12" s="364"/>
    </row>
    <row r="13" customHeight="1" spans="1:11">
      <c r="A13" s="322" t="s">
        <v>182</v>
      </c>
      <c r="B13" s="322"/>
      <c r="C13" s="322"/>
      <c r="D13" s="322"/>
      <c r="E13" s="322"/>
      <c r="F13" s="322"/>
      <c r="G13" s="322"/>
      <c r="H13" s="322"/>
      <c r="I13" s="322"/>
      <c r="J13" s="322"/>
      <c r="K13" s="322"/>
    </row>
    <row r="14" customHeight="1" spans="1:11">
      <c r="A14" s="323" t="s">
        <v>183</v>
      </c>
      <c r="B14" s="324"/>
      <c r="C14" s="324"/>
      <c r="D14" s="324"/>
      <c r="E14" s="324"/>
      <c r="F14" s="324"/>
      <c r="G14" s="324"/>
      <c r="H14" s="325"/>
      <c r="I14" s="366"/>
      <c r="J14" s="366"/>
      <c r="K14" s="367"/>
    </row>
    <row r="15" customHeight="1" spans="1:11">
      <c r="A15" s="326"/>
      <c r="B15" s="327"/>
      <c r="C15" s="327"/>
      <c r="D15" s="328"/>
      <c r="E15" s="329"/>
      <c r="F15" s="327"/>
      <c r="G15" s="327"/>
      <c r="H15" s="328"/>
      <c r="I15" s="368"/>
      <c r="J15" s="369"/>
      <c r="K15" s="370"/>
    </row>
    <row r="16" customHeight="1" spans="1:11">
      <c r="A16" s="330"/>
      <c r="B16" s="331"/>
      <c r="C16" s="331"/>
      <c r="D16" s="331"/>
      <c r="E16" s="331"/>
      <c r="F16" s="331"/>
      <c r="G16" s="331"/>
      <c r="H16" s="331"/>
      <c r="I16" s="331"/>
      <c r="J16" s="331"/>
      <c r="K16" s="371"/>
    </row>
    <row r="17" customHeight="1" spans="1:11">
      <c r="A17" s="322" t="s">
        <v>184</v>
      </c>
      <c r="B17" s="322"/>
      <c r="C17" s="322"/>
      <c r="D17" s="322"/>
      <c r="E17" s="322"/>
      <c r="F17" s="322"/>
      <c r="G17" s="322"/>
      <c r="H17" s="322"/>
      <c r="I17" s="322"/>
      <c r="J17" s="322"/>
      <c r="K17" s="322"/>
    </row>
    <row r="18" customHeight="1" spans="1:11">
      <c r="A18" s="332" t="s">
        <v>185</v>
      </c>
      <c r="B18" s="333"/>
      <c r="C18" s="333"/>
      <c r="D18" s="333"/>
      <c r="E18" s="333"/>
      <c r="F18" s="333"/>
      <c r="G18" s="333"/>
      <c r="H18" s="333"/>
      <c r="I18" s="366"/>
      <c r="J18" s="366"/>
      <c r="K18" s="367"/>
    </row>
    <row r="19" customHeight="1" spans="1:11">
      <c r="A19" s="326"/>
      <c r="B19" s="327"/>
      <c r="C19" s="327"/>
      <c r="D19" s="328"/>
      <c r="E19" s="329"/>
      <c r="F19" s="327"/>
      <c r="G19" s="327"/>
      <c r="H19" s="328"/>
      <c r="I19" s="368"/>
      <c r="J19" s="369"/>
      <c r="K19" s="370"/>
    </row>
    <row r="20" customHeight="1" spans="1:11">
      <c r="A20" s="330"/>
      <c r="B20" s="331"/>
      <c r="C20" s="331"/>
      <c r="D20" s="331"/>
      <c r="E20" s="331"/>
      <c r="F20" s="331"/>
      <c r="G20" s="331"/>
      <c r="H20" s="331"/>
      <c r="I20" s="331"/>
      <c r="J20" s="331"/>
      <c r="K20" s="371"/>
    </row>
    <row r="21" customHeight="1" spans="1:11">
      <c r="A21" s="334" t="s">
        <v>113</v>
      </c>
      <c r="B21" s="334"/>
      <c r="C21" s="334"/>
      <c r="D21" s="334"/>
      <c r="E21" s="334"/>
      <c r="F21" s="334"/>
      <c r="G21" s="334"/>
      <c r="H21" s="334"/>
      <c r="I21" s="334"/>
      <c r="J21" s="334"/>
      <c r="K21" s="334"/>
    </row>
    <row r="22" customHeight="1" spans="1:11">
      <c r="A22" s="150" t="s">
        <v>114</v>
      </c>
      <c r="B22" s="184"/>
      <c r="C22" s="184"/>
      <c r="D22" s="184"/>
      <c r="E22" s="184"/>
      <c r="F22" s="184"/>
      <c r="G22" s="184"/>
      <c r="H22" s="184"/>
      <c r="I22" s="184"/>
      <c r="J22" s="184"/>
      <c r="K22" s="212"/>
    </row>
    <row r="23" customHeight="1" spans="1:11">
      <c r="A23" s="163" t="s">
        <v>115</v>
      </c>
      <c r="B23" s="164"/>
      <c r="C23" s="155" t="s">
        <v>65</v>
      </c>
      <c r="D23" s="155" t="s">
        <v>66</v>
      </c>
      <c r="E23" s="162"/>
      <c r="F23" s="162"/>
      <c r="G23" s="162"/>
      <c r="H23" s="162"/>
      <c r="I23" s="162"/>
      <c r="J23" s="162"/>
      <c r="K23" s="205"/>
    </row>
    <row r="24" customHeight="1" spans="1:11">
      <c r="A24" s="335" t="s">
        <v>186</v>
      </c>
      <c r="B24" s="158"/>
      <c r="C24" s="158"/>
      <c r="D24" s="158"/>
      <c r="E24" s="158"/>
      <c r="F24" s="158"/>
      <c r="G24" s="158"/>
      <c r="H24" s="158"/>
      <c r="I24" s="158"/>
      <c r="J24" s="158"/>
      <c r="K24" s="372"/>
    </row>
    <row r="25" customHeight="1" spans="1:11">
      <c r="A25" s="336"/>
      <c r="B25" s="337"/>
      <c r="C25" s="337"/>
      <c r="D25" s="337"/>
      <c r="E25" s="337"/>
      <c r="F25" s="337"/>
      <c r="G25" s="337"/>
      <c r="H25" s="337"/>
      <c r="I25" s="337"/>
      <c r="J25" s="337"/>
      <c r="K25" s="373"/>
    </row>
    <row r="26" customHeight="1" spans="1:11">
      <c r="A26" s="313" t="s">
        <v>122</v>
      </c>
      <c r="B26" s="313"/>
      <c r="C26" s="313"/>
      <c r="D26" s="313"/>
      <c r="E26" s="313"/>
      <c r="F26" s="313"/>
      <c r="G26" s="313"/>
      <c r="H26" s="313"/>
      <c r="I26" s="313"/>
      <c r="J26" s="313"/>
      <c r="K26" s="313"/>
    </row>
    <row r="27" customHeight="1" spans="1:11">
      <c r="A27" s="290" t="s">
        <v>123</v>
      </c>
      <c r="B27" s="316" t="s">
        <v>95</v>
      </c>
      <c r="C27" s="316" t="s">
        <v>96</v>
      </c>
      <c r="D27" s="316" t="s">
        <v>88</v>
      </c>
      <c r="E27" s="291" t="s">
        <v>124</v>
      </c>
      <c r="F27" s="316" t="s">
        <v>95</v>
      </c>
      <c r="G27" s="316" t="s">
        <v>96</v>
      </c>
      <c r="H27" s="316" t="s">
        <v>88</v>
      </c>
      <c r="I27" s="291" t="s">
        <v>125</v>
      </c>
      <c r="J27" s="316" t="s">
        <v>95</v>
      </c>
      <c r="K27" s="365" t="s">
        <v>96</v>
      </c>
    </row>
    <row r="28" customHeight="1" spans="1:11">
      <c r="A28" s="338" t="s">
        <v>87</v>
      </c>
      <c r="B28" s="155" t="s">
        <v>95</v>
      </c>
      <c r="C28" s="155" t="s">
        <v>96</v>
      </c>
      <c r="D28" s="155" t="s">
        <v>88</v>
      </c>
      <c r="E28" s="339" t="s">
        <v>94</v>
      </c>
      <c r="F28" s="155" t="s">
        <v>95</v>
      </c>
      <c r="G28" s="155" t="s">
        <v>96</v>
      </c>
      <c r="H28" s="155" t="s">
        <v>88</v>
      </c>
      <c r="I28" s="339" t="s">
        <v>105</v>
      </c>
      <c r="J28" s="155" t="s">
        <v>95</v>
      </c>
      <c r="K28" s="156" t="s">
        <v>96</v>
      </c>
    </row>
    <row r="29" customHeight="1" spans="1:11">
      <c r="A29" s="296" t="s">
        <v>98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74"/>
    </row>
    <row r="30" customHeight="1" spans="1:11">
      <c r="A30" s="341"/>
      <c r="B30" s="342"/>
      <c r="C30" s="342"/>
      <c r="D30" s="342"/>
      <c r="E30" s="342"/>
      <c r="F30" s="342"/>
      <c r="G30" s="342"/>
      <c r="H30" s="342"/>
      <c r="I30" s="342"/>
      <c r="J30" s="342"/>
      <c r="K30" s="375"/>
    </row>
    <row r="31" customHeight="1" spans="1:11">
      <c r="A31" s="343" t="s">
        <v>187</v>
      </c>
      <c r="B31" s="343"/>
      <c r="C31" s="343"/>
      <c r="D31" s="343"/>
      <c r="E31" s="343"/>
      <c r="F31" s="343"/>
      <c r="G31" s="343"/>
      <c r="H31" s="343"/>
      <c r="I31" s="343"/>
      <c r="J31" s="343"/>
      <c r="K31" s="343"/>
    </row>
    <row r="32" ht="21" customHeight="1" spans="1:11">
      <c r="A32" s="344"/>
      <c r="B32" s="345"/>
      <c r="C32" s="345"/>
      <c r="D32" s="345"/>
      <c r="E32" s="345"/>
      <c r="F32" s="345"/>
      <c r="G32" s="345"/>
      <c r="H32" s="345"/>
      <c r="I32" s="345"/>
      <c r="J32" s="345"/>
      <c r="K32" s="376"/>
    </row>
    <row r="33" ht="21" customHeight="1" spans="1:11">
      <c r="A33" s="346"/>
      <c r="B33" s="347"/>
      <c r="C33" s="347"/>
      <c r="D33" s="347"/>
      <c r="E33" s="347"/>
      <c r="F33" s="347"/>
      <c r="G33" s="347"/>
      <c r="H33" s="347"/>
      <c r="I33" s="347"/>
      <c r="J33" s="347"/>
      <c r="K33" s="377"/>
    </row>
    <row r="34" ht="21" customHeight="1" spans="1:11">
      <c r="A34" s="346"/>
      <c r="B34" s="347"/>
      <c r="C34" s="347"/>
      <c r="D34" s="347"/>
      <c r="E34" s="347"/>
      <c r="F34" s="347"/>
      <c r="G34" s="347"/>
      <c r="H34" s="347"/>
      <c r="I34" s="347"/>
      <c r="J34" s="347"/>
      <c r="K34" s="377"/>
    </row>
    <row r="35" ht="21" customHeight="1" spans="1:11">
      <c r="A35" s="346"/>
      <c r="B35" s="347"/>
      <c r="C35" s="347"/>
      <c r="D35" s="347"/>
      <c r="E35" s="347"/>
      <c r="F35" s="347"/>
      <c r="G35" s="347"/>
      <c r="H35" s="347"/>
      <c r="I35" s="347"/>
      <c r="J35" s="347"/>
      <c r="K35" s="377"/>
    </row>
    <row r="36" ht="21" customHeight="1" spans="1:11">
      <c r="A36" s="346"/>
      <c r="B36" s="347"/>
      <c r="C36" s="347"/>
      <c r="D36" s="347"/>
      <c r="E36" s="347"/>
      <c r="F36" s="347"/>
      <c r="G36" s="347"/>
      <c r="H36" s="347"/>
      <c r="I36" s="347"/>
      <c r="J36" s="347"/>
      <c r="K36" s="377"/>
    </row>
    <row r="37" ht="21" customHeight="1" spans="1:11">
      <c r="A37" s="346"/>
      <c r="B37" s="347"/>
      <c r="C37" s="347"/>
      <c r="D37" s="347"/>
      <c r="E37" s="347"/>
      <c r="F37" s="347"/>
      <c r="G37" s="347"/>
      <c r="H37" s="347"/>
      <c r="I37" s="347"/>
      <c r="J37" s="347"/>
      <c r="K37" s="377"/>
    </row>
    <row r="38" ht="21" customHeight="1" spans="1:11">
      <c r="A38" s="346"/>
      <c r="B38" s="347"/>
      <c r="C38" s="347"/>
      <c r="D38" s="347"/>
      <c r="E38" s="347"/>
      <c r="F38" s="347"/>
      <c r="G38" s="347"/>
      <c r="H38" s="347"/>
      <c r="I38" s="347"/>
      <c r="J38" s="347"/>
      <c r="K38" s="377"/>
    </row>
    <row r="39" ht="21" customHeight="1" spans="1:11">
      <c r="A39" s="346"/>
      <c r="B39" s="347"/>
      <c r="C39" s="347"/>
      <c r="D39" s="347"/>
      <c r="E39" s="347"/>
      <c r="F39" s="347"/>
      <c r="G39" s="347"/>
      <c r="H39" s="347"/>
      <c r="I39" s="347"/>
      <c r="J39" s="347"/>
      <c r="K39" s="377"/>
    </row>
    <row r="40" ht="21" customHeight="1" spans="1:11">
      <c r="A40" s="346"/>
      <c r="B40" s="347"/>
      <c r="C40" s="347"/>
      <c r="D40" s="347"/>
      <c r="E40" s="347"/>
      <c r="F40" s="347"/>
      <c r="G40" s="347"/>
      <c r="H40" s="347"/>
      <c r="I40" s="347"/>
      <c r="J40" s="347"/>
      <c r="K40" s="377"/>
    </row>
    <row r="41" ht="21" customHeight="1" spans="1:11">
      <c r="A41" s="346"/>
      <c r="B41" s="347"/>
      <c r="C41" s="347"/>
      <c r="D41" s="347"/>
      <c r="E41" s="347"/>
      <c r="F41" s="347"/>
      <c r="G41" s="347"/>
      <c r="H41" s="347"/>
      <c r="I41" s="347"/>
      <c r="J41" s="347"/>
      <c r="K41" s="377"/>
    </row>
    <row r="42" ht="21" customHeight="1" spans="1:11">
      <c r="A42" s="346"/>
      <c r="B42" s="347"/>
      <c r="C42" s="347"/>
      <c r="D42" s="347"/>
      <c r="E42" s="347"/>
      <c r="F42" s="347"/>
      <c r="G42" s="347"/>
      <c r="H42" s="347"/>
      <c r="I42" s="347"/>
      <c r="J42" s="347"/>
      <c r="K42" s="377"/>
    </row>
    <row r="43" ht="17.25" customHeight="1" spans="1:11">
      <c r="A43" s="341" t="s">
        <v>121</v>
      </c>
      <c r="B43" s="342"/>
      <c r="C43" s="342"/>
      <c r="D43" s="342"/>
      <c r="E43" s="342"/>
      <c r="F43" s="342"/>
      <c r="G43" s="342"/>
      <c r="H43" s="342"/>
      <c r="I43" s="342"/>
      <c r="J43" s="342"/>
      <c r="K43" s="375"/>
    </row>
    <row r="44" customHeight="1" spans="1:11">
      <c r="A44" s="343" t="s">
        <v>188</v>
      </c>
      <c r="B44" s="343"/>
      <c r="C44" s="343"/>
      <c r="D44" s="343"/>
      <c r="E44" s="343"/>
      <c r="F44" s="343"/>
      <c r="G44" s="343"/>
      <c r="H44" s="343"/>
      <c r="I44" s="343"/>
      <c r="J44" s="343"/>
      <c r="K44" s="343"/>
    </row>
    <row r="45" ht="18" customHeight="1" spans="1:11">
      <c r="A45" s="348" t="s">
        <v>116</v>
      </c>
      <c r="B45" s="349"/>
      <c r="C45" s="349"/>
      <c r="D45" s="349"/>
      <c r="E45" s="349"/>
      <c r="F45" s="349"/>
      <c r="G45" s="349"/>
      <c r="H45" s="349"/>
      <c r="I45" s="349"/>
      <c r="J45" s="349"/>
      <c r="K45" s="378"/>
    </row>
    <row r="46" ht="18" customHeight="1" spans="1:11">
      <c r="A46" s="348" t="s">
        <v>189</v>
      </c>
      <c r="B46" s="349"/>
      <c r="C46" s="349"/>
      <c r="D46" s="349"/>
      <c r="E46" s="349"/>
      <c r="F46" s="349"/>
      <c r="G46" s="349"/>
      <c r="H46" s="349"/>
      <c r="I46" s="349"/>
      <c r="J46" s="349"/>
      <c r="K46" s="378"/>
    </row>
    <row r="47" ht="18" customHeight="1" spans="1:11">
      <c r="A47" s="336"/>
      <c r="B47" s="337"/>
      <c r="C47" s="337"/>
      <c r="D47" s="337"/>
      <c r="E47" s="337"/>
      <c r="F47" s="337"/>
      <c r="G47" s="337"/>
      <c r="H47" s="337"/>
      <c r="I47" s="337"/>
      <c r="J47" s="337"/>
      <c r="K47" s="373"/>
    </row>
    <row r="48" ht="21" customHeight="1" spans="1:11">
      <c r="A48" s="350" t="s">
        <v>127</v>
      </c>
      <c r="B48" s="351" t="s">
        <v>128</v>
      </c>
      <c r="C48" s="351"/>
      <c r="D48" s="352" t="s">
        <v>129</v>
      </c>
      <c r="E48" s="352"/>
      <c r="F48" s="352" t="s">
        <v>131</v>
      </c>
      <c r="G48" s="353"/>
      <c r="H48" s="354" t="s">
        <v>132</v>
      </c>
      <c r="I48" s="354"/>
      <c r="J48" s="351" t="s">
        <v>133</v>
      </c>
      <c r="K48" s="379"/>
    </row>
    <row r="49" customHeight="1" spans="1:11">
      <c r="A49" s="355" t="s">
        <v>134</v>
      </c>
      <c r="B49" s="356"/>
      <c r="C49" s="356"/>
      <c r="D49" s="356"/>
      <c r="E49" s="356"/>
      <c r="F49" s="356"/>
      <c r="G49" s="356"/>
      <c r="H49" s="356"/>
      <c r="I49" s="356"/>
      <c r="J49" s="356"/>
      <c r="K49" s="380"/>
    </row>
    <row r="50" customHeight="1" spans="1:11">
      <c r="A50" s="357"/>
      <c r="B50" s="358"/>
      <c r="C50" s="358"/>
      <c r="D50" s="358"/>
      <c r="E50" s="358"/>
      <c r="F50" s="358"/>
      <c r="G50" s="358"/>
      <c r="H50" s="358"/>
      <c r="I50" s="358"/>
      <c r="J50" s="358"/>
      <c r="K50" s="381"/>
    </row>
    <row r="51" customHeight="1" spans="1:11">
      <c r="A51" s="359"/>
      <c r="B51" s="360"/>
      <c r="C51" s="360"/>
      <c r="D51" s="360"/>
      <c r="E51" s="360"/>
      <c r="F51" s="360"/>
      <c r="G51" s="360"/>
      <c r="H51" s="360"/>
      <c r="I51" s="360"/>
      <c r="J51" s="360"/>
      <c r="K51" s="382"/>
    </row>
    <row r="52" ht="21" customHeight="1" spans="1:11">
      <c r="A52" s="350" t="s">
        <v>127</v>
      </c>
      <c r="B52" s="351" t="s">
        <v>128</v>
      </c>
      <c r="C52" s="351"/>
      <c r="D52" s="352" t="s">
        <v>129</v>
      </c>
      <c r="E52" s="352"/>
      <c r="F52" s="352" t="s">
        <v>131</v>
      </c>
      <c r="G52" s="353"/>
      <c r="H52" s="354" t="s">
        <v>132</v>
      </c>
      <c r="I52" s="354"/>
      <c r="J52" s="351" t="s">
        <v>133</v>
      </c>
      <c r="K52" s="379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3"/>
  <sheetViews>
    <sheetView workbookViewId="0">
      <selection activeCell="J19" sqref="J19"/>
    </sheetView>
  </sheetViews>
  <sheetFormatPr defaultColWidth="9" defaultRowHeight="14.25"/>
  <cols>
    <col min="1" max="1" width="13.625" style="91" customWidth="1"/>
    <col min="2" max="2" width="8.5" style="91" customWidth="1"/>
    <col min="3" max="3" width="8.5" style="92" customWidth="1"/>
    <col min="4" max="7" width="8.5" style="91" customWidth="1"/>
    <col min="8" max="8" width="2.75" style="91" customWidth="1"/>
    <col min="9" max="14" width="8.875" style="91" customWidth="1"/>
    <col min="15" max="18" width="8.875" style="227" customWidth="1"/>
    <col min="19" max="250" width="9" style="91"/>
    <col min="251" max="16384" width="9" style="94"/>
  </cols>
  <sheetData>
    <row r="1" s="91" customFormat="1" ht="29" customHeight="1" spans="1:253">
      <c r="A1" s="95" t="s">
        <v>137</v>
      </c>
      <c r="B1" s="97"/>
      <c r="C1" s="96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257"/>
      <c r="P1" s="257"/>
      <c r="Q1" s="257"/>
      <c r="R1" s="257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</row>
    <row r="2" s="91" customFormat="1" ht="20" customHeight="1" spans="1:253">
      <c r="A2" s="98" t="s">
        <v>61</v>
      </c>
      <c r="B2" s="228"/>
      <c r="C2" s="229"/>
      <c r="D2" s="102" t="s">
        <v>67</v>
      </c>
      <c r="E2" s="103"/>
      <c r="F2" s="103"/>
      <c r="G2" s="230"/>
      <c r="H2" s="231"/>
      <c r="I2" s="258" t="s">
        <v>57</v>
      </c>
      <c r="J2" s="259" t="s">
        <v>56</v>
      </c>
      <c r="K2" s="259"/>
      <c r="L2" s="259"/>
      <c r="M2" s="259"/>
      <c r="N2" s="259"/>
      <c r="O2" s="260"/>
      <c r="P2" s="260"/>
      <c r="Q2" s="260"/>
      <c r="R2" s="276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  <c r="GK2" s="94"/>
      <c r="GL2" s="94"/>
      <c r="GM2" s="94"/>
      <c r="GN2" s="94"/>
      <c r="GO2" s="94"/>
      <c r="GP2" s="94"/>
      <c r="GQ2" s="94"/>
      <c r="GR2" s="94"/>
      <c r="GS2" s="94"/>
      <c r="GT2" s="94"/>
      <c r="GU2" s="94"/>
      <c r="GV2" s="94"/>
      <c r="GW2" s="94"/>
      <c r="GX2" s="94"/>
      <c r="GY2" s="94"/>
      <c r="GZ2" s="94"/>
      <c r="HA2" s="94"/>
      <c r="HB2" s="94"/>
      <c r="HC2" s="94"/>
      <c r="HD2" s="94"/>
      <c r="HE2" s="94"/>
      <c r="HF2" s="94"/>
      <c r="HG2" s="94"/>
      <c r="HH2" s="94"/>
      <c r="HI2" s="94"/>
      <c r="HJ2" s="94"/>
      <c r="HK2" s="94"/>
      <c r="HL2" s="94"/>
      <c r="HM2" s="94"/>
      <c r="HN2" s="94"/>
      <c r="HO2" s="94"/>
      <c r="HP2" s="94"/>
      <c r="HQ2" s="94"/>
      <c r="HR2" s="94"/>
      <c r="HS2" s="94"/>
      <c r="HT2" s="94"/>
      <c r="HU2" s="94"/>
      <c r="HV2" s="94"/>
      <c r="HW2" s="94"/>
      <c r="HX2" s="94"/>
      <c r="HY2" s="94"/>
      <c r="HZ2" s="94"/>
      <c r="IA2" s="94"/>
      <c r="IB2" s="94"/>
      <c r="IC2" s="94"/>
      <c r="ID2" s="94"/>
      <c r="IE2" s="94"/>
      <c r="IF2" s="94"/>
      <c r="IG2" s="94"/>
      <c r="IH2" s="94"/>
      <c r="II2" s="94"/>
      <c r="IJ2" s="94"/>
      <c r="IK2" s="94"/>
      <c r="IL2" s="94"/>
      <c r="IM2" s="94"/>
      <c r="IN2" s="94"/>
      <c r="IO2" s="94"/>
      <c r="IP2" s="94"/>
      <c r="IQ2" s="94"/>
      <c r="IR2" s="94"/>
      <c r="IS2" s="94"/>
    </row>
    <row r="3" s="91" customFormat="1" ht="15" spans="1:253">
      <c r="A3" s="104" t="s">
        <v>138</v>
      </c>
      <c r="B3" s="105" t="s">
        <v>139</v>
      </c>
      <c r="C3" s="106"/>
      <c r="D3" s="105"/>
      <c r="E3" s="105"/>
      <c r="F3" s="105"/>
      <c r="G3" s="232"/>
      <c r="H3" s="233"/>
      <c r="I3" s="261" t="s">
        <v>190</v>
      </c>
      <c r="J3" s="134"/>
      <c r="K3" s="134"/>
      <c r="L3" s="134"/>
      <c r="M3" s="134"/>
      <c r="N3" s="134"/>
      <c r="O3" s="71"/>
      <c r="P3" s="71"/>
      <c r="Q3" s="71"/>
      <c r="R3" s="277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  <c r="IQ3" s="94"/>
      <c r="IR3" s="94"/>
      <c r="IS3" s="94"/>
    </row>
    <row r="4" s="91" customFormat="1" ht="15" spans="1:253">
      <c r="A4" s="104"/>
      <c r="B4" s="234" t="s">
        <v>191</v>
      </c>
      <c r="C4" s="235" t="s">
        <v>192</v>
      </c>
      <c r="D4" s="234" t="s">
        <v>193</v>
      </c>
      <c r="E4" s="234" t="s">
        <v>194</v>
      </c>
      <c r="F4" s="234" t="s">
        <v>195</v>
      </c>
      <c r="G4" s="236"/>
      <c r="H4" s="233"/>
      <c r="I4" s="262" t="s">
        <v>191</v>
      </c>
      <c r="J4" s="263" t="s">
        <v>191</v>
      </c>
      <c r="K4" s="263" t="s">
        <v>192</v>
      </c>
      <c r="L4" s="263" t="s">
        <v>192</v>
      </c>
      <c r="M4" s="263" t="s">
        <v>193</v>
      </c>
      <c r="N4" s="263" t="s">
        <v>193</v>
      </c>
      <c r="O4" s="263" t="s">
        <v>194</v>
      </c>
      <c r="P4" s="71" t="s">
        <v>194</v>
      </c>
      <c r="Q4" s="278" t="s">
        <v>195</v>
      </c>
      <c r="R4" s="279" t="s">
        <v>195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</row>
    <row r="5" s="91" customFormat="1" ht="20" customHeight="1" spans="1:253">
      <c r="A5" s="104"/>
      <c r="B5" s="237" t="s">
        <v>196</v>
      </c>
      <c r="C5" s="237" t="s">
        <v>197</v>
      </c>
      <c r="D5" s="237" t="s">
        <v>198</v>
      </c>
      <c r="E5" s="237" t="s">
        <v>199</v>
      </c>
      <c r="F5" s="237" t="s">
        <v>200</v>
      </c>
      <c r="G5" s="237"/>
      <c r="H5" s="233"/>
      <c r="I5" s="264"/>
      <c r="J5" s="137"/>
      <c r="K5" s="137"/>
      <c r="L5" s="137"/>
      <c r="M5" s="137"/>
      <c r="N5" s="137"/>
      <c r="O5" s="137"/>
      <c r="P5" s="265"/>
      <c r="Q5" s="265"/>
      <c r="R5" s="280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</row>
    <row r="6" s="91" customFormat="1" ht="20" customHeight="1" spans="1:253">
      <c r="A6" s="238"/>
      <c r="B6" s="239"/>
      <c r="C6" s="239"/>
      <c r="D6" s="239"/>
      <c r="E6" s="239"/>
      <c r="F6" s="239"/>
      <c r="G6" s="240"/>
      <c r="H6" s="233"/>
      <c r="I6" s="266"/>
      <c r="J6" s="267"/>
      <c r="K6" s="268"/>
      <c r="L6" s="267"/>
      <c r="M6" s="267"/>
      <c r="N6" s="267"/>
      <c r="O6" s="267"/>
      <c r="P6" s="269"/>
      <c r="Q6" s="281"/>
      <c r="R6" s="282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</row>
    <row r="7" s="91" customFormat="1" ht="20" customHeight="1" spans="1:253">
      <c r="A7" s="238"/>
      <c r="B7" s="239"/>
      <c r="C7" s="239"/>
      <c r="D7" s="239"/>
      <c r="E7" s="239"/>
      <c r="F7" s="239"/>
      <c r="G7" s="240"/>
      <c r="H7" s="233"/>
      <c r="I7" s="264"/>
      <c r="J7" s="137"/>
      <c r="K7" s="137"/>
      <c r="L7" s="137"/>
      <c r="M7" s="137"/>
      <c r="N7" s="137"/>
      <c r="O7" s="137"/>
      <c r="P7" s="265"/>
      <c r="Q7" s="283"/>
      <c r="R7" s="282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  <c r="HD7" s="9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  <c r="IQ7" s="94"/>
      <c r="IR7" s="94"/>
      <c r="IS7" s="94"/>
    </row>
    <row r="8" s="91" customFormat="1" ht="20" customHeight="1" spans="1:253">
      <c r="A8" s="238"/>
      <c r="B8" s="239"/>
      <c r="C8" s="239"/>
      <c r="D8" s="239"/>
      <c r="E8" s="239"/>
      <c r="F8" s="239"/>
      <c r="G8" s="240"/>
      <c r="H8" s="233"/>
      <c r="I8" s="264"/>
      <c r="J8" s="137"/>
      <c r="K8" s="137"/>
      <c r="L8" s="137"/>
      <c r="M8" s="137"/>
      <c r="N8" s="137"/>
      <c r="O8" s="137"/>
      <c r="P8" s="265"/>
      <c r="Q8" s="283"/>
      <c r="R8" s="282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</row>
    <row r="9" s="91" customFormat="1" ht="20" customHeight="1" spans="1:253">
      <c r="A9" s="238"/>
      <c r="B9" s="239"/>
      <c r="C9" s="239"/>
      <c r="D9" s="239"/>
      <c r="E9" s="239"/>
      <c r="F9" s="239"/>
      <c r="G9" s="240"/>
      <c r="H9" s="233"/>
      <c r="I9" s="264"/>
      <c r="J9" s="137"/>
      <c r="K9" s="137"/>
      <c r="L9" s="137"/>
      <c r="M9" s="137"/>
      <c r="N9" s="137"/>
      <c r="O9" s="137"/>
      <c r="P9" s="265"/>
      <c r="Q9" s="283"/>
      <c r="R9" s="282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</row>
    <row r="10" s="91" customFormat="1" ht="20" customHeight="1" spans="1:253">
      <c r="A10" s="238"/>
      <c r="B10" s="239"/>
      <c r="C10" s="239"/>
      <c r="D10" s="239"/>
      <c r="E10" s="239"/>
      <c r="F10" s="239"/>
      <c r="G10" s="240"/>
      <c r="H10" s="233"/>
      <c r="I10" s="264"/>
      <c r="J10" s="137"/>
      <c r="K10" s="137"/>
      <c r="L10" s="137"/>
      <c r="M10" s="137"/>
      <c r="N10" s="137"/>
      <c r="O10" s="137"/>
      <c r="P10" s="265"/>
      <c r="Q10" s="283"/>
      <c r="R10" s="282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</row>
    <row r="11" s="91" customFormat="1" ht="20" customHeight="1" spans="1:253">
      <c r="A11" s="238"/>
      <c r="B11" s="239"/>
      <c r="C11" s="239"/>
      <c r="D11" s="239"/>
      <c r="E11" s="239"/>
      <c r="F11" s="239"/>
      <c r="G11" s="240"/>
      <c r="H11" s="233"/>
      <c r="I11" s="264"/>
      <c r="J11" s="137"/>
      <c r="K11" s="137"/>
      <c r="L11" s="137"/>
      <c r="M11" s="137"/>
      <c r="N11" s="137"/>
      <c r="O11" s="137"/>
      <c r="P11" s="265"/>
      <c r="Q11" s="283"/>
      <c r="R11" s="282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  <c r="EJ11" s="94"/>
      <c r="EK11" s="94"/>
      <c r="EL11" s="94"/>
      <c r="EM11" s="94"/>
      <c r="EN11" s="94"/>
      <c r="EO11" s="94"/>
      <c r="EP11" s="94"/>
      <c r="EQ11" s="94"/>
      <c r="ER11" s="94"/>
      <c r="ES11" s="94"/>
      <c r="ET11" s="94"/>
      <c r="EU11" s="94"/>
      <c r="EV11" s="94"/>
      <c r="EW11" s="94"/>
      <c r="EX11" s="94"/>
      <c r="EY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4"/>
      <c r="FM11" s="94"/>
      <c r="FN11" s="94"/>
      <c r="FO11" s="94"/>
      <c r="FP11" s="94"/>
      <c r="FQ11" s="94"/>
      <c r="FR11" s="94"/>
      <c r="FS11" s="94"/>
      <c r="FT11" s="94"/>
      <c r="FU11" s="94"/>
      <c r="FV11" s="94"/>
      <c r="FW11" s="94"/>
      <c r="FX11" s="94"/>
      <c r="FY11" s="94"/>
      <c r="FZ11" s="94"/>
      <c r="GA11" s="94"/>
      <c r="GB11" s="94"/>
      <c r="GC11" s="94"/>
      <c r="GD11" s="94"/>
      <c r="GE11" s="94"/>
      <c r="GF11" s="94"/>
      <c r="GG11" s="94"/>
      <c r="GH11" s="94"/>
      <c r="GI11" s="94"/>
      <c r="GJ11" s="94"/>
      <c r="GK11" s="94"/>
      <c r="GL11" s="94"/>
      <c r="GM11" s="94"/>
      <c r="GN11" s="94"/>
      <c r="GO11" s="94"/>
      <c r="GP11" s="94"/>
      <c r="GQ11" s="94"/>
      <c r="GR11" s="94"/>
      <c r="GS11" s="94"/>
      <c r="GT11" s="94"/>
      <c r="GU11" s="94"/>
      <c r="GV11" s="94"/>
      <c r="GW11" s="94"/>
      <c r="GX11" s="94"/>
      <c r="GY11" s="94"/>
      <c r="GZ11" s="94"/>
      <c r="HA11" s="94"/>
      <c r="HB11" s="94"/>
      <c r="HC11" s="94"/>
      <c r="HD11" s="94"/>
      <c r="HE11" s="94"/>
      <c r="HF11" s="94"/>
      <c r="HG11" s="94"/>
      <c r="HH11" s="94"/>
      <c r="HI11" s="94"/>
      <c r="HJ11" s="94"/>
      <c r="HK11" s="94"/>
      <c r="HL11" s="94"/>
      <c r="HM11" s="94"/>
      <c r="HN11" s="94"/>
      <c r="HO11" s="94"/>
      <c r="HP11" s="94"/>
      <c r="HQ11" s="94"/>
      <c r="HR11" s="94"/>
      <c r="HS11" s="94"/>
      <c r="HT11" s="94"/>
      <c r="HU11" s="94"/>
      <c r="HV11" s="94"/>
      <c r="HW11" s="94"/>
      <c r="HX11" s="94"/>
      <c r="HY11" s="94"/>
      <c r="HZ11" s="94"/>
      <c r="IA11" s="94"/>
      <c r="IB11" s="94"/>
      <c r="IC11" s="94"/>
      <c r="ID11" s="94"/>
      <c r="IE11" s="94"/>
      <c r="IF11" s="94"/>
      <c r="IG11" s="94"/>
      <c r="IH11" s="94"/>
      <c r="II11" s="94"/>
      <c r="IJ11" s="94"/>
      <c r="IK11" s="94"/>
      <c r="IL11" s="94"/>
      <c r="IM11" s="94"/>
      <c r="IN11" s="94"/>
      <c r="IO11" s="94"/>
      <c r="IP11" s="94"/>
      <c r="IQ11" s="94"/>
      <c r="IR11" s="94"/>
      <c r="IS11" s="94"/>
    </row>
    <row r="12" s="91" customFormat="1" ht="20" customHeight="1" spans="1:253">
      <c r="A12" s="238"/>
      <c r="B12" s="241"/>
      <c r="C12" s="241"/>
      <c r="D12" s="241"/>
      <c r="E12" s="241"/>
      <c r="F12" s="241"/>
      <c r="G12" s="240"/>
      <c r="H12" s="233"/>
      <c r="I12" s="264"/>
      <c r="J12" s="137"/>
      <c r="K12" s="137"/>
      <c r="L12" s="137"/>
      <c r="M12" s="137"/>
      <c r="N12" s="137"/>
      <c r="O12" s="137"/>
      <c r="P12" s="265"/>
      <c r="Q12" s="283"/>
      <c r="R12" s="282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94"/>
      <c r="HK12" s="94"/>
      <c r="HL12" s="94"/>
      <c r="HM12" s="94"/>
      <c r="HN12" s="94"/>
      <c r="HO12" s="94"/>
      <c r="HP12" s="94"/>
      <c r="HQ12" s="94"/>
      <c r="HR12" s="94"/>
      <c r="HS12" s="94"/>
      <c r="HT12" s="94"/>
      <c r="HU12" s="94"/>
      <c r="HV12" s="94"/>
      <c r="HW12" s="94"/>
      <c r="HX12" s="94"/>
      <c r="HY12" s="94"/>
      <c r="HZ12" s="94"/>
      <c r="IA12" s="94"/>
      <c r="IB12" s="94"/>
      <c r="IC12" s="94"/>
      <c r="ID12" s="94"/>
      <c r="IE12" s="94"/>
      <c r="IF12" s="94"/>
      <c r="IG12" s="94"/>
      <c r="IH12" s="94"/>
      <c r="II12" s="94"/>
      <c r="IJ12" s="94"/>
      <c r="IK12" s="94"/>
      <c r="IL12" s="94"/>
      <c r="IM12" s="94"/>
      <c r="IN12" s="94"/>
      <c r="IO12" s="94"/>
      <c r="IP12" s="94"/>
      <c r="IQ12" s="94"/>
      <c r="IR12" s="94"/>
      <c r="IS12" s="94"/>
    </row>
    <row r="13" s="91" customFormat="1" ht="20" customHeight="1" spans="1:253">
      <c r="A13" s="238"/>
      <c r="B13" s="241"/>
      <c r="C13" s="241"/>
      <c r="D13" s="241"/>
      <c r="E13" s="241"/>
      <c r="F13" s="241"/>
      <c r="G13" s="240"/>
      <c r="H13" s="233"/>
      <c r="I13" s="264"/>
      <c r="J13" s="137"/>
      <c r="K13" s="137"/>
      <c r="L13" s="137"/>
      <c r="M13" s="137"/>
      <c r="N13" s="137"/>
      <c r="O13" s="137"/>
      <c r="P13" s="265"/>
      <c r="Q13" s="283"/>
      <c r="R13" s="282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  <c r="FX13" s="94"/>
      <c r="FY13" s="94"/>
      <c r="FZ13" s="94"/>
      <c r="GA13" s="94"/>
      <c r="GB13" s="94"/>
      <c r="GC13" s="94"/>
      <c r="GD13" s="94"/>
      <c r="GE13" s="94"/>
      <c r="GF13" s="94"/>
      <c r="GG13" s="94"/>
      <c r="GH13" s="94"/>
      <c r="GI13" s="94"/>
      <c r="GJ13" s="94"/>
      <c r="GK13" s="94"/>
      <c r="GL13" s="94"/>
      <c r="GM13" s="94"/>
      <c r="GN13" s="94"/>
      <c r="GO13" s="94"/>
      <c r="GP13" s="94"/>
      <c r="GQ13" s="94"/>
      <c r="GR13" s="94"/>
      <c r="GS13" s="94"/>
      <c r="GT13" s="94"/>
      <c r="GU13" s="94"/>
      <c r="GV13" s="94"/>
      <c r="GW13" s="94"/>
      <c r="GX13" s="94"/>
      <c r="GY13" s="94"/>
      <c r="GZ13" s="94"/>
      <c r="HA13" s="94"/>
      <c r="HB13" s="94"/>
      <c r="HC13" s="94"/>
      <c r="HD13" s="94"/>
      <c r="HE13" s="94"/>
      <c r="HF13" s="94"/>
      <c r="HG13" s="94"/>
      <c r="HH13" s="94"/>
      <c r="HI13" s="94"/>
      <c r="HJ13" s="94"/>
      <c r="HK13" s="94"/>
      <c r="HL13" s="94"/>
      <c r="HM13" s="94"/>
      <c r="HN13" s="94"/>
      <c r="HO13" s="94"/>
      <c r="HP13" s="94"/>
      <c r="HQ13" s="94"/>
      <c r="HR13" s="94"/>
      <c r="HS13" s="94"/>
      <c r="HT13" s="94"/>
      <c r="HU13" s="94"/>
      <c r="HV13" s="94"/>
      <c r="HW13" s="94"/>
      <c r="HX13" s="94"/>
      <c r="HY13" s="94"/>
      <c r="HZ13" s="94"/>
      <c r="IA13" s="94"/>
      <c r="IB13" s="94"/>
      <c r="IC13" s="94"/>
      <c r="ID13" s="94"/>
      <c r="IE13" s="94"/>
      <c r="IF13" s="94"/>
      <c r="IG13" s="94"/>
      <c r="IH13" s="94"/>
      <c r="II13" s="94"/>
      <c r="IJ13" s="94"/>
      <c r="IK13" s="94"/>
      <c r="IL13" s="94"/>
      <c r="IM13" s="94"/>
      <c r="IN13" s="94"/>
      <c r="IO13" s="94"/>
      <c r="IP13" s="94"/>
      <c r="IQ13" s="94"/>
      <c r="IR13" s="94"/>
      <c r="IS13" s="94"/>
    </row>
    <row r="14" s="91" customFormat="1" ht="20" customHeight="1" spans="1:253">
      <c r="A14" s="238"/>
      <c r="B14" s="239"/>
      <c r="C14" s="239"/>
      <c r="D14" s="239"/>
      <c r="E14" s="239"/>
      <c r="F14" s="239"/>
      <c r="G14" s="240"/>
      <c r="H14" s="233"/>
      <c r="I14" s="264"/>
      <c r="J14" s="137"/>
      <c r="K14" s="137"/>
      <c r="L14" s="137"/>
      <c r="M14" s="137"/>
      <c r="N14" s="137"/>
      <c r="O14" s="137"/>
      <c r="P14" s="265"/>
      <c r="Q14" s="283"/>
      <c r="R14" s="282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  <c r="IR14" s="94"/>
      <c r="IS14" s="94"/>
    </row>
    <row r="15" s="91" customFormat="1" ht="20" customHeight="1" spans="1:253">
      <c r="A15" s="238"/>
      <c r="B15" s="239"/>
      <c r="C15" s="239"/>
      <c r="D15" s="239"/>
      <c r="E15" s="239"/>
      <c r="F15" s="239"/>
      <c r="G15" s="242"/>
      <c r="H15" s="233"/>
      <c r="I15" s="264"/>
      <c r="J15" s="137"/>
      <c r="K15" s="137"/>
      <c r="L15" s="137"/>
      <c r="M15" s="137"/>
      <c r="N15" s="137"/>
      <c r="O15" s="137"/>
      <c r="P15" s="265"/>
      <c r="Q15" s="283"/>
      <c r="R15" s="282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</row>
    <row r="16" s="91" customFormat="1" ht="20" customHeight="1" spans="1:253">
      <c r="A16" s="238"/>
      <c r="B16" s="241"/>
      <c r="C16" s="241"/>
      <c r="D16" s="241"/>
      <c r="E16" s="241"/>
      <c r="F16" s="241"/>
      <c r="G16" s="240"/>
      <c r="H16" s="233"/>
      <c r="I16" s="264"/>
      <c r="J16" s="137"/>
      <c r="K16" s="137"/>
      <c r="L16" s="137"/>
      <c r="M16" s="137"/>
      <c r="N16" s="137"/>
      <c r="O16" s="137"/>
      <c r="P16" s="265"/>
      <c r="Q16" s="283"/>
      <c r="R16" s="282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  <c r="IS16" s="94"/>
    </row>
    <row r="17" s="91" customFormat="1" ht="20" customHeight="1" spans="1:253">
      <c r="A17" s="243"/>
      <c r="B17" s="244"/>
      <c r="C17" s="117"/>
      <c r="D17" s="117"/>
      <c r="E17" s="245"/>
      <c r="F17" s="117"/>
      <c r="G17" s="246"/>
      <c r="H17" s="233"/>
      <c r="I17" s="264"/>
      <c r="J17" s="137"/>
      <c r="K17" s="137"/>
      <c r="L17" s="137"/>
      <c r="M17" s="137"/>
      <c r="N17" s="137"/>
      <c r="O17" s="137"/>
      <c r="P17" s="265"/>
      <c r="Q17" s="283"/>
      <c r="R17" s="282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  <c r="HF17" s="94"/>
      <c r="HG17" s="94"/>
      <c r="HH17" s="94"/>
      <c r="HI17" s="94"/>
      <c r="HJ17" s="94"/>
      <c r="HK17" s="94"/>
      <c r="HL17" s="94"/>
      <c r="HM17" s="94"/>
      <c r="HN17" s="94"/>
      <c r="HO17" s="94"/>
      <c r="HP17" s="94"/>
      <c r="HQ17" s="94"/>
      <c r="HR17" s="94"/>
      <c r="HS17" s="94"/>
      <c r="HT17" s="94"/>
      <c r="HU17" s="94"/>
      <c r="HV17" s="94"/>
      <c r="HW17" s="94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94"/>
      <c r="IN17" s="94"/>
      <c r="IO17" s="94"/>
      <c r="IP17" s="94"/>
      <c r="IQ17" s="94"/>
      <c r="IR17" s="94"/>
      <c r="IS17" s="94"/>
    </row>
    <row r="18" s="91" customFormat="1" ht="20" customHeight="1" spans="1:253">
      <c r="A18" s="243"/>
      <c r="B18" s="247"/>
      <c r="C18" s="248"/>
      <c r="D18" s="248"/>
      <c r="E18" s="245"/>
      <c r="F18" s="249"/>
      <c r="G18" s="246"/>
      <c r="H18" s="233"/>
      <c r="I18" s="264"/>
      <c r="J18" s="137"/>
      <c r="K18" s="137"/>
      <c r="L18" s="137"/>
      <c r="M18" s="137"/>
      <c r="N18" s="137"/>
      <c r="O18" s="137"/>
      <c r="P18" s="265"/>
      <c r="Q18" s="283"/>
      <c r="R18" s="282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</row>
    <row r="19" s="91" customFormat="1" ht="20" customHeight="1" spans="1:253">
      <c r="A19" s="238"/>
      <c r="B19" s="120"/>
      <c r="C19" s="120"/>
      <c r="D19" s="250"/>
      <c r="E19" s="120"/>
      <c r="F19" s="120"/>
      <c r="G19" s="240"/>
      <c r="H19" s="233"/>
      <c r="I19" s="264"/>
      <c r="J19" s="137"/>
      <c r="K19" s="137"/>
      <c r="L19" s="137"/>
      <c r="M19" s="137"/>
      <c r="N19" s="137"/>
      <c r="O19" s="137"/>
      <c r="P19" s="265"/>
      <c r="Q19" s="265"/>
      <c r="R19" s="280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94"/>
      <c r="GJ19" s="94"/>
      <c r="GK19" s="94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94"/>
      <c r="GW19" s="94"/>
      <c r="GX19" s="94"/>
      <c r="GY19" s="94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94"/>
      <c r="IN19" s="94"/>
      <c r="IO19" s="94"/>
      <c r="IP19" s="94"/>
      <c r="IQ19" s="94"/>
      <c r="IR19" s="94"/>
      <c r="IS19" s="94"/>
    </row>
    <row r="20" s="91" customFormat="1" ht="20" customHeight="1" spans="1:253">
      <c r="A20" s="251"/>
      <c r="B20" s="252"/>
      <c r="C20" s="252"/>
      <c r="D20" s="253"/>
      <c r="E20" s="252"/>
      <c r="F20" s="252"/>
      <c r="G20" s="254"/>
      <c r="H20" s="255"/>
      <c r="I20" s="270"/>
      <c r="J20" s="271"/>
      <c r="K20" s="272"/>
      <c r="L20" s="271"/>
      <c r="M20" s="271"/>
      <c r="N20" s="272"/>
      <c r="O20" s="272"/>
      <c r="P20" s="273"/>
      <c r="Q20" s="273"/>
      <c r="R20" s="28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94"/>
      <c r="EI20" s="94"/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94"/>
      <c r="FG20" s="94"/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94"/>
      <c r="GK20" s="94"/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94"/>
      <c r="HI20" s="94"/>
      <c r="HJ20" s="94"/>
      <c r="HK20" s="94"/>
      <c r="HL20" s="94"/>
      <c r="HM20" s="94"/>
      <c r="HN20" s="94"/>
      <c r="HO20" s="94"/>
      <c r="HP20" s="94"/>
      <c r="HQ20" s="94"/>
      <c r="HR20" s="94"/>
      <c r="HS20" s="94"/>
      <c r="HT20" s="94"/>
      <c r="HU20" s="94"/>
      <c r="HV20" s="94"/>
      <c r="HW20" s="94"/>
      <c r="HX20" s="94"/>
      <c r="HY20" s="94"/>
      <c r="HZ20" s="94"/>
      <c r="IA20" s="94"/>
      <c r="IB20" s="94"/>
      <c r="IC20" s="94"/>
      <c r="ID20" s="94"/>
      <c r="IE20" s="94"/>
      <c r="IF20" s="94"/>
      <c r="IG20" s="94"/>
      <c r="IH20" s="94"/>
      <c r="II20" s="94"/>
      <c r="IJ20" s="94"/>
      <c r="IK20" s="94"/>
      <c r="IL20" s="94"/>
      <c r="IM20" s="94"/>
      <c r="IN20" s="94"/>
      <c r="IO20" s="94"/>
      <c r="IP20" s="94"/>
      <c r="IQ20" s="94"/>
      <c r="IR20" s="94"/>
      <c r="IS20" s="94"/>
    </row>
    <row r="21" s="91" customFormat="1" ht="17.25" spans="1:253">
      <c r="A21" s="124"/>
      <c r="B21" s="125"/>
      <c r="C21" s="125"/>
      <c r="D21" s="126"/>
      <c r="E21" s="125"/>
      <c r="F21" s="125"/>
      <c r="G21" s="256"/>
      <c r="O21" s="257"/>
      <c r="P21" s="257"/>
      <c r="Q21" s="257"/>
      <c r="R21" s="257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  <c r="EY21" s="94"/>
      <c r="EZ21" s="94"/>
      <c r="FA21" s="94"/>
      <c r="FB21" s="94"/>
      <c r="FC21" s="94"/>
      <c r="FD21" s="94"/>
      <c r="FE21" s="94"/>
      <c r="FF21" s="94"/>
      <c r="FG21" s="94"/>
      <c r="FH21" s="94"/>
      <c r="FI21" s="94"/>
      <c r="FJ21" s="94"/>
      <c r="FK21" s="94"/>
      <c r="FL21" s="94"/>
      <c r="FM21" s="94"/>
      <c r="FN21" s="94"/>
      <c r="FO21" s="94"/>
      <c r="FP21" s="94"/>
      <c r="FQ21" s="94"/>
      <c r="FR21" s="94"/>
      <c r="FS21" s="94"/>
      <c r="FT21" s="94"/>
      <c r="FU21" s="94"/>
      <c r="FV21" s="94"/>
      <c r="FW21" s="94"/>
      <c r="FX21" s="94"/>
      <c r="FY21" s="94"/>
      <c r="FZ21" s="94"/>
      <c r="GA21" s="94"/>
      <c r="GB21" s="94"/>
      <c r="GC21" s="94"/>
      <c r="GD21" s="94"/>
      <c r="GE21" s="94"/>
      <c r="GF21" s="94"/>
      <c r="GG21" s="94"/>
      <c r="GH21" s="94"/>
      <c r="GI21" s="94"/>
      <c r="GJ21" s="94"/>
      <c r="GK21" s="94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4"/>
      <c r="HI21" s="94"/>
      <c r="HJ21" s="94"/>
      <c r="HK21" s="94"/>
      <c r="HL21" s="94"/>
      <c r="HM21" s="94"/>
      <c r="HN21" s="94"/>
      <c r="HO21" s="94"/>
      <c r="HP21" s="94"/>
      <c r="HQ21" s="94"/>
      <c r="HR21" s="94"/>
      <c r="HS21" s="94"/>
      <c r="HT21" s="94"/>
      <c r="HU21" s="94"/>
      <c r="HV21" s="94"/>
      <c r="HW21" s="94"/>
      <c r="HX21" s="94"/>
      <c r="HY21" s="94"/>
      <c r="HZ21" s="94"/>
      <c r="IA21" s="94"/>
      <c r="IB21" s="94"/>
      <c r="IC21" s="94"/>
      <c r="ID21" s="94"/>
      <c r="IE21" s="94"/>
      <c r="IF21" s="94"/>
      <c r="IG21" s="94"/>
      <c r="IH21" s="94"/>
      <c r="II21" s="94"/>
      <c r="IJ21" s="94"/>
      <c r="IK21" s="94"/>
      <c r="IL21" s="94"/>
      <c r="IM21" s="94"/>
      <c r="IN21" s="94"/>
      <c r="IO21" s="94"/>
      <c r="IP21" s="94"/>
      <c r="IQ21" s="94"/>
      <c r="IR21" s="94"/>
      <c r="IS21" s="94"/>
    </row>
    <row r="22" s="91" customFormat="1" spans="1:253">
      <c r="A22" s="127" t="s">
        <v>169</v>
      </c>
      <c r="B22" s="127"/>
      <c r="C22" s="128"/>
      <c r="O22" s="257"/>
      <c r="P22" s="257"/>
      <c r="Q22" s="257"/>
      <c r="R22" s="257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  <c r="DY22" s="94"/>
      <c r="DZ22" s="94"/>
      <c r="EA22" s="94"/>
      <c r="EB22" s="94"/>
      <c r="EC22" s="94"/>
      <c r="ED22" s="94"/>
      <c r="EE22" s="94"/>
      <c r="EF22" s="94"/>
      <c r="EG22" s="94"/>
      <c r="EH22" s="94"/>
      <c r="EI22" s="94"/>
      <c r="EJ22" s="94"/>
      <c r="EK22" s="94"/>
      <c r="EL22" s="94"/>
      <c r="EM22" s="94"/>
      <c r="EN22" s="94"/>
      <c r="EO22" s="94"/>
      <c r="EP22" s="94"/>
      <c r="EQ22" s="94"/>
      <c r="ER22" s="94"/>
      <c r="ES22" s="94"/>
      <c r="ET22" s="94"/>
      <c r="EU22" s="94"/>
      <c r="EV22" s="94"/>
      <c r="EW22" s="94"/>
      <c r="EX22" s="94"/>
      <c r="EY22" s="94"/>
      <c r="EZ22" s="94"/>
      <c r="FA22" s="94"/>
      <c r="FB22" s="94"/>
      <c r="FC22" s="94"/>
      <c r="FD22" s="94"/>
      <c r="FE22" s="94"/>
      <c r="FF22" s="94"/>
      <c r="FG22" s="94"/>
      <c r="FH22" s="94"/>
      <c r="FI22" s="94"/>
      <c r="FJ22" s="94"/>
      <c r="FK22" s="94"/>
      <c r="FL22" s="94"/>
      <c r="FM22" s="94"/>
      <c r="FN22" s="94"/>
      <c r="FO22" s="94"/>
      <c r="FP22" s="94"/>
      <c r="FQ22" s="94"/>
      <c r="FR22" s="94"/>
      <c r="FS22" s="94"/>
      <c r="FT22" s="94"/>
      <c r="FU22" s="94"/>
      <c r="FV22" s="94"/>
      <c r="FW22" s="94"/>
      <c r="FX22" s="94"/>
      <c r="FY22" s="94"/>
      <c r="FZ22" s="94"/>
      <c r="GA22" s="94"/>
      <c r="GB22" s="94"/>
      <c r="GC22" s="94"/>
      <c r="GD22" s="94"/>
      <c r="GE22" s="94"/>
      <c r="GF22" s="94"/>
      <c r="GG22" s="94"/>
      <c r="GH22" s="94"/>
      <c r="GI22" s="94"/>
      <c r="GJ22" s="94"/>
      <c r="GK22" s="94"/>
      <c r="GL22" s="94"/>
      <c r="GM22" s="94"/>
      <c r="GN22" s="94"/>
      <c r="GO22" s="94"/>
      <c r="GP22" s="94"/>
      <c r="GQ22" s="94"/>
      <c r="GR22" s="94"/>
      <c r="GS22" s="94"/>
      <c r="GT22" s="94"/>
      <c r="GU22" s="94"/>
      <c r="GV22" s="94"/>
      <c r="GW22" s="94"/>
      <c r="GX22" s="94"/>
      <c r="GY22" s="94"/>
      <c r="GZ22" s="94"/>
      <c r="HA22" s="94"/>
      <c r="HB22" s="94"/>
      <c r="HC22" s="94"/>
      <c r="HD22" s="94"/>
      <c r="HE22" s="94"/>
      <c r="HF22" s="94"/>
      <c r="HG22" s="94"/>
      <c r="HH22" s="94"/>
      <c r="HI22" s="94"/>
      <c r="HJ22" s="94"/>
      <c r="HK22" s="94"/>
      <c r="HL22" s="94"/>
      <c r="HM22" s="94"/>
      <c r="HN22" s="94"/>
      <c r="HO22" s="94"/>
      <c r="HP22" s="94"/>
      <c r="HQ22" s="94"/>
      <c r="HR22" s="94"/>
      <c r="HS22" s="94"/>
      <c r="HT22" s="94"/>
      <c r="HU22" s="94"/>
      <c r="HV22" s="94"/>
      <c r="HW22" s="94"/>
      <c r="HX22" s="94"/>
      <c r="HY22" s="94"/>
      <c r="HZ22" s="94"/>
      <c r="IA22" s="94"/>
      <c r="IB22" s="94"/>
      <c r="IC22" s="94"/>
      <c r="ID22" s="94"/>
      <c r="IE22" s="94"/>
      <c r="IF22" s="94"/>
      <c r="IG22" s="94"/>
      <c r="IH22" s="94"/>
      <c r="II22" s="94"/>
      <c r="IJ22" s="94"/>
      <c r="IK22" s="94"/>
      <c r="IL22" s="94"/>
      <c r="IM22" s="94"/>
      <c r="IN22" s="94"/>
      <c r="IO22" s="94"/>
      <c r="IP22" s="94"/>
      <c r="IQ22" s="94"/>
      <c r="IR22" s="94"/>
      <c r="IS22" s="94"/>
    </row>
    <row r="23" s="91" customFormat="1" spans="3:253">
      <c r="C23" s="92"/>
      <c r="I23" s="143" t="s">
        <v>170</v>
      </c>
      <c r="J23" s="274"/>
      <c r="K23" s="275"/>
      <c r="M23" s="143" t="s">
        <v>171</v>
      </c>
      <c r="N23" s="143"/>
      <c r="P23" s="143" t="s">
        <v>172</v>
      </c>
      <c r="R23" s="257" t="s">
        <v>133</v>
      </c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  <c r="IQ23" s="94"/>
      <c r="IR23" s="94"/>
      <c r="IS23" s="94"/>
    </row>
  </sheetData>
  <mergeCells count="7">
    <mergeCell ref="A1:N1"/>
    <mergeCell ref="B2:C2"/>
    <mergeCell ref="E2:G2"/>
    <mergeCell ref="J2:N2"/>
    <mergeCell ref="B3:G3"/>
    <mergeCell ref="I3:N3"/>
    <mergeCell ref="A3:A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O19" sqref="O19"/>
    </sheetView>
  </sheetViews>
  <sheetFormatPr defaultColWidth="10.125" defaultRowHeight="14.25"/>
  <cols>
    <col min="1" max="1" width="9.625" style="148" customWidth="1"/>
    <col min="2" max="2" width="11.125" style="148" customWidth="1"/>
    <col min="3" max="3" width="9.125" style="148" customWidth="1"/>
    <col min="4" max="4" width="9.5" style="148" customWidth="1"/>
    <col min="5" max="5" width="11.375" style="148" customWidth="1"/>
    <col min="6" max="6" width="10.375" style="148" customWidth="1"/>
    <col min="7" max="7" width="9.5" style="148" customWidth="1"/>
    <col min="8" max="8" width="9.125" style="148" customWidth="1"/>
    <col min="9" max="9" width="8.125" style="148" customWidth="1"/>
    <col min="10" max="10" width="10.5" style="148" customWidth="1"/>
    <col min="11" max="11" width="12.125" style="148" customWidth="1"/>
    <col min="12" max="16384" width="10.125" style="148"/>
  </cols>
  <sheetData>
    <row r="1" ht="23.25" spans="1:11">
      <c r="A1" s="149" t="s">
        <v>201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ht="18" customHeight="1" spans="1:11">
      <c r="A2" s="150" t="s">
        <v>53</v>
      </c>
      <c r="B2" s="151" t="s">
        <v>54</v>
      </c>
      <c r="C2" s="151"/>
      <c r="D2" s="152" t="s">
        <v>61</v>
      </c>
      <c r="E2" s="153" t="str">
        <f>首期!B4</f>
        <v>QAMMAN84129</v>
      </c>
      <c r="F2" s="154" t="s">
        <v>202</v>
      </c>
      <c r="G2" s="155" t="str">
        <f>首期!B5</f>
        <v>儿童打底裤</v>
      </c>
      <c r="H2" s="156"/>
      <c r="I2" s="184" t="s">
        <v>57</v>
      </c>
      <c r="J2" s="203" t="s">
        <v>56</v>
      </c>
      <c r="K2" s="204"/>
    </row>
    <row r="3" ht="18" customHeight="1" spans="1:11">
      <c r="A3" s="157" t="s">
        <v>75</v>
      </c>
      <c r="B3" s="158">
        <f>首期!B7</f>
        <v>514</v>
      </c>
      <c r="C3" s="158"/>
      <c r="D3" s="159" t="s">
        <v>203</v>
      </c>
      <c r="E3" s="160">
        <v>45606</v>
      </c>
      <c r="F3" s="161"/>
      <c r="G3" s="161"/>
      <c r="H3" s="162" t="s">
        <v>204</v>
      </c>
      <c r="I3" s="162"/>
      <c r="J3" s="162"/>
      <c r="K3" s="205"/>
    </row>
    <row r="4" ht="18" customHeight="1" spans="1:11">
      <c r="A4" s="163" t="s">
        <v>71</v>
      </c>
      <c r="B4" s="158">
        <v>1</v>
      </c>
      <c r="C4" s="158">
        <v>6</v>
      </c>
      <c r="D4" s="164" t="s">
        <v>205</v>
      </c>
      <c r="E4" s="161" t="s">
        <v>206</v>
      </c>
      <c r="F4" s="161"/>
      <c r="G4" s="161"/>
      <c r="H4" s="164" t="s">
        <v>207</v>
      </c>
      <c r="I4" s="164"/>
      <c r="J4" s="176" t="s">
        <v>65</v>
      </c>
      <c r="K4" s="206" t="s">
        <v>66</v>
      </c>
    </row>
    <row r="5" ht="18" customHeight="1" spans="1:11">
      <c r="A5" s="163" t="s">
        <v>208</v>
      </c>
      <c r="B5" s="158">
        <v>1</v>
      </c>
      <c r="C5" s="158"/>
      <c r="D5" s="159" t="s">
        <v>209</v>
      </c>
      <c r="E5" s="159"/>
      <c r="G5" s="159"/>
      <c r="H5" s="164" t="s">
        <v>210</v>
      </c>
      <c r="I5" s="164"/>
      <c r="J5" s="176" t="s">
        <v>65</v>
      </c>
      <c r="K5" s="206" t="s">
        <v>66</v>
      </c>
    </row>
    <row r="6" ht="18" customHeight="1" spans="1:13">
      <c r="A6" s="165" t="s">
        <v>211</v>
      </c>
      <c r="B6" s="166">
        <v>80</v>
      </c>
      <c r="C6" s="166"/>
      <c r="D6" s="167" t="s">
        <v>212</v>
      </c>
      <c r="E6" s="168"/>
      <c r="F6" s="168"/>
      <c r="G6" s="167"/>
      <c r="H6" s="169" t="s">
        <v>213</v>
      </c>
      <c r="I6" s="169"/>
      <c r="J6" s="168" t="s">
        <v>65</v>
      </c>
      <c r="K6" s="207" t="s">
        <v>66</v>
      </c>
      <c r="M6" s="208"/>
    </row>
    <row r="7" ht="18" customHeight="1" spans="1:11">
      <c r="A7" s="170"/>
      <c r="B7" s="171"/>
      <c r="C7" s="171"/>
      <c r="D7" s="170"/>
      <c r="E7" s="171"/>
      <c r="F7" s="172"/>
      <c r="G7" s="170"/>
      <c r="H7" s="172"/>
      <c r="I7" s="171"/>
      <c r="J7" s="171"/>
      <c r="K7" s="171"/>
    </row>
    <row r="8" ht="18" customHeight="1" spans="1:11">
      <c r="A8" s="173" t="s">
        <v>214</v>
      </c>
      <c r="B8" s="154" t="s">
        <v>215</v>
      </c>
      <c r="C8" s="154" t="s">
        <v>216</v>
      </c>
      <c r="D8" s="154" t="s">
        <v>217</v>
      </c>
      <c r="E8" s="154" t="s">
        <v>218</v>
      </c>
      <c r="F8" s="154" t="s">
        <v>219</v>
      </c>
      <c r="G8" s="174" t="s">
        <v>220</v>
      </c>
      <c r="H8" s="175"/>
      <c r="I8" s="175"/>
      <c r="J8" s="175"/>
      <c r="K8" s="209"/>
    </row>
    <row r="9" ht="18" customHeight="1" spans="1:11">
      <c r="A9" s="163" t="s">
        <v>221</v>
      </c>
      <c r="B9" s="164"/>
      <c r="C9" s="176" t="s">
        <v>65</v>
      </c>
      <c r="D9" s="176" t="s">
        <v>66</v>
      </c>
      <c r="E9" s="159" t="s">
        <v>222</v>
      </c>
      <c r="F9" s="177" t="s">
        <v>223</v>
      </c>
      <c r="G9" s="178"/>
      <c r="H9" s="179"/>
      <c r="I9" s="179"/>
      <c r="J9" s="179"/>
      <c r="K9" s="210"/>
    </row>
    <row r="10" ht="18" customHeight="1" spans="1:11">
      <c r="A10" s="163" t="s">
        <v>224</v>
      </c>
      <c r="B10" s="164"/>
      <c r="C10" s="176" t="s">
        <v>65</v>
      </c>
      <c r="D10" s="176" t="s">
        <v>66</v>
      </c>
      <c r="E10" s="159" t="s">
        <v>225</v>
      </c>
      <c r="F10" s="177" t="s">
        <v>226</v>
      </c>
      <c r="G10" s="178" t="s">
        <v>227</v>
      </c>
      <c r="H10" s="179"/>
      <c r="I10" s="179"/>
      <c r="J10" s="179"/>
      <c r="K10" s="210"/>
    </row>
    <row r="11" ht="18" customHeight="1" spans="1:11">
      <c r="A11" s="180" t="s">
        <v>181</v>
      </c>
      <c r="B11" s="181"/>
      <c r="C11" s="181"/>
      <c r="D11" s="181"/>
      <c r="E11" s="181"/>
      <c r="F11" s="181"/>
      <c r="G11" s="181"/>
      <c r="H11" s="181"/>
      <c r="I11" s="181"/>
      <c r="J11" s="181"/>
      <c r="K11" s="211"/>
    </row>
    <row r="12" ht="18" customHeight="1" spans="1:11">
      <c r="A12" s="157" t="s">
        <v>89</v>
      </c>
      <c r="B12" s="176" t="s">
        <v>85</v>
      </c>
      <c r="C12" s="176" t="s">
        <v>86</v>
      </c>
      <c r="D12" s="177"/>
      <c r="E12" s="159" t="s">
        <v>87</v>
      </c>
      <c r="F12" s="176" t="s">
        <v>85</v>
      </c>
      <c r="G12" s="176" t="s">
        <v>86</v>
      </c>
      <c r="H12" s="176"/>
      <c r="I12" s="159" t="s">
        <v>228</v>
      </c>
      <c r="J12" s="176" t="s">
        <v>85</v>
      </c>
      <c r="K12" s="206" t="s">
        <v>86</v>
      </c>
    </row>
    <row r="13" ht="18" customHeight="1" spans="1:11">
      <c r="A13" s="157" t="s">
        <v>92</v>
      </c>
      <c r="B13" s="176" t="s">
        <v>85</v>
      </c>
      <c r="C13" s="176" t="s">
        <v>86</v>
      </c>
      <c r="D13" s="177"/>
      <c r="E13" s="159" t="s">
        <v>97</v>
      </c>
      <c r="F13" s="176" t="s">
        <v>85</v>
      </c>
      <c r="G13" s="176" t="s">
        <v>86</v>
      </c>
      <c r="H13" s="176"/>
      <c r="I13" s="159" t="s">
        <v>229</v>
      </c>
      <c r="J13" s="176" t="s">
        <v>85</v>
      </c>
      <c r="K13" s="206" t="s">
        <v>86</v>
      </c>
    </row>
    <row r="14" ht="18" customHeight="1" spans="1:11">
      <c r="A14" s="165" t="s">
        <v>230</v>
      </c>
      <c r="B14" s="168" t="s">
        <v>85</v>
      </c>
      <c r="C14" s="168" t="s">
        <v>86</v>
      </c>
      <c r="D14" s="182"/>
      <c r="E14" s="167" t="s">
        <v>231</v>
      </c>
      <c r="F14" s="168" t="s">
        <v>85</v>
      </c>
      <c r="G14" s="168" t="s">
        <v>86</v>
      </c>
      <c r="H14" s="168"/>
      <c r="I14" s="167" t="s">
        <v>232</v>
      </c>
      <c r="J14" s="168" t="s">
        <v>85</v>
      </c>
      <c r="K14" s="207" t="s">
        <v>86</v>
      </c>
    </row>
    <row r="15" ht="18" customHeight="1" spans="1:11">
      <c r="A15" s="170"/>
      <c r="B15" s="183"/>
      <c r="C15" s="183"/>
      <c r="D15" s="171"/>
      <c r="E15" s="170"/>
      <c r="F15" s="183"/>
      <c r="G15" s="183"/>
      <c r="H15" s="183"/>
      <c r="I15" s="170"/>
      <c r="J15" s="183"/>
      <c r="K15" s="183"/>
    </row>
    <row r="16" s="146" customFormat="1" ht="18" customHeight="1" spans="1:11">
      <c r="A16" s="150" t="s">
        <v>233</v>
      </c>
      <c r="B16" s="184"/>
      <c r="C16" s="184"/>
      <c r="D16" s="184"/>
      <c r="E16" s="184"/>
      <c r="F16" s="184"/>
      <c r="G16" s="184"/>
      <c r="H16" s="184"/>
      <c r="I16" s="184"/>
      <c r="J16" s="184"/>
      <c r="K16" s="212"/>
    </row>
    <row r="17" ht="18" customHeight="1" spans="1:11">
      <c r="A17" s="163" t="s">
        <v>234</v>
      </c>
      <c r="B17" s="164"/>
      <c r="C17" s="164"/>
      <c r="D17" s="164"/>
      <c r="E17" s="164"/>
      <c r="F17" s="164"/>
      <c r="G17" s="164"/>
      <c r="H17" s="164"/>
      <c r="I17" s="164"/>
      <c r="J17" s="164"/>
      <c r="K17" s="213"/>
    </row>
    <row r="18" ht="18" customHeight="1" spans="1:11">
      <c r="A18" s="163" t="s">
        <v>235</v>
      </c>
      <c r="B18" s="164"/>
      <c r="C18" s="164"/>
      <c r="D18" s="164"/>
      <c r="E18" s="164"/>
      <c r="F18" s="164"/>
      <c r="G18" s="164"/>
      <c r="H18" s="164"/>
      <c r="I18" s="164"/>
      <c r="J18" s="164"/>
      <c r="K18" s="213"/>
    </row>
    <row r="19" ht="22" customHeight="1" spans="1:11">
      <c r="A19" s="185"/>
      <c r="B19" s="176"/>
      <c r="C19" s="176"/>
      <c r="D19" s="176"/>
      <c r="E19" s="176"/>
      <c r="F19" s="176"/>
      <c r="G19" s="176"/>
      <c r="H19" s="176"/>
      <c r="I19" s="176"/>
      <c r="J19" s="176"/>
      <c r="K19" s="206"/>
    </row>
    <row r="20" ht="22" customHeight="1" spans="1:11">
      <c r="A20" s="186"/>
      <c r="B20" s="187"/>
      <c r="C20" s="187"/>
      <c r="D20" s="187"/>
      <c r="E20" s="187"/>
      <c r="F20" s="187"/>
      <c r="G20" s="187"/>
      <c r="H20" s="187"/>
      <c r="I20" s="187"/>
      <c r="J20" s="187"/>
      <c r="K20" s="214"/>
    </row>
    <row r="21" ht="22" customHeight="1" spans="1:11">
      <c r="A21" s="186"/>
      <c r="B21" s="187"/>
      <c r="C21" s="187"/>
      <c r="D21" s="187"/>
      <c r="E21" s="187"/>
      <c r="F21" s="187"/>
      <c r="G21" s="187"/>
      <c r="H21" s="187"/>
      <c r="I21" s="187"/>
      <c r="J21" s="187"/>
      <c r="K21" s="214"/>
    </row>
    <row r="22" ht="22" customHeight="1" spans="1:11">
      <c r="A22" s="186"/>
      <c r="B22" s="187"/>
      <c r="C22" s="187"/>
      <c r="D22" s="187"/>
      <c r="E22" s="187"/>
      <c r="F22" s="187"/>
      <c r="G22" s="187"/>
      <c r="H22" s="187"/>
      <c r="I22" s="187"/>
      <c r="J22" s="187"/>
      <c r="K22" s="214"/>
    </row>
    <row r="23" ht="22" customHeight="1" spans="1:11">
      <c r="A23" s="188"/>
      <c r="B23" s="189"/>
      <c r="C23" s="189"/>
      <c r="D23" s="189"/>
      <c r="E23" s="189"/>
      <c r="F23" s="189"/>
      <c r="G23" s="189"/>
      <c r="H23" s="189"/>
      <c r="I23" s="189"/>
      <c r="J23" s="189"/>
      <c r="K23" s="215"/>
    </row>
    <row r="24" ht="18" customHeight="1" spans="1:11">
      <c r="A24" s="163" t="s">
        <v>115</v>
      </c>
      <c r="B24" s="164"/>
      <c r="C24" s="176" t="s">
        <v>65</v>
      </c>
      <c r="D24" s="176" t="s">
        <v>66</v>
      </c>
      <c r="E24" s="162"/>
      <c r="F24" s="162"/>
      <c r="G24" s="162"/>
      <c r="H24" s="162"/>
      <c r="I24" s="162"/>
      <c r="J24" s="162"/>
      <c r="K24" s="205"/>
    </row>
    <row r="25" ht="18" customHeight="1" spans="1:11">
      <c r="A25" s="190" t="s">
        <v>236</v>
      </c>
      <c r="B25" s="191"/>
      <c r="C25" s="191"/>
      <c r="D25" s="191"/>
      <c r="E25" s="191"/>
      <c r="F25" s="191"/>
      <c r="G25" s="191"/>
      <c r="H25" s="191"/>
      <c r="I25" s="191"/>
      <c r="J25" s="191"/>
      <c r="K25" s="216"/>
    </row>
    <row r="26" ht="15" spans="1:11">
      <c r="A26" s="192"/>
      <c r="B26" s="192"/>
      <c r="C26" s="192"/>
      <c r="D26" s="192"/>
      <c r="E26" s="192"/>
      <c r="F26" s="192"/>
      <c r="G26" s="192"/>
      <c r="H26" s="192"/>
      <c r="I26" s="192"/>
      <c r="J26" s="192"/>
      <c r="K26" s="192"/>
    </row>
    <row r="27" ht="20" customHeight="1" spans="1:11">
      <c r="A27" s="193" t="s">
        <v>237</v>
      </c>
      <c r="B27" s="175"/>
      <c r="C27" s="175"/>
      <c r="D27" s="175"/>
      <c r="E27" s="175"/>
      <c r="F27" s="175"/>
      <c r="G27" s="175"/>
      <c r="H27" s="175"/>
      <c r="I27" s="175"/>
      <c r="J27" s="175"/>
      <c r="K27" s="217" t="s">
        <v>238</v>
      </c>
    </row>
    <row r="28" ht="23" customHeight="1" spans="1:11">
      <c r="A28" s="186" t="s">
        <v>239</v>
      </c>
      <c r="B28" s="187"/>
      <c r="C28" s="187"/>
      <c r="D28" s="187"/>
      <c r="E28" s="187"/>
      <c r="F28" s="187"/>
      <c r="G28" s="187"/>
      <c r="H28" s="187"/>
      <c r="I28" s="187"/>
      <c r="J28" s="218"/>
      <c r="K28" s="219">
        <v>1</v>
      </c>
    </row>
    <row r="29" ht="23" customHeight="1" spans="1:11">
      <c r="A29" s="186" t="s">
        <v>240</v>
      </c>
      <c r="B29" s="187"/>
      <c r="C29" s="187"/>
      <c r="D29" s="187"/>
      <c r="E29" s="187"/>
      <c r="F29" s="187"/>
      <c r="G29" s="187"/>
      <c r="H29" s="187"/>
      <c r="I29" s="187"/>
      <c r="J29" s="218"/>
      <c r="K29" s="210">
        <v>1</v>
      </c>
    </row>
    <row r="30" ht="23" customHeight="1" spans="1:11">
      <c r="A30" s="186"/>
      <c r="B30" s="187"/>
      <c r="C30" s="187"/>
      <c r="D30" s="187"/>
      <c r="E30" s="187"/>
      <c r="F30" s="187"/>
      <c r="G30" s="187"/>
      <c r="H30" s="187"/>
      <c r="I30" s="187"/>
      <c r="J30" s="218"/>
      <c r="K30" s="210"/>
    </row>
    <row r="31" ht="23" customHeight="1" spans="1:11">
      <c r="A31" s="186"/>
      <c r="B31" s="187"/>
      <c r="C31" s="187"/>
      <c r="D31" s="187"/>
      <c r="E31" s="187"/>
      <c r="F31" s="187"/>
      <c r="G31" s="187"/>
      <c r="H31" s="187"/>
      <c r="I31" s="187"/>
      <c r="J31" s="218"/>
      <c r="K31" s="210"/>
    </row>
    <row r="32" ht="23" customHeight="1" spans="1:11">
      <c r="A32" s="186"/>
      <c r="B32" s="187"/>
      <c r="C32" s="187"/>
      <c r="D32" s="187"/>
      <c r="E32" s="187"/>
      <c r="F32" s="187"/>
      <c r="G32" s="187"/>
      <c r="H32" s="187"/>
      <c r="I32" s="187"/>
      <c r="J32" s="218"/>
      <c r="K32" s="220"/>
    </row>
    <row r="33" ht="23" customHeight="1" spans="1:11">
      <c r="A33" s="186"/>
      <c r="B33" s="187"/>
      <c r="C33" s="187"/>
      <c r="D33" s="187"/>
      <c r="E33" s="187"/>
      <c r="F33" s="187"/>
      <c r="G33" s="187"/>
      <c r="H33" s="187"/>
      <c r="I33" s="187"/>
      <c r="J33" s="218"/>
      <c r="K33" s="221"/>
    </row>
    <row r="34" ht="23" customHeight="1" spans="1:11">
      <c r="A34" s="186"/>
      <c r="B34" s="187"/>
      <c r="C34" s="187"/>
      <c r="D34" s="187"/>
      <c r="E34" s="187"/>
      <c r="F34" s="187"/>
      <c r="G34" s="187"/>
      <c r="H34" s="187"/>
      <c r="I34" s="187"/>
      <c r="J34" s="218"/>
      <c r="K34" s="210"/>
    </row>
    <row r="35" ht="23" customHeight="1" spans="1:11">
      <c r="A35" s="186"/>
      <c r="B35" s="187"/>
      <c r="C35" s="187"/>
      <c r="D35" s="187"/>
      <c r="E35" s="187"/>
      <c r="F35" s="187"/>
      <c r="G35" s="187"/>
      <c r="H35" s="187"/>
      <c r="I35" s="187"/>
      <c r="J35" s="218"/>
      <c r="K35" s="222"/>
    </row>
    <row r="36" ht="23" customHeight="1" spans="1:11">
      <c r="A36" s="194" t="s">
        <v>241</v>
      </c>
      <c r="B36" s="195"/>
      <c r="C36" s="195"/>
      <c r="D36" s="195"/>
      <c r="E36" s="195"/>
      <c r="F36" s="195"/>
      <c r="G36" s="195"/>
      <c r="H36" s="195"/>
      <c r="I36" s="195"/>
      <c r="J36" s="223"/>
      <c r="K36" s="224">
        <f>SUM(K28:K35)</f>
        <v>2</v>
      </c>
    </row>
    <row r="37" ht="18.75" customHeight="1" spans="1:11">
      <c r="A37" s="196" t="s">
        <v>242</v>
      </c>
      <c r="B37" s="197"/>
      <c r="C37" s="197"/>
      <c r="D37" s="197"/>
      <c r="E37" s="197"/>
      <c r="F37" s="197"/>
      <c r="G37" s="197"/>
      <c r="H37" s="197"/>
      <c r="I37" s="197"/>
      <c r="J37" s="197"/>
      <c r="K37" s="225"/>
    </row>
    <row r="38" s="147" customFormat="1" ht="18.75" customHeight="1" spans="1:11">
      <c r="A38" s="163" t="s">
        <v>243</v>
      </c>
      <c r="B38" s="164"/>
      <c r="C38" s="164"/>
      <c r="D38" s="162" t="s">
        <v>244</v>
      </c>
      <c r="E38" s="162"/>
      <c r="F38" s="198" t="s">
        <v>245</v>
      </c>
      <c r="G38" s="199"/>
      <c r="H38" s="164" t="s">
        <v>246</v>
      </c>
      <c r="I38" s="164"/>
      <c r="J38" s="164" t="s">
        <v>247</v>
      </c>
      <c r="K38" s="213"/>
    </row>
    <row r="39" ht="18.75" customHeight="1" spans="1:11">
      <c r="A39" s="163" t="s">
        <v>116</v>
      </c>
      <c r="B39" s="164" t="s">
        <v>248</v>
      </c>
      <c r="C39" s="164"/>
      <c r="D39" s="164"/>
      <c r="E39" s="164"/>
      <c r="F39" s="164"/>
      <c r="G39" s="164"/>
      <c r="H39" s="164"/>
      <c r="I39" s="164"/>
      <c r="J39" s="164"/>
      <c r="K39" s="213"/>
    </row>
    <row r="40" ht="24" customHeight="1" spans="1:11">
      <c r="A40" s="163"/>
      <c r="B40" s="164"/>
      <c r="C40" s="164"/>
      <c r="D40" s="164"/>
      <c r="E40" s="164"/>
      <c r="F40" s="164"/>
      <c r="G40" s="164"/>
      <c r="H40" s="164"/>
      <c r="I40" s="164"/>
      <c r="J40" s="164"/>
      <c r="K40" s="213"/>
    </row>
    <row r="41" ht="24" customHeight="1" spans="1:11">
      <c r="A41" s="163"/>
      <c r="B41" s="164"/>
      <c r="C41" s="164"/>
      <c r="D41" s="164"/>
      <c r="E41" s="164"/>
      <c r="F41" s="164"/>
      <c r="G41" s="164"/>
      <c r="H41" s="164"/>
      <c r="I41" s="164"/>
      <c r="J41" s="164"/>
      <c r="K41" s="213"/>
    </row>
    <row r="42" ht="32.1" customHeight="1" spans="1:11">
      <c r="A42" s="165" t="s">
        <v>127</v>
      </c>
      <c r="B42" s="200" t="s">
        <v>249</v>
      </c>
      <c r="C42" s="200"/>
      <c r="D42" s="167" t="s">
        <v>250</v>
      </c>
      <c r="E42" s="182" t="s">
        <v>130</v>
      </c>
      <c r="F42" s="167" t="s">
        <v>131</v>
      </c>
      <c r="G42" s="201">
        <v>45595</v>
      </c>
      <c r="H42" s="202" t="s">
        <v>132</v>
      </c>
      <c r="I42" s="202"/>
      <c r="J42" s="200" t="s">
        <v>133</v>
      </c>
      <c r="K42" s="22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9"/>
  <sheetViews>
    <sheetView workbookViewId="0">
      <selection activeCell="G23" sqref="G23"/>
    </sheetView>
  </sheetViews>
  <sheetFormatPr defaultColWidth="9" defaultRowHeight="14.25"/>
  <cols>
    <col min="1" max="1" width="17.625" style="91" customWidth="1"/>
    <col min="2" max="3" width="9.125" style="91" customWidth="1"/>
    <col min="4" max="4" width="9.125" style="92" customWidth="1"/>
    <col min="5" max="6" width="9.125" style="91" customWidth="1"/>
    <col min="7" max="7" width="8.5" style="91" customWidth="1"/>
    <col min="8" max="8" width="5.375" style="91" customWidth="1"/>
    <col min="9" max="9" width="2.75" style="91" customWidth="1"/>
    <col min="10" max="12" width="15.625" style="91" customWidth="1"/>
    <col min="13" max="15" width="15.625" style="93" customWidth="1"/>
    <col min="16" max="253" width="9" style="91"/>
    <col min="254" max="16384" width="9" style="94"/>
  </cols>
  <sheetData>
    <row r="1" s="91" customFormat="1" ht="29" customHeight="1" spans="1:256">
      <c r="A1" s="95" t="s">
        <v>137</v>
      </c>
      <c r="B1" s="95"/>
      <c r="C1" s="96"/>
      <c r="D1" s="96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  <c r="IV1" s="94"/>
    </row>
    <row r="2" s="91" customFormat="1" ht="20" customHeight="1" spans="1:256">
      <c r="A2" s="98" t="s">
        <v>61</v>
      </c>
      <c r="B2" s="99" t="str">
        <f>首期!B4</f>
        <v>QAMMAN84129</v>
      </c>
      <c r="C2" s="100"/>
      <c r="D2" s="101"/>
      <c r="E2" s="102" t="s">
        <v>67</v>
      </c>
      <c r="F2" s="103" t="str">
        <f>首期!B5</f>
        <v>儿童打底裤</v>
      </c>
      <c r="G2" s="103"/>
      <c r="H2" s="103"/>
      <c r="I2" s="129"/>
      <c r="J2" s="130" t="s">
        <v>57</v>
      </c>
      <c r="K2" s="131" t="s">
        <v>56</v>
      </c>
      <c r="L2" s="131"/>
      <c r="M2" s="131"/>
      <c r="N2" s="131"/>
      <c r="O2" s="132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  <c r="GK2" s="94"/>
      <c r="GL2" s="94"/>
      <c r="GM2" s="94"/>
      <c r="GN2" s="94"/>
      <c r="GO2" s="94"/>
      <c r="GP2" s="94"/>
      <c r="GQ2" s="94"/>
      <c r="GR2" s="94"/>
      <c r="GS2" s="94"/>
      <c r="GT2" s="94"/>
      <c r="GU2" s="94"/>
      <c r="GV2" s="94"/>
      <c r="GW2" s="94"/>
      <c r="GX2" s="94"/>
      <c r="GY2" s="94"/>
      <c r="GZ2" s="94"/>
      <c r="HA2" s="94"/>
      <c r="HB2" s="94"/>
      <c r="HC2" s="94"/>
      <c r="HD2" s="94"/>
      <c r="HE2" s="94"/>
      <c r="HF2" s="94"/>
      <c r="HG2" s="94"/>
      <c r="HH2" s="94"/>
      <c r="HI2" s="94"/>
      <c r="HJ2" s="94"/>
      <c r="HK2" s="94"/>
      <c r="HL2" s="94"/>
      <c r="HM2" s="94"/>
      <c r="HN2" s="94"/>
      <c r="HO2" s="94"/>
      <c r="HP2" s="94"/>
      <c r="HQ2" s="94"/>
      <c r="HR2" s="94"/>
      <c r="HS2" s="94"/>
      <c r="HT2" s="94"/>
      <c r="HU2" s="94"/>
      <c r="HV2" s="94"/>
      <c r="HW2" s="94"/>
      <c r="HX2" s="94"/>
      <c r="HY2" s="94"/>
      <c r="HZ2" s="94"/>
      <c r="IA2" s="94"/>
      <c r="IB2" s="94"/>
      <c r="IC2" s="94"/>
      <c r="ID2" s="94"/>
      <c r="IE2" s="94"/>
      <c r="IF2" s="94"/>
      <c r="IG2" s="94"/>
      <c r="IH2" s="94"/>
      <c r="II2" s="94"/>
      <c r="IJ2" s="94"/>
      <c r="IK2" s="94"/>
      <c r="IL2" s="94"/>
      <c r="IM2" s="94"/>
      <c r="IN2" s="94"/>
      <c r="IO2" s="94"/>
      <c r="IP2" s="94"/>
      <c r="IQ2" s="94"/>
      <c r="IR2" s="94"/>
      <c r="IS2" s="94"/>
      <c r="IT2" s="94"/>
      <c r="IU2" s="94"/>
      <c r="IV2" s="94"/>
    </row>
    <row r="3" s="91" customFormat="1" spans="1:256">
      <c r="A3" s="104" t="s">
        <v>138</v>
      </c>
      <c r="B3" s="105" t="s">
        <v>139</v>
      </c>
      <c r="C3" s="106"/>
      <c r="D3" s="105"/>
      <c r="E3" s="105"/>
      <c r="F3" s="105"/>
      <c r="G3" s="105"/>
      <c r="H3" s="105"/>
      <c r="I3" s="133"/>
      <c r="J3" s="134"/>
      <c r="K3" s="134"/>
      <c r="L3" s="134"/>
      <c r="M3" s="134"/>
      <c r="N3" s="134"/>
      <c r="O3" s="135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  <c r="IQ3" s="94"/>
      <c r="IR3" s="94"/>
      <c r="IS3" s="94"/>
      <c r="IT3" s="94"/>
      <c r="IU3" s="94"/>
      <c r="IV3" s="94"/>
    </row>
    <row r="4" s="91" customFormat="1" spans="1:256">
      <c r="A4" s="104"/>
      <c r="B4" s="107" t="s">
        <v>140</v>
      </c>
      <c r="C4" s="107" t="s">
        <v>141</v>
      </c>
      <c r="D4" s="107" t="s">
        <v>142</v>
      </c>
      <c r="E4" s="107" t="s">
        <v>143</v>
      </c>
      <c r="F4" s="107" t="s">
        <v>144</v>
      </c>
      <c r="G4" s="107" t="s">
        <v>145</v>
      </c>
      <c r="H4" s="108" t="s">
        <v>146</v>
      </c>
      <c r="I4" s="133"/>
      <c r="J4" s="107" t="s">
        <v>140</v>
      </c>
      <c r="K4" s="107" t="s">
        <v>141</v>
      </c>
      <c r="L4" s="107" t="s">
        <v>142</v>
      </c>
      <c r="M4" s="107" t="s">
        <v>143</v>
      </c>
      <c r="N4" s="107" t="s">
        <v>144</v>
      </c>
      <c r="O4" s="107" t="s">
        <v>145</v>
      </c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  <c r="IU4" s="94"/>
      <c r="IV4" s="94"/>
    </row>
    <row r="5" s="91" customFormat="1" ht="16.5" spans="1:256">
      <c r="A5" s="104"/>
      <c r="B5" s="109"/>
      <c r="C5" s="109"/>
      <c r="D5" s="110"/>
      <c r="E5" s="110"/>
      <c r="F5" s="110"/>
      <c r="G5" s="110"/>
      <c r="H5" s="108"/>
      <c r="I5" s="136"/>
      <c r="J5" s="137"/>
      <c r="K5" s="137"/>
      <c r="L5" s="137"/>
      <c r="M5" s="137"/>
      <c r="N5" s="137"/>
      <c r="O5" s="138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4"/>
      <c r="IU5" s="94"/>
      <c r="IV5" s="94"/>
    </row>
    <row r="6" s="91" customFormat="1" ht="21" customHeight="1" spans="1:256">
      <c r="A6" s="111" t="s">
        <v>149</v>
      </c>
      <c r="B6" s="112">
        <f>C6-5</f>
        <v>67</v>
      </c>
      <c r="C6" s="112">
        <v>72</v>
      </c>
      <c r="D6" s="112">
        <f>C6+6</f>
        <v>78</v>
      </c>
      <c r="E6" s="112">
        <f>D6+6</f>
        <v>84</v>
      </c>
      <c r="F6" s="112">
        <f>E6+6</f>
        <v>90</v>
      </c>
      <c r="G6" s="112">
        <f>E6+3</f>
        <v>87</v>
      </c>
      <c r="H6" s="113" t="s">
        <v>150</v>
      </c>
      <c r="I6" s="136"/>
      <c r="J6" s="137" t="s">
        <v>251</v>
      </c>
      <c r="K6" s="137" t="s">
        <v>252</v>
      </c>
      <c r="L6" s="137" t="s">
        <v>253</v>
      </c>
      <c r="M6" s="137" t="s">
        <v>254</v>
      </c>
      <c r="N6" s="137" t="s">
        <v>251</v>
      </c>
      <c r="O6" s="138" t="s">
        <v>255</v>
      </c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  <c r="IU6" s="94"/>
      <c r="IV6" s="94"/>
    </row>
    <row r="7" s="91" customFormat="1" ht="21" customHeight="1" spans="1:256">
      <c r="A7" s="114" t="s">
        <v>153</v>
      </c>
      <c r="B7" s="112">
        <f>C7-3</f>
        <v>47</v>
      </c>
      <c r="C7" s="112">
        <v>50</v>
      </c>
      <c r="D7" s="112">
        <f>C7+4</f>
        <v>54</v>
      </c>
      <c r="E7" s="112">
        <f>D7+4</f>
        <v>58</v>
      </c>
      <c r="F7" s="112">
        <f>E7+4</f>
        <v>62</v>
      </c>
      <c r="G7" s="112">
        <f>E7+2</f>
        <v>60</v>
      </c>
      <c r="H7" s="113" t="s">
        <v>150</v>
      </c>
      <c r="I7" s="136"/>
      <c r="J7" s="137" t="s">
        <v>255</v>
      </c>
      <c r="K7" s="137" t="s">
        <v>255</v>
      </c>
      <c r="L7" s="137" t="s">
        <v>256</v>
      </c>
      <c r="M7" s="137" t="s">
        <v>257</v>
      </c>
      <c r="N7" s="137" t="s">
        <v>258</v>
      </c>
      <c r="O7" s="138" t="s">
        <v>255</v>
      </c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  <c r="HD7" s="9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  <c r="IQ7" s="94"/>
      <c r="IR7" s="94"/>
      <c r="IS7" s="94"/>
      <c r="IT7" s="94"/>
      <c r="IU7" s="94"/>
      <c r="IV7" s="94"/>
    </row>
    <row r="8" s="91" customFormat="1" ht="21" customHeight="1" spans="1:256">
      <c r="A8" s="111" t="s">
        <v>155</v>
      </c>
      <c r="B8" s="112">
        <f>C8-5</f>
        <v>57</v>
      </c>
      <c r="C8" s="112">
        <v>62</v>
      </c>
      <c r="D8" s="112">
        <f>C8+7</f>
        <v>69</v>
      </c>
      <c r="E8" s="112">
        <f>D8+7</f>
        <v>76</v>
      </c>
      <c r="F8" s="112">
        <f>E8+7</f>
        <v>83</v>
      </c>
      <c r="G8" s="112">
        <f>E8+3</f>
        <v>79</v>
      </c>
      <c r="H8" s="113" t="s">
        <v>150</v>
      </c>
      <c r="I8" s="136"/>
      <c r="J8" s="137" t="s">
        <v>255</v>
      </c>
      <c r="K8" s="137" t="s">
        <v>255</v>
      </c>
      <c r="L8" s="137" t="s">
        <v>255</v>
      </c>
      <c r="M8" s="137" t="s">
        <v>255</v>
      </c>
      <c r="N8" s="137" t="s">
        <v>255</v>
      </c>
      <c r="O8" s="138" t="s">
        <v>255</v>
      </c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</row>
    <row r="9" s="91" customFormat="1" ht="21" customHeight="1" spans="1:256">
      <c r="A9" s="111" t="s">
        <v>158</v>
      </c>
      <c r="B9" s="112">
        <f>C9-1.6</f>
        <v>14.9</v>
      </c>
      <c r="C9" s="112">
        <v>16.5</v>
      </c>
      <c r="D9" s="112">
        <f>C9+2.25</f>
        <v>18.75</v>
      </c>
      <c r="E9" s="112">
        <f>C9+4.5</f>
        <v>21</v>
      </c>
      <c r="F9" s="112">
        <f>C9+6.75</f>
        <v>23.25</v>
      </c>
      <c r="G9" s="112">
        <f>B9+7.65</f>
        <v>22.55</v>
      </c>
      <c r="H9" s="113" t="s">
        <v>159</v>
      </c>
      <c r="I9" s="136"/>
      <c r="J9" s="137" t="s">
        <v>259</v>
      </c>
      <c r="K9" s="137" t="s">
        <v>258</v>
      </c>
      <c r="L9" s="137" t="s">
        <v>255</v>
      </c>
      <c r="M9" s="137" t="s">
        <v>260</v>
      </c>
      <c r="N9" s="137" t="s">
        <v>255</v>
      </c>
      <c r="O9" s="138" t="s">
        <v>261</v>
      </c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  <c r="IU9" s="94"/>
      <c r="IV9" s="94"/>
    </row>
    <row r="10" s="91" customFormat="1" ht="21" customHeight="1" spans="1:256">
      <c r="A10" s="111" t="s">
        <v>161</v>
      </c>
      <c r="B10" s="112">
        <f>C10-1</f>
        <v>10.5</v>
      </c>
      <c r="C10" s="112">
        <v>11.5</v>
      </c>
      <c r="D10" s="112">
        <f>C10+1.5</f>
        <v>13</v>
      </c>
      <c r="E10" s="112">
        <f>D10+1.5</f>
        <v>14.5</v>
      </c>
      <c r="F10" s="112">
        <f>E10+1.5</f>
        <v>16</v>
      </c>
      <c r="G10" s="112">
        <f>E10+0.6</f>
        <v>15.1</v>
      </c>
      <c r="H10" s="113" t="s">
        <v>159</v>
      </c>
      <c r="I10" s="136"/>
      <c r="J10" s="137" t="s">
        <v>262</v>
      </c>
      <c r="K10" s="137" t="s">
        <v>257</v>
      </c>
      <c r="L10" s="137" t="s">
        <v>263</v>
      </c>
      <c r="M10" s="137" t="s">
        <v>264</v>
      </c>
      <c r="N10" s="137" t="s">
        <v>265</v>
      </c>
      <c r="O10" s="138" t="s">
        <v>258</v>
      </c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  <c r="IU10" s="94"/>
      <c r="IV10" s="94"/>
    </row>
    <row r="11" s="91" customFormat="1" ht="21" customHeight="1" spans="1:256">
      <c r="A11" s="111" t="s">
        <v>162</v>
      </c>
      <c r="B11" s="112">
        <f>C11-0.5</f>
        <v>8.5</v>
      </c>
      <c r="C11" s="112">
        <v>9</v>
      </c>
      <c r="D11" s="112">
        <f>C11+0.5</f>
        <v>9.5</v>
      </c>
      <c r="E11" s="112">
        <f>D11+0.5</f>
        <v>10</v>
      </c>
      <c r="F11" s="112">
        <f>E11+0.5</f>
        <v>10.5</v>
      </c>
      <c r="G11" s="112">
        <f>E11+0.5</f>
        <v>10.5</v>
      </c>
      <c r="H11" s="113" t="s">
        <v>163</v>
      </c>
      <c r="I11" s="136"/>
      <c r="J11" s="137" t="s">
        <v>266</v>
      </c>
      <c r="K11" s="137" t="s">
        <v>267</v>
      </c>
      <c r="L11" s="137" t="s">
        <v>267</v>
      </c>
      <c r="M11" s="137" t="s">
        <v>268</v>
      </c>
      <c r="N11" s="137" t="s">
        <v>269</v>
      </c>
      <c r="O11" s="138" t="s">
        <v>270</v>
      </c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  <c r="EJ11" s="94"/>
      <c r="EK11" s="94"/>
      <c r="EL11" s="94"/>
      <c r="EM11" s="94"/>
      <c r="EN11" s="94"/>
      <c r="EO11" s="94"/>
      <c r="EP11" s="94"/>
      <c r="EQ11" s="94"/>
      <c r="ER11" s="94"/>
      <c r="ES11" s="94"/>
      <c r="ET11" s="94"/>
      <c r="EU11" s="94"/>
      <c r="EV11" s="94"/>
      <c r="EW11" s="94"/>
      <c r="EX11" s="94"/>
      <c r="EY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4"/>
      <c r="FM11" s="94"/>
      <c r="FN11" s="94"/>
      <c r="FO11" s="94"/>
      <c r="FP11" s="94"/>
      <c r="FQ11" s="94"/>
      <c r="FR11" s="94"/>
      <c r="FS11" s="94"/>
      <c r="FT11" s="94"/>
      <c r="FU11" s="94"/>
      <c r="FV11" s="94"/>
      <c r="FW11" s="94"/>
      <c r="FX11" s="94"/>
      <c r="FY11" s="94"/>
      <c r="FZ11" s="94"/>
      <c r="GA11" s="94"/>
      <c r="GB11" s="94"/>
      <c r="GC11" s="94"/>
      <c r="GD11" s="94"/>
      <c r="GE11" s="94"/>
      <c r="GF11" s="94"/>
      <c r="GG11" s="94"/>
      <c r="GH11" s="94"/>
      <c r="GI11" s="94"/>
      <c r="GJ11" s="94"/>
      <c r="GK11" s="94"/>
      <c r="GL11" s="94"/>
      <c r="GM11" s="94"/>
      <c r="GN11" s="94"/>
      <c r="GO11" s="94"/>
      <c r="GP11" s="94"/>
      <c r="GQ11" s="94"/>
      <c r="GR11" s="94"/>
      <c r="GS11" s="94"/>
      <c r="GT11" s="94"/>
      <c r="GU11" s="94"/>
      <c r="GV11" s="94"/>
      <c r="GW11" s="94"/>
      <c r="GX11" s="94"/>
      <c r="GY11" s="94"/>
      <c r="GZ11" s="94"/>
      <c r="HA11" s="94"/>
      <c r="HB11" s="94"/>
      <c r="HC11" s="94"/>
      <c r="HD11" s="94"/>
      <c r="HE11" s="94"/>
      <c r="HF11" s="94"/>
      <c r="HG11" s="94"/>
      <c r="HH11" s="94"/>
      <c r="HI11" s="94"/>
      <c r="HJ11" s="94"/>
      <c r="HK11" s="94"/>
      <c r="HL11" s="94"/>
      <c r="HM11" s="94"/>
      <c r="HN11" s="94"/>
      <c r="HO11" s="94"/>
      <c r="HP11" s="94"/>
      <c r="HQ11" s="94"/>
      <c r="HR11" s="94"/>
      <c r="HS11" s="94"/>
      <c r="HT11" s="94"/>
      <c r="HU11" s="94"/>
      <c r="HV11" s="94"/>
      <c r="HW11" s="94"/>
      <c r="HX11" s="94"/>
      <c r="HY11" s="94"/>
      <c r="HZ11" s="94"/>
      <c r="IA11" s="94"/>
      <c r="IB11" s="94"/>
      <c r="IC11" s="94"/>
      <c r="ID11" s="94"/>
      <c r="IE11" s="94"/>
      <c r="IF11" s="94"/>
      <c r="IG11" s="94"/>
      <c r="IH11" s="94"/>
      <c r="II11" s="94"/>
      <c r="IJ11" s="94"/>
      <c r="IK11" s="94"/>
      <c r="IL11" s="94"/>
      <c r="IM11" s="94"/>
      <c r="IN11" s="94"/>
      <c r="IO11" s="94"/>
      <c r="IP11" s="94"/>
      <c r="IQ11" s="94"/>
      <c r="IR11" s="94"/>
      <c r="IS11" s="94"/>
      <c r="IT11" s="94"/>
      <c r="IU11" s="94"/>
      <c r="IV11" s="94"/>
    </row>
    <row r="12" s="91" customFormat="1" ht="21" customHeight="1" spans="1:256">
      <c r="A12" s="111" t="s">
        <v>165</v>
      </c>
      <c r="B12" s="112">
        <f>C12-1.5-1.8</f>
        <v>48.7</v>
      </c>
      <c r="C12" s="112">
        <v>52</v>
      </c>
      <c r="D12" s="112">
        <f>C12+1.8+2.3</f>
        <v>56.1</v>
      </c>
      <c r="E12" s="112">
        <f>D12+1.8+2.3</f>
        <v>60.2</v>
      </c>
      <c r="F12" s="112">
        <f>E12+1.8+2.3</f>
        <v>64.3</v>
      </c>
      <c r="G12" s="112">
        <f>E12+1+2.1</f>
        <v>63.3</v>
      </c>
      <c r="H12" s="113" t="s">
        <v>159</v>
      </c>
      <c r="I12" s="136"/>
      <c r="J12" s="137" t="s">
        <v>255</v>
      </c>
      <c r="K12" s="137" t="s">
        <v>255</v>
      </c>
      <c r="L12" s="137" t="s">
        <v>255</v>
      </c>
      <c r="M12" s="137" t="s">
        <v>255</v>
      </c>
      <c r="N12" s="137" t="s">
        <v>255</v>
      </c>
      <c r="O12" s="138" t="s">
        <v>255</v>
      </c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94"/>
      <c r="HK12" s="94"/>
      <c r="HL12" s="94"/>
      <c r="HM12" s="94"/>
      <c r="HN12" s="94"/>
      <c r="HO12" s="94"/>
      <c r="HP12" s="94"/>
      <c r="HQ12" s="94"/>
      <c r="HR12" s="94"/>
      <c r="HS12" s="94"/>
      <c r="HT12" s="94"/>
      <c r="HU12" s="94"/>
      <c r="HV12" s="94"/>
      <c r="HW12" s="94"/>
      <c r="HX12" s="94"/>
      <c r="HY12" s="94"/>
      <c r="HZ12" s="94"/>
      <c r="IA12" s="94"/>
      <c r="IB12" s="94"/>
      <c r="IC12" s="94"/>
      <c r="ID12" s="94"/>
      <c r="IE12" s="94"/>
      <c r="IF12" s="94"/>
      <c r="IG12" s="94"/>
      <c r="IH12" s="94"/>
      <c r="II12" s="94"/>
      <c r="IJ12" s="94"/>
      <c r="IK12" s="94"/>
      <c r="IL12" s="94"/>
      <c r="IM12" s="94"/>
      <c r="IN12" s="94"/>
      <c r="IO12" s="94"/>
      <c r="IP12" s="94"/>
      <c r="IQ12" s="94"/>
      <c r="IR12" s="94"/>
      <c r="IS12" s="94"/>
      <c r="IT12" s="94"/>
      <c r="IU12" s="94"/>
      <c r="IV12" s="94"/>
    </row>
    <row r="13" s="91" customFormat="1" ht="21" customHeight="1" spans="1:256">
      <c r="A13" s="115"/>
      <c r="B13" s="116"/>
      <c r="C13" s="116"/>
      <c r="D13" s="116"/>
      <c r="E13" s="116"/>
      <c r="F13" s="116"/>
      <c r="G13" s="116"/>
      <c r="H13" s="117"/>
      <c r="I13" s="136"/>
      <c r="J13" s="137"/>
      <c r="K13" s="137"/>
      <c r="L13" s="137"/>
      <c r="M13" s="137"/>
      <c r="N13" s="137"/>
      <c r="O13" s="138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  <c r="FX13" s="94"/>
      <c r="FY13" s="94"/>
      <c r="FZ13" s="94"/>
      <c r="GA13" s="94"/>
      <c r="GB13" s="94"/>
      <c r="GC13" s="94"/>
      <c r="GD13" s="94"/>
      <c r="GE13" s="94"/>
      <c r="GF13" s="94"/>
      <c r="GG13" s="94"/>
      <c r="GH13" s="94"/>
      <c r="GI13" s="94"/>
      <c r="GJ13" s="94"/>
      <c r="GK13" s="94"/>
      <c r="GL13" s="94"/>
      <c r="GM13" s="94"/>
      <c r="GN13" s="94"/>
      <c r="GO13" s="94"/>
      <c r="GP13" s="94"/>
      <c r="GQ13" s="94"/>
      <c r="GR13" s="94"/>
      <c r="GS13" s="94"/>
      <c r="GT13" s="94"/>
      <c r="GU13" s="94"/>
      <c r="GV13" s="94"/>
      <c r="GW13" s="94"/>
      <c r="GX13" s="94"/>
      <c r="GY13" s="94"/>
      <c r="GZ13" s="94"/>
      <c r="HA13" s="94"/>
      <c r="HB13" s="94"/>
      <c r="HC13" s="94"/>
      <c r="HD13" s="94"/>
      <c r="HE13" s="94"/>
      <c r="HF13" s="94"/>
      <c r="HG13" s="94"/>
      <c r="HH13" s="94"/>
      <c r="HI13" s="94"/>
      <c r="HJ13" s="94"/>
      <c r="HK13" s="94"/>
      <c r="HL13" s="94"/>
      <c r="HM13" s="94"/>
      <c r="HN13" s="94"/>
      <c r="HO13" s="94"/>
      <c r="HP13" s="94"/>
      <c r="HQ13" s="94"/>
      <c r="HR13" s="94"/>
      <c r="HS13" s="94"/>
      <c r="HT13" s="94"/>
      <c r="HU13" s="94"/>
      <c r="HV13" s="94"/>
      <c r="HW13" s="94"/>
      <c r="HX13" s="94"/>
      <c r="HY13" s="94"/>
      <c r="HZ13" s="94"/>
      <c r="IA13" s="94"/>
      <c r="IB13" s="94"/>
      <c r="IC13" s="94"/>
      <c r="ID13" s="94"/>
      <c r="IE13" s="94"/>
      <c r="IF13" s="94"/>
      <c r="IG13" s="94"/>
      <c r="IH13" s="94"/>
      <c r="II13" s="94"/>
      <c r="IJ13" s="94"/>
      <c r="IK13" s="94"/>
      <c r="IL13" s="94"/>
      <c r="IM13" s="94"/>
      <c r="IN13" s="94"/>
      <c r="IO13" s="94"/>
      <c r="IP13" s="94"/>
      <c r="IQ13" s="94"/>
      <c r="IR13" s="94"/>
      <c r="IS13" s="94"/>
      <c r="IT13" s="94"/>
      <c r="IU13" s="94"/>
      <c r="IV13" s="94"/>
    </row>
    <row r="14" s="91" customFormat="1" ht="21" customHeight="1" spans="1:256">
      <c r="A14" s="118"/>
      <c r="B14" s="119"/>
      <c r="C14" s="119"/>
      <c r="D14" s="119"/>
      <c r="E14" s="119"/>
      <c r="F14" s="119"/>
      <c r="G14" s="119"/>
      <c r="H14" s="117"/>
      <c r="I14" s="136"/>
      <c r="J14" s="137"/>
      <c r="K14" s="137"/>
      <c r="L14" s="137"/>
      <c r="M14" s="137"/>
      <c r="N14" s="137"/>
      <c r="O14" s="138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  <c r="IR14" s="94"/>
      <c r="IS14" s="94"/>
      <c r="IT14" s="94"/>
      <c r="IU14" s="94"/>
      <c r="IV14" s="94"/>
    </row>
    <row r="15" s="91" customFormat="1" ht="21" customHeight="1" spans="1:256">
      <c r="A15" s="118"/>
      <c r="B15" s="119"/>
      <c r="C15" s="119"/>
      <c r="D15" s="119"/>
      <c r="E15" s="119"/>
      <c r="F15" s="119"/>
      <c r="G15" s="119"/>
      <c r="H15" s="120"/>
      <c r="I15" s="136"/>
      <c r="J15" s="137"/>
      <c r="K15" s="137"/>
      <c r="L15" s="137"/>
      <c r="M15" s="137"/>
      <c r="N15" s="137"/>
      <c r="O15" s="138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</row>
    <row r="16" s="91" customFormat="1" ht="21" customHeight="1" spans="1:256">
      <c r="A16" s="121"/>
      <c r="B16" s="122"/>
      <c r="C16" s="122"/>
      <c r="D16" s="122"/>
      <c r="E16" s="123"/>
      <c r="F16" s="122"/>
      <c r="G16" s="122"/>
      <c r="H16" s="122"/>
      <c r="I16" s="139"/>
      <c r="J16" s="140"/>
      <c r="K16" s="140"/>
      <c r="L16" s="141"/>
      <c r="M16" s="140"/>
      <c r="N16" s="140"/>
      <c r="O16" s="142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  <c r="IS16" s="94"/>
      <c r="IT16" s="94"/>
      <c r="IU16" s="94"/>
      <c r="IV16" s="94"/>
    </row>
    <row r="17" ht="16.5" spans="1:16">
      <c r="A17" s="124"/>
      <c r="B17" s="124"/>
      <c r="C17" s="125"/>
      <c r="D17" s="125"/>
      <c r="E17" s="126"/>
      <c r="F17" s="125"/>
      <c r="G17" s="125"/>
      <c r="H17" s="125"/>
      <c r="M17" s="91"/>
      <c r="N17" s="91"/>
      <c r="O17" s="91"/>
      <c r="P17" s="94"/>
    </row>
    <row r="18" spans="1:16">
      <c r="A18" s="127" t="s">
        <v>169</v>
      </c>
      <c r="B18" s="127"/>
      <c r="C18" s="128"/>
      <c r="D18" s="128"/>
      <c r="M18" s="91"/>
      <c r="N18" s="91"/>
      <c r="O18" s="91"/>
      <c r="P18" s="94"/>
    </row>
    <row r="19" spans="3:16">
      <c r="C19" s="92"/>
      <c r="J19" s="143" t="s">
        <v>170</v>
      </c>
      <c r="K19" s="144"/>
      <c r="L19" s="145" t="s">
        <v>171</v>
      </c>
      <c r="M19" s="143" t="s">
        <v>130</v>
      </c>
      <c r="N19" s="143" t="s">
        <v>172</v>
      </c>
      <c r="O19" s="91" t="s">
        <v>133</v>
      </c>
      <c r="P19" s="94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6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E4"/>
    </sheetView>
  </sheetViews>
  <sheetFormatPr defaultColWidth="9" defaultRowHeight="14.25"/>
  <cols>
    <col min="1" max="1" width="7" customWidth="1"/>
    <col min="2" max="2" width="14.5" customWidth="1"/>
    <col min="3" max="3" width="16.8" style="80" customWidth="1"/>
    <col min="4" max="4" width="12.1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272</v>
      </c>
      <c r="B2" s="5" t="s">
        <v>273</v>
      </c>
      <c r="C2" s="5" t="s">
        <v>274</v>
      </c>
      <c r="D2" s="5" t="s">
        <v>275</v>
      </c>
      <c r="E2" s="5" t="s">
        <v>276</v>
      </c>
      <c r="F2" s="5" t="s">
        <v>277</v>
      </c>
      <c r="G2" s="5" t="s">
        <v>278</v>
      </c>
      <c r="H2" s="81" t="s">
        <v>279</v>
      </c>
      <c r="I2" s="4" t="s">
        <v>280</v>
      </c>
      <c r="J2" s="4" t="s">
        <v>281</v>
      </c>
      <c r="K2" s="4" t="s">
        <v>282</v>
      </c>
      <c r="L2" s="4" t="s">
        <v>283</v>
      </c>
      <c r="M2" s="4" t="s">
        <v>284</v>
      </c>
      <c r="N2" s="5" t="s">
        <v>285</v>
      </c>
      <c r="O2" s="5" t="s">
        <v>286</v>
      </c>
    </row>
    <row r="3" s="1" customFormat="1" ht="16.5" spans="1:15">
      <c r="A3" s="4"/>
      <c r="B3" s="7"/>
      <c r="C3" s="7"/>
      <c r="D3" s="7"/>
      <c r="E3" s="7"/>
      <c r="F3" s="7"/>
      <c r="G3" s="7"/>
      <c r="H3" s="82"/>
      <c r="I3" s="4" t="s">
        <v>238</v>
      </c>
      <c r="J3" s="4" t="s">
        <v>238</v>
      </c>
      <c r="K3" s="4" t="s">
        <v>238</v>
      </c>
      <c r="L3" s="4" t="s">
        <v>238</v>
      </c>
      <c r="M3" s="4" t="s">
        <v>238</v>
      </c>
      <c r="N3" s="7"/>
      <c r="O3" s="7"/>
    </row>
    <row r="4" ht="20" customHeight="1" spans="1:15">
      <c r="A4" s="11">
        <v>1</v>
      </c>
      <c r="B4" s="25">
        <v>241010020</v>
      </c>
      <c r="C4" s="25" t="s">
        <v>287</v>
      </c>
      <c r="D4" s="25" t="s">
        <v>288</v>
      </c>
      <c r="E4" s="12" t="s">
        <v>62</v>
      </c>
      <c r="F4" s="24" t="s">
        <v>289</v>
      </c>
      <c r="G4" s="83" t="s">
        <v>65</v>
      </c>
      <c r="H4" s="11" t="s">
        <v>65</v>
      </c>
      <c r="I4" s="87">
        <v>1</v>
      </c>
      <c r="J4" s="88">
        <v>0</v>
      </c>
      <c r="K4" s="88">
        <v>0</v>
      </c>
      <c r="L4" s="88">
        <v>0</v>
      </c>
      <c r="M4" s="11">
        <v>0</v>
      </c>
      <c r="N4" s="11">
        <f>SUM(I4:M4)</f>
        <v>1</v>
      </c>
      <c r="O4" s="11"/>
    </row>
    <row r="5" ht="20" customHeight="1" spans="1:15">
      <c r="A5" s="11"/>
      <c r="B5" s="28"/>
      <c r="C5" s="28"/>
      <c r="D5" s="29"/>
      <c r="E5" s="28"/>
      <c r="F5" s="24"/>
      <c r="G5" s="84"/>
      <c r="H5" s="61"/>
      <c r="I5" s="87"/>
      <c r="J5" s="88"/>
      <c r="K5" s="88"/>
      <c r="L5" s="88"/>
      <c r="M5" s="11"/>
      <c r="N5" s="11"/>
      <c r="O5" s="11"/>
    </row>
    <row r="6" ht="20" customHeight="1" spans="1:15">
      <c r="A6" s="11"/>
      <c r="B6" s="28"/>
      <c r="C6" s="28"/>
      <c r="D6" s="29"/>
      <c r="E6" s="70"/>
      <c r="F6" s="24"/>
      <c r="G6" s="84"/>
      <c r="H6" s="61"/>
      <c r="I6" s="87"/>
      <c r="J6" s="88"/>
      <c r="K6" s="88"/>
      <c r="L6" s="88"/>
      <c r="M6" s="11"/>
      <c r="N6" s="11"/>
      <c r="O6" s="11"/>
    </row>
    <row r="7" ht="20" customHeight="1" spans="1:15">
      <c r="A7" s="11"/>
      <c r="B7" s="28"/>
      <c r="C7" s="28"/>
      <c r="D7" s="29"/>
      <c r="E7" s="70"/>
      <c r="F7" s="24"/>
      <c r="G7" s="84"/>
      <c r="H7" s="61"/>
      <c r="I7" s="87"/>
      <c r="J7" s="88"/>
      <c r="K7" s="88"/>
      <c r="L7" s="88"/>
      <c r="M7" s="11"/>
      <c r="N7" s="11"/>
      <c r="O7" s="11"/>
    </row>
    <row r="8" ht="20" customHeight="1" spans="1:15">
      <c r="A8" s="11"/>
      <c r="B8" s="31"/>
      <c r="C8" s="31"/>
      <c r="D8" s="31"/>
      <c r="E8" s="32"/>
      <c r="F8" s="31"/>
      <c r="G8" s="11"/>
      <c r="H8" s="9"/>
      <c r="I8" s="89"/>
      <c r="J8" s="88"/>
      <c r="K8" s="88"/>
      <c r="L8" s="88"/>
      <c r="M8" s="11"/>
      <c r="N8" s="11"/>
      <c r="O8" s="9"/>
    </row>
    <row r="9" ht="20" customHeight="1" spans="1:15">
      <c r="A9" s="11"/>
      <c r="B9" s="31"/>
      <c r="C9" s="31"/>
      <c r="D9" s="31"/>
      <c r="E9" s="32"/>
      <c r="F9" s="31"/>
      <c r="G9" s="11"/>
      <c r="H9" s="9"/>
      <c r="I9" s="89"/>
      <c r="J9" s="88"/>
      <c r="K9" s="88"/>
      <c r="L9" s="88"/>
      <c r="M9" s="11"/>
      <c r="N9" s="11"/>
      <c r="O9" s="9"/>
    </row>
    <row r="10" ht="20" customHeight="1" spans="1:15">
      <c r="A10" s="11"/>
      <c r="B10" s="31"/>
      <c r="C10" s="31"/>
      <c r="D10" s="31"/>
      <c r="E10" s="32"/>
      <c r="F10" s="31"/>
      <c r="G10" s="11"/>
      <c r="H10" s="9"/>
      <c r="I10" s="89"/>
      <c r="J10" s="88"/>
      <c r="K10" s="88"/>
      <c r="L10" s="88"/>
      <c r="M10" s="11"/>
      <c r="N10" s="11"/>
      <c r="O10" s="9"/>
    </row>
    <row r="11" ht="20" customHeight="1" spans="1:15">
      <c r="A11" s="11"/>
      <c r="B11" s="31"/>
      <c r="C11" s="31"/>
      <c r="D11" s="31"/>
      <c r="E11" s="32"/>
      <c r="F11" s="31"/>
      <c r="G11" s="11"/>
      <c r="H11" s="9"/>
      <c r="I11" s="89"/>
      <c r="J11" s="88"/>
      <c r="K11" s="88"/>
      <c r="L11" s="88"/>
      <c r="M11" s="11"/>
      <c r="N11" s="11"/>
      <c r="O11" s="9"/>
    </row>
    <row r="12" s="2" customFormat="1" ht="18.75" spans="1:15">
      <c r="A12" s="14" t="s">
        <v>290</v>
      </c>
      <c r="B12" s="15"/>
      <c r="C12" s="31"/>
      <c r="D12" s="16"/>
      <c r="E12" s="17"/>
      <c r="F12" s="31"/>
      <c r="G12" s="11"/>
      <c r="H12" s="39"/>
      <c r="I12" s="33"/>
      <c r="J12" s="14" t="s">
        <v>291</v>
      </c>
      <c r="K12" s="15"/>
      <c r="L12" s="15"/>
      <c r="M12" s="16"/>
      <c r="N12" s="15"/>
      <c r="O12" s="22"/>
    </row>
    <row r="13" ht="61" customHeight="1" spans="1:15">
      <c r="A13" s="85" t="s">
        <v>292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90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2024-11-19T06:31:11Z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