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8" r:id="rId15"/>
  </sheets>
  <externalReferences>
    <externalReference r:id="rId16"/>
    <externalReference r:id="rId17"/>
    <externalReference r:id="rId18"/>
    <externalReference r:id="rId19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<sst xmlns="http://schemas.openxmlformats.org/spreadsheetml/2006/main" count="967" uniqueCount="344">
  <si>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</si>
  <si>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</si>
  <si>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</si>
  <si>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</si>
  <si>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</si>
  <si>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</si>
  <si>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</si>
  <si>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</si>
  <si>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</si>
  <si>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</si>
  <si>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</si>
  <si>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</si>
  <si>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</si>
  <si>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</si>
  <si>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</si>
  <si>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</si>
  <si>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</si>
  <si>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</si>
  <si>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</si>
  <si>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</si>
  <si>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</si>
  <si>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</si>
  <si>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</si>
  <si>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</si>
  <si>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</si>
  <si>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</si>
  <si>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</si>
  <si>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</si>
  <si>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</si>
  <si>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</si>
  <si>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</si>
  <si>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</si>
  <si>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</si>
  <si>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</si>
  <si>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</si>
  <si>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</si>
  <si>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</si>
  <si>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</si>
  <si>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</si>
  <si>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</si>
  <si>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</si>
  <si>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</si>
  <si>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</si>
  <si>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</si>
  <si>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</si>
  <si>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</si>
  <si>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</si>
  <si>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</si>
  <si>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</si>
  <si>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</si>
  <si>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</si>
  <si>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</si>
  <si>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</si>
  <si>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</si>
  <si>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</si>
  <si>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</si>
  <si>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</si>
  <si>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</si>
  <si>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</si>
  <si>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</si>
  <si>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</si>
  <si>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</si>
  <si>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TAJJAN81234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</si>
  <si>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</si>
  <si>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</si>
  <si>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</si>
  <si>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</si>
  <si>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</si>
  <si>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</si>
  <si>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</si>
  <si>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</si>
  <si>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</si>
  <si>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</si>
  <si>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</si>
  <si>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</si>
  <si>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</si>
  <si>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</si>
  <si>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</si>
  <si>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</si>
  <si>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</si>
  <si>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</si>
  <si>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</si>
  <si>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</si>
  <si>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</si>
  <si>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</si>
  <si>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</si>
  <si>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</si>
  <si>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</si>
  <si>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</si>
  <si>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</si>
  <si>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</si>
  <si>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</si>
  <si>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</si>
  <si>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</si>
  <si>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</si>
  <si>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</si>
  <si>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</si>
  <si>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</si>
  <si>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</si>
  <si>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</si>
  <si>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</si>
  <si>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</si>
  <si>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</si>
  <si>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</si>
  <si>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</si>
  <si>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</si>
  <si>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</si>
  <si>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</si>
  <si>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</si>
  <si>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</si>
  <si>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</si>
  <si>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</si>
  <si>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</si>
  <si>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</si>
  <si>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</si>
  <si>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</si>
  <si>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</si>
  <si>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山川绿</t>
  </si>
  <si>
    <t>黑色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</si>
  <si>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</si>
  <si>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</si>
  <si>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</si>
  <si>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</si>
  <si>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</si>
  <si>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</si>
  <si>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</si>
  <si>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1、领不圆顺，肩位冚线有跳针</t>
  </si>
  <si>
    <t>2、冚下脚弯曲，不顺直，止口外露</t>
  </si>
  <si>
    <t>3、旗唛线头没有清理干净，白色有脏污。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</si>
  <si>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</si>
  <si>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</si>
  <si>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</si>
  <si>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</si>
  <si>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</si>
  <si>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</si>
  <si>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</si>
  <si>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</si>
  <si>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</si>
  <si>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</si>
  <si>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</si>
  <si>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</si>
  <si>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</si>
  <si>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</si>
  <si>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</si>
  <si>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</si>
  <si>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</si>
  <si>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</si>
  <si>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</si>
  <si>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</si>
  <si>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165/88B</t>
  </si>
  <si>
    <t>170/92B</t>
  </si>
  <si>
    <t>175/96B</t>
  </si>
  <si>
    <t>180/100B</t>
  </si>
  <si>
    <t>185/104B</t>
  </si>
  <si>
    <t>190/108B</t>
  </si>
  <si>
    <t>195/112B</t>
  </si>
  <si>
    <t>XL  洗前</t>
  </si>
  <si>
    <t>XL 洗后</t>
  </si>
  <si>
    <t>XL洗后，</t>
  </si>
  <si>
    <t>后中长</t>
  </si>
  <si>
    <t>±1</t>
  </si>
  <si>
    <t>+0</t>
  </si>
  <si>
    <t>-2</t>
  </si>
  <si>
    <t>胸围</t>
  </si>
  <si>
    <t>-1.5</t>
  </si>
  <si>
    <t>-3</t>
  </si>
  <si>
    <t>摆围</t>
  </si>
  <si>
    <t>±0.5</t>
  </si>
  <si>
    <t>+1</t>
  </si>
  <si>
    <t>-1</t>
  </si>
  <si>
    <t>肩宽</t>
  </si>
  <si>
    <t>-0.5</t>
  </si>
  <si>
    <t>-1.2</t>
  </si>
  <si>
    <t>-0.7</t>
  </si>
  <si>
    <t>肩点袖长</t>
  </si>
  <si>
    <t>±0.3</t>
  </si>
  <si>
    <t>袖肥/2（参考值）</t>
  </si>
  <si>
    <t>-0.3</t>
  </si>
  <si>
    <t>-1.3</t>
  </si>
  <si>
    <t>+0.2</t>
  </si>
  <si>
    <t>短袖口/2</t>
  </si>
  <si>
    <t>+0.4</t>
  </si>
  <si>
    <t>圆领T恤前领宽</t>
  </si>
  <si>
    <t>圆领T恤前领深</t>
  </si>
  <si>
    <t>领高</t>
  </si>
  <si>
    <t>logo距离前领（不含领）</t>
  </si>
  <si>
    <t>大货首件</t>
  </si>
  <si>
    <t>logo距离后领缝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</si>
  <si>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</si>
  <si>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</si>
  <si>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</si>
  <si>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</si>
  <si>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</si>
  <si>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</si>
  <si>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</si>
  <si>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</si>
  <si>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</si>
  <si>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</si>
  <si>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</si>
  <si>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</si>
  <si>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</si>
  <si>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</si>
  <si>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</si>
  <si>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腰围</t>
  </si>
  <si>
    <t>107</t>
  </si>
  <si>
    <t>TOREAD-QC尾期检验报告书</t>
  </si>
  <si>
    <t>产品名称</t>
  </si>
  <si>
    <t>男式POLO短袖T恤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</si>
  <si>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</si>
  <si>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</si>
  <si>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</si>
  <si>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</si>
  <si>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</si>
  <si>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</si>
  <si>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</si>
  <si>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</si>
  <si>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</si>
  <si>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</si>
  <si>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</si>
  <si>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</si>
  <si>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</si>
  <si>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</si>
  <si>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</si>
  <si>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</si>
  <si>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</si>
  <si>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</si>
  <si>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</si>
  <si>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</si>
  <si>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</si>
  <si>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</si>
  <si>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</si>
  <si>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</si>
  <si>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</si>
  <si>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</si>
  <si>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</si>
  <si>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</si>
  <si>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</si>
  <si>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</si>
  <si>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</si>
  <si>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</si>
  <si>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</si>
  <si>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</si>
  <si>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</si>
  <si>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1.底筒欠平服，领咀压线有大小欠圆顺</t>
  </si>
  <si>
    <t>2.肩位左右容皱，袖圈容皱，烫工不良</t>
  </si>
  <si>
    <t>3.脚叉线头没有清理干净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</si>
  <si>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</si>
  <si>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</si>
  <si>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</si>
  <si>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</si>
  <si>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</si>
  <si>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</si>
  <si>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</si>
  <si>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走货2324件，抽查125件，发现4件不良品，已按照以上提出的问题点改正，可以出货</t>
  </si>
  <si>
    <t>服装QC部门</t>
  </si>
  <si>
    <t>检验人</t>
  </si>
  <si>
    <t>魏毓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</si>
  <si>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</si>
  <si>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</si>
  <si>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</si>
  <si>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</si>
  <si>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</si>
  <si>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</si>
  <si>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</si>
  <si>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</si>
  <si>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</si>
  <si>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</si>
  <si>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</si>
  <si>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</si>
  <si>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</si>
  <si>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</si>
  <si>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</si>
  <si>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</si>
  <si>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240508002F</t>
  </si>
  <si>
    <t>拉架平纹素色磨毛布</t>
  </si>
  <si>
    <t>TAJJAN81759/82760</t>
  </si>
  <si>
    <t>海天</t>
  </si>
  <si>
    <t>YES</t>
  </si>
  <si>
    <t>240529041F</t>
  </si>
  <si>
    <t>TAJJAN81759</t>
  </si>
  <si>
    <t>冰川蓝</t>
  </si>
  <si>
    <t>制表时间：2024/10/19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</si>
  <si>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</si>
  <si>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</si>
  <si>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</si>
  <si>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</si>
  <si>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</si>
  <si>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</si>
  <si>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</si>
  <si>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</si>
  <si>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</si>
  <si>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</si>
  <si>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制表时间：2024/10/21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</si>
  <si>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</si>
  <si>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</si>
  <si>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</si>
  <si>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</si>
  <si>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</si>
  <si>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</si>
  <si>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</si>
  <si>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</si>
  <si>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</si>
  <si>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</si>
  <si>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</si>
  <si>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 xml:space="preserve">TOREAD超纤底侧夹标 </t>
  </si>
  <si>
    <t>广州梓柏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</si>
  <si>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</si>
  <si>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</si>
  <si>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</si>
  <si>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</si>
  <si>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</si>
  <si>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</si>
  <si>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</si>
  <si>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</si>
  <si>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</si>
  <si>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</si>
  <si>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</si>
  <si>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</si>
  <si>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</si>
  <si>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</si>
  <si>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</si>
  <si>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</si>
  <si>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</si>
  <si>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</si>
  <si>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</si>
  <si>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</si>
  <si>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</si>
  <si>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</si>
  <si>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前幅+后幅</t>
  </si>
  <si>
    <t>烫标+印花</t>
  </si>
  <si>
    <t>无脱落开裂</t>
  </si>
  <si>
    <t>制表时间：2024/10/22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</si>
  <si>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</si>
  <si>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</si>
  <si>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</si>
  <si>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</si>
  <si>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</si>
  <si>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</si>
  <si>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弹力包边带</t>
  </si>
  <si>
    <t>NO</t>
  </si>
  <si>
    <t>供应商补损</t>
  </si>
  <si>
    <t>制表时间：9-27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</si>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</sst>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6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color rgb="FFFF0000"/>
      <name val="宋体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0"/>
      <color rgb="FFFF000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" fillId="11" borderId="76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77" applyNumberFormat="0" applyFill="0" applyAlignment="0" applyProtection="0">
      <alignment vertical="center"/>
    </xf>
    <xf numFmtId="0" fontId="53" fillId="0" borderId="77" applyNumberFormat="0" applyFill="0" applyAlignment="0" applyProtection="0">
      <alignment vertical="center"/>
    </xf>
    <xf numFmtId="0" fontId="54" fillId="0" borderId="78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12" borderId="79" applyNumberFormat="0" applyAlignment="0" applyProtection="0">
      <alignment vertical="center"/>
    </xf>
    <xf numFmtId="0" fontId="56" fillId="13" borderId="80" applyNumberFormat="0" applyAlignment="0" applyProtection="0">
      <alignment vertical="center"/>
    </xf>
    <xf numFmtId="0" fontId="57" fillId="13" borderId="79" applyNumberFormat="0" applyAlignment="0" applyProtection="0">
      <alignment vertical="center"/>
    </xf>
    <xf numFmtId="0" fontId="58" fillId="14" borderId="81" applyNumberFormat="0" applyAlignment="0" applyProtection="0">
      <alignment vertical="center"/>
    </xf>
    <xf numFmtId="0" fontId="59" fillId="0" borderId="82" applyNumberFormat="0" applyFill="0" applyAlignment="0" applyProtection="0">
      <alignment vertical="center"/>
    </xf>
    <xf numFmtId="0" fontId="60" fillId="0" borderId="83" applyNumberFormat="0" applyFill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4" fillId="35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64" fillId="39" borderId="0" applyNumberFormat="0" applyBorder="0" applyAlignment="0" applyProtection="0">
      <alignment vertical="center"/>
    </xf>
    <xf numFmtId="0" fontId="16" fillId="0" borderId="0"/>
    <xf numFmtId="0" fontId="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5" fillId="0" borderId="0">
      <alignment vertical="center"/>
    </xf>
    <xf numFmtId="0" fontId="16" fillId="0" borderId="0"/>
    <xf numFmtId="0" fontId="5" fillId="0" borderId="0">
      <alignment vertical="center"/>
    </xf>
    <xf numFmtId="0" fontId="66" fillId="0" borderId="0"/>
    <xf numFmtId="0" fontId="16" fillId="0" borderId="0">
      <alignment vertical="center"/>
    </xf>
    <xf numFmtId="0" fontId="5" fillId="0" borderId="0">
      <alignment vertical="center"/>
    </xf>
    <xf numFmtId="0" fontId="16" fillId="0" borderId="0">
      <alignment vertical="center"/>
    </xf>
    <xf numFmtId="0" fontId="5" fillId="0" borderId="0">
      <alignment vertical="center"/>
    </xf>
  </cellStyleXfs>
  <cellXfs count="43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10" fontId="8" fillId="0" borderId="2" xfId="61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5" fillId="0" borderId="7" xfId="0" applyFont="1" applyFill="1" applyBorder="1" applyAlignment="1">
      <alignment horizontal="center"/>
    </xf>
    <xf numFmtId="0" fontId="5" fillId="0" borderId="3" xfId="0" applyFont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5" fillId="4" borderId="2" xfId="0" applyNumberFormat="1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/>
    </xf>
    <xf numFmtId="9" fontId="0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5" fillId="0" borderId="2" xfId="0" applyNumberFormat="1" applyFont="1" applyFill="1" applyBorder="1" applyAlignment="1" applyProtection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5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5" fillId="0" borderId="0" xfId="53" applyFont="1" applyFill="1" applyAlignment="1"/>
    <xf numFmtId="0" fontId="16" fillId="0" borderId="0" xfId="53" applyFont="1" applyFill="1" applyAlignment="1"/>
    <xf numFmtId="49" fontId="15" fillId="0" borderId="0" xfId="53" applyNumberFormat="1" applyFont="1" applyFill="1" applyAlignment="1"/>
    <xf numFmtId="49" fontId="15" fillId="0" borderId="0" xfId="53" applyNumberFormat="1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7" fillId="0" borderId="9" xfId="53" applyFont="1" applyFill="1" applyBorder="1" applyAlignment="1">
      <alignment horizontal="center" vertical="center"/>
    </xf>
    <xf numFmtId="0" fontId="17" fillId="0" borderId="10" xfId="53" applyFont="1" applyFill="1" applyBorder="1" applyAlignment="1">
      <alignment horizontal="center" vertical="center"/>
    </xf>
    <xf numFmtId="0" fontId="15" fillId="0" borderId="10" xfId="53" applyFont="1" applyFill="1" applyBorder="1" applyAlignment="1">
      <alignment horizontal="center" vertical="center"/>
    </xf>
    <xf numFmtId="0" fontId="16" fillId="0" borderId="10" xfId="53" applyFont="1" applyFill="1" applyBorder="1" applyAlignment="1">
      <alignment horizontal="center" vertical="center"/>
    </xf>
    <xf numFmtId="0" fontId="18" fillId="0" borderId="11" xfId="52" applyFont="1" applyFill="1" applyBorder="1" applyAlignment="1">
      <alignment horizontal="left" vertical="center"/>
    </xf>
    <xf numFmtId="0" fontId="18" fillId="0" borderId="12" xfId="52" applyFont="1" applyFill="1" applyBorder="1" applyAlignment="1">
      <alignment horizontal="center" vertical="center"/>
    </xf>
    <xf numFmtId="0" fontId="19" fillId="0" borderId="12" xfId="52" applyFont="1" applyFill="1" applyBorder="1" applyAlignment="1">
      <alignment horizontal="center" vertical="center"/>
    </xf>
    <xf numFmtId="0" fontId="18" fillId="0" borderId="13" xfId="52" applyFont="1" applyFill="1" applyBorder="1" applyAlignment="1">
      <alignment horizontal="center" vertical="center"/>
    </xf>
    <xf numFmtId="0" fontId="18" fillId="0" borderId="14" xfId="52" applyFont="1" applyFill="1" applyBorder="1" applyAlignment="1">
      <alignment vertical="center"/>
    </xf>
    <xf numFmtId="0" fontId="20" fillId="0" borderId="14" xfId="52" applyFont="1" applyFill="1" applyBorder="1" applyAlignment="1">
      <alignment horizontal="center" vertical="center"/>
    </xf>
    <xf numFmtId="0" fontId="15" fillId="0" borderId="15" xfId="53" applyFont="1" applyFill="1" applyBorder="1" applyAlignment="1" applyProtection="1">
      <alignment horizontal="center" vertical="center"/>
    </xf>
    <xf numFmtId="0" fontId="21" fillId="0" borderId="2" xfId="53" applyFont="1" applyFill="1" applyBorder="1" applyAlignment="1">
      <alignment horizontal="center" vertical="center"/>
    </xf>
    <xf numFmtId="0" fontId="22" fillId="0" borderId="2" xfId="53" applyFont="1" applyFill="1" applyBorder="1" applyAlignment="1">
      <alignment horizontal="center" vertical="center"/>
    </xf>
    <xf numFmtId="0" fontId="23" fillId="0" borderId="7" xfId="55" applyFont="1" applyFill="1" applyBorder="1" applyAlignment="1">
      <alignment horizontal="center"/>
    </xf>
    <xf numFmtId="0" fontId="23" fillId="0" borderId="2" xfId="55" applyFont="1" applyFill="1" applyBorder="1" applyAlignment="1">
      <alignment horizontal="center"/>
    </xf>
    <xf numFmtId="0" fontId="24" fillId="0" borderId="4" xfId="55" applyFont="1" applyFill="1" applyBorder="1" applyAlignment="1">
      <alignment horizontal="left"/>
    </xf>
    <xf numFmtId="178" fontId="25" fillId="0" borderId="2" xfId="55" applyNumberFormat="1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 vertical="center"/>
    </xf>
    <xf numFmtId="0" fontId="24" fillId="0" borderId="2" xfId="55" applyFont="1" applyFill="1" applyBorder="1" applyAlignment="1">
      <alignment horizontal="left"/>
    </xf>
    <xf numFmtId="49" fontId="24" fillId="5" borderId="4" xfId="60" applyNumberFormat="1" applyFont="1" applyFill="1" applyBorder="1" applyAlignment="1">
      <alignment horizontal="center" vertical="center"/>
    </xf>
    <xf numFmtId="49" fontId="24" fillId="0" borderId="4" xfId="60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left"/>
    </xf>
    <xf numFmtId="0" fontId="25" fillId="0" borderId="2" xfId="0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/>
    </xf>
    <xf numFmtId="0" fontId="26" fillId="0" borderId="16" xfId="0" applyNumberFormat="1" applyFont="1" applyFill="1" applyBorder="1" applyAlignment="1">
      <alignment shrinkToFit="1"/>
    </xf>
    <xf numFmtId="0" fontId="27" fillId="0" borderId="17" xfId="0" applyNumberFormat="1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/>
    </xf>
    <xf numFmtId="0" fontId="21" fillId="0" borderId="0" xfId="53" applyFont="1" applyFill="1" applyAlignment="1"/>
    <xf numFmtId="0" fontId="22" fillId="0" borderId="0" xfId="53" applyFont="1" applyFill="1" applyAlignment="1"/>
    <xf numFmtId="49" fontId="15" fillId="0" borderId="10" xfId="53" applyNumberFormat="1" applyFont="1" applyFill="1" applyBorder="1" applyAlignment="1">
      <alignment horizontal="center" vertical="center"/>
    </xf>
    <xf numFmtId="0" fontId="15" fillId="0" borderId="14" xfId="53" applyFont="1" applyFill="1" applyBorder="1" applyAlignment="1">
      <alignment horizontal="center"/>
    </xf>
    <xf numFmtId="0" fontId="18" fillId="0" borderId="14" xfId="52" applyFont="1" applyFill="1" applyBorder="1" applyAlignment="1">
      <alignment horizontal="left" vertical="center"/>
    </xf>
    <xf numFmtId="0" fontId="15" fillId="0" borderId="14" xfId="52" applyFont="1" applyFill="1" applyBorder="1" applyAlignment="1">
      <alignment horizontal="center" vertical="center"/>
    </xf>
    <xf numFmtId="0" fontId="15" fillId="0" borderId="18" xfId="52" applyFont="1" applyFill="1" applyBorder="1" applyAlignment="1">
      <alignment horizontal="center" vertical="center"/>
    </xf>
    <xf numFmtId="0" fontId="15" fillId="0" borderId="2" xfId="53" applyFont="1" applyFill="1" applyBorder="1" applyAlignment="1">
      <alignment horizontal="center"/>
    </xf>
    <xf numFmtId="0" fontId="21" fillId="0" borderId="2" xfId="53" applyFont="1" applyFill="1" applyBorder="1" applyAlignment="1" applyProtection="1">
      <alignment horizontal="center" vertical="center"/>
    </xf>
    <xf numFmtId="0" fontId="21" fillId="0" borderId="19" xfId="53" applyFont="1" applyFill="1" applyBorder="1" applyAlignment="1" applyProtection="1">
      <alignment horizontal="center" vertical="center"/>
    </xf>
    <xf numFmtId="49" fontId="29" fillId="0" borderId="2" xfId="51" applyNumberFormat="1" applyFont="1" applyFill="1" applyBorder="1" applyAlignment="1">
      <alignment horizontal="center" vertical="center"/>
    </xf>
    <xf numFmtId="179" fontId="27" fillId="0" borderId="3" xfId="0" applyNumberFormat="1" applyFont="1" applyFill="1" applyBorder="1" applyAlignment="1">
      <alignment horizontal="center" vertical="center"/>
    </xf>
    <xf numFmtId="0" fontId="29" fillId="6" borderId="20" xfId="0" applyFont="1" applyFill="1" applyBorder="1" applyAlignment="1">
      <alignment horizontal="center" vertical="center"/>
    </xf>
    <xf numFmtId="0" fontId="19" fillId="6" borderId="20" xfId="0" applyFont="1" applyFill="1" applyBorder="1" applyAlignment="1">
      <alignment horizontal="center" vertical="center"/>
    </xf>
    <xf numFmtId="0" fontId="15" fillId="0" borderId="5" xfId="53" applyFont="1" applyFill="1" applyBorder="1" applyAlignment="1">
      <alignment horizontal="center"/>
    </xf>
    <xf numFmtId="49" fontId="21" fillId="0" borderId="21" xfId="54" applyNumberFormat="1" applyFont="1" applyFill="1" applyBorder="1" applyAlignment="1">
      <alignment horizontal="center" vertical="center"/>
    </xf>
    <xf numFmtId="0" fontId="27" fillId="0" borderId="21" xfId="0" applyNumberFormat="1" applyFont="1" applyFill="1" applyBorder="1" applyAlignment="1">
      <alignment horizontal="center" vertical="center"/>
    </xf>
    <xf numFmtId="179" fontId="27" fillId="0" borderId="21" xfId="0" applyNumberFormat="1" applyFont="1" applyFill="1" applyBorder="1" applyAlignment="1">
      <alignment horizontal="center" vertical="center"/>
    </xf>
    <xf numFmtId="0" fontId="30" fillId="0" borderId="2" xfId="49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178" fontId="29" fillId="0" borderId="2" xfId="0" applyNumberFormat="1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15" fillId="0" borderId="22" xfId="53" applyFont="1" applyFill="1" applyBorder="1" applyAlignment="1">
      <alignment horizontal="center"/>
    </xf>
    <xf numFmtId="49" fontId="15" fillId="0" borderId="23" xfId="53" applyNumberFormat="1" applyFont="1" applyFill="1" applyBorder="1" applyAlignment="1">
      <alignment horizontal="center"/>
    </xf>
    <xf numFmtId="49" fontId="21" fillId="0" borderId="23" xfId="54" applyNumberFormat="1" applyFont="1" applyFill="1" applyBorder="1" applyAlignment="1">
      <alignment horizontal="center" vertical="center"/>
    </xf>
    <xf numFmtId="0" fontId="31" fillId="0" borderId="0" xfId="53" applyFont="1" applyFill="1" applyAlignment="1"/>
    <xf numFmtId="14" fontId="31" fillId="0" borderId="0" xfId="53" applyNumberFormat="1" applyFont="1" applyFill="1" applyAlignment="1">
      <alignment horizontal="left"/>
    </xf>
    <xf numFmtId="49" fontId="31" fillId="0" borderId="0" xfId="53" applyNumberFormat="1" applyFont="1" applyFill="1" applyAlignment="1"/>
    <xf numFmtId="49" fontId="0" fillId="0" borderId="24" xfId="0" applyNumberFormat="1" applyFont="1" applyFill="1" applyBorder="1" applyAlignment="1">
      <alignment horizontal="left" vertical="center"/>
    </xf>
    <xf numFmtId="0" fontId="0" fillId="0" borderId="24" xfId="0" applyFont="1" applyFill="1" applyBorder="1" applyAlignment="1">
      <alignment horizontal="left" vertical="center"/>
    </xf>
    <xf numFmtId="0" fontId="0" fillId="0" borderId="25" xfId="0" applyFont="1" applyFill="1" applyBorder="1" applyAlignment="1">
      <alignment horizontal="left" vertical="center"/>
    </xf>
    <xf numFmtId="0" fontId="29" fillId="6" borderId="26" xfId="0" applyFont="1" applyFill="1" applyBorder="1" applyAlignment="1">
      <alignment horizontal="center" vertical="center"/>
    </xf>
    <xf numFmtId="0" fontId="27" fillId="0" borderId="27" xfId="0" applyNumberFormat="1" applyFont="1" applyFill="1" applyBorder="1" applyAlignment="1">
      <alignment horizontal="center" vertical="center"/>
    </xf>
    <xf numFmtId="49" fontId="21" fillId="0" borderId="27" xfId="54" applyNumberFormat="1" applyFont="1" applyFill="1" applyBorder="1" applyAlignment="1">
      <alignment horizontal="center" vertical="center"/>
    </xf>
    <xf numFmtId="49" fontId="21" fillId="0" borderId="28" xfId="54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left" vertical="center"/>
    </xf>
    <xf numFmtId="0" fontId="16" fillId="0" borderId="0" xfId="52" applyFill="1" applyBorder="1" applyAlignment="1">
      <alignment horizontal="left" vertical="center"/>
    </xf>
    <xf numFmtId="0" fontId="16" fillId="0" borderId="0" xfId="52" applyFont="1" applyFill="1" applyAlignment="1">
      <alignment horizontal="left" vertical="center"/>
    </xf>
    <xf numFmtId="0" fontId="16" fillId="0" borderId="0" xfId="52" applyFill="1" applyAlignment="1">
      <alignment horizontal="left" vertical="center"/>
    </xf>
    <xf numFmtId="0" fontId="32" fillId="0" borderId="29" xfId="52" applyFont="1" applyBorder="1" applyAlignment="1">
      <alignment horizontal="center" vertical="top"/>
    </xf>
    <xf numFmtId="0" fontId="6" fillId="0" borderId="30" xfId="52" applyFont="1" applyFill="1" applyBorder="1" applyAlignment="1">
      <alignment horizontal="left" vertical="center"/>
    </xf>
    <xf numFmtId="0" fontId="19" fillId="0" borderId="31" xfId="52" applyFont="1" applyFill="1" applyBorder="1" applyAlignment="1">
      <alignment horizontal="left" vertical="center"/>
    </xf>
    <xf numFmtId="0" fontId="6" fillId="0" borderId="31" xfId="52" applyFont="1" applyFill="1" applyBorder="1" applyAlignment="1">
      <alignment horizontal="center" vertical="center"/>
    </xf>
    <xf numFmtId="0" fontId="22" fillId="0" borderId="31" xfId="52" applyFont="1" applyFill="1" applyBorder="1" applyAlignment="1">
      <alignment vertical="center" wrapText="1"/>
    </xf>
    <xf numFmtId="0" fontId="6" fillId="0" borderId="31" xfId="52" applyFont="1" applyFill="1" applyBorder="1" applyAlignment="1">
      <alignment vertical="center"/>
    </xf>
    <xf numFmtId="0" fontId="19" fillId="0" borderId="21" xfId="52" applyFont="1" applyBorder="1" applyAlignment="1">
      <alignment horizontal="left" vertical="center"/>
    </xf>
    <xf numFmtId="0" fontId="19" fillId="0" borderId="27" xfId="52" applyFont="1" applyBorder="1" applyAlignment="1">
      <alignment horizontal="left" vertical="center"/>
    </xf>
    <xf numFmtId="0" fontId="6" fillId="0" borderId="32" xfId="52" applyFont="1" applyFill="1" applyBorder="1" applyAlignment="1">
      <alignment vertical="center"/>
    </xf>
    <xf numFmtId="0" fontId="19" fillId="0" borderId="21" xfId="52" applyFont="1" applyFill="1" applyBorder="1" applyAlignment="1">
      <alignment horizontal="left" vertical="center"/>
    </xf>
    <xf numFmtId="0" fontId="6" fillId="0" borderId="21" xfId="52" applyFont="1" applyFill="1" applyBorder="1" applyAlignment="1">
      <alignment vertical="center"/>
    </xf>
    <xf numFmtId="58" fontId="22" fillId="0" borderId="21" xfId="52" applyNumberFormat="1" applyFont="1" applyFill="1" applyBorder="1" applyAlignment="1">
      <alignment horizontal="center" vertical="center"/>
    </xf>
    <xf numFmtId="0" fontId="22" fillId="0" borderId="21" xfId="52" applyFont="1" applyFill="1" applyBorder="1" applyAlignment="1">
      <alignment horizontal="center" vertical="center"/>
    </xf>
    <xf numFmtId="0" fontId="6" fillId="0" borderId="21" xfId="52" applyFont="1" applyFill="1" applyBorder="1" applyAlignment="1">
      <alignment horizontal="center" vertical="center"/>
    </xf>
    <xf numFmtId="0" fontId="6" fillId="0" borderId="32" xfId="52" applyFont="1" applyFill="1" applyBorder="1" applyAlignment="1">
      <alignment horizontal="left" vertical="center"/>
    </xf>
    <xf numFmtId="0" fontId="6" fillId="0" borderId="21" xfId="52" applyFont="1" applyFill="1" applyBorder="1" applyAlignment="1">
      <alignment horizontal="left" vertical="center"/>
    </xf>
    <xf numFmtId="0" fontId="6" fillId="0" borderId="33" xfId="52" applyFont="1" applyFill="1" applyBorder="1" applyAlignment="1">
      <alignment vertical="center"/>
    </xf>
    <xf numFmtId="0" fontId="19" fillId="0" borderId="23" xfId="52" applyFont="1" applyFill="1" applyBorder="1" applyAlignment="1">
      <alignment horizontal="left" vertical="center"/>
    </xf>
    <xf numFmtId="0" fontId="6" fillId="0" borderId="23" xfId="52" applyFont="1" applyFill="1" applyBorder="1" applyAlignment="1">
      <alignment vertical="center"/>
    </xf>
    <xf numFmtId="0" fontId="22" fillId="0" borderId="23" xfId="52" applyFont="1" applyFill="1" applyBorder="1" applyAlignment="1">
      <alignment horizontal="left" vertical="center"/>
    </xf>
    <xf numFmtId="0" fontId="6" fillId="0" borderId="23" xfId="52" applyFont="1" applyFill="1" applyBorder="1" applyAlignment="1">
      <alignment horizontal="left" vertical="center"/>
    </xf>
    <xf numFmtId="0" fontId="6" fillId="0" borderId="0" xfId="52" applyFont="1" applyFill="1" applyBorder="1" applyAlignment="1">
      <alignment vertical="center"/>
    </xf>
    <xf numFmtId="0" fontId="22" fillId="0" borderId="0" xfId="52" applyFont="1" applyFill="1" applyBorder="1" applyAlignment="1">
      <alignment vertical="center"/>
    </xf>
    <xf numFmtId="0" fontId="22" fillId="0" borderId="0" xfId="52" applyFont="1" applyFill="1" applyAlignment="1">
      <alignment horizontal="left" vertical="center"/>
    </xf>
    <xf numFmtId="0" fontId="6" fillId="0" borderId="30" xfId="52" applyFont="1" applyFill="1" applyBorder="1" applyAlignment="1">
      <alignment vertical="center"/>
    </xf>
    <xf numFmtId="0" fontId="6" fillId="0" borderId="34" xfId="52" applyFont="1" applyFill="1" applyBorder="1" applyAlignment="1">
      <alignment horizontal="left" vertical="center"/>
    </xf>
    <xf numFmtId="0" fontId="6" fillId="0" borderId="35" xfId="52" applyFont="1" applyFill="1" applyBorder="1" applyAlignment="1">
      <alignment horizontal="left" vertical="center"/>
    </xf>
    <xf numFmtId="0" fontId="22" fillId="0" borderId="21" xfId="52" applyFont="1" applyFill="1" applyBorder="1" applyAlignment="1">
      <alignment horizontal="left" vertical="center"/>
    </xf>
    <xf numFmtId="0" fontId="22" fillId="0" borderId="21" xfId="52" applyFont="1" applyFill="1" applyBorder="1" applyAlignment="1">
      <alignment vertical="center"/>
    </xf>
    <xf numFmtId="0" fontId="22" fillId="0" borderId="36" xfId="52" applyFont="1" applyFill="1" applyBorder="1" applyAlignment="1">
      <alignment horizontal="center" vertical="center"/>
    </xf>
    <xf numFmtId="0" fontId="22" fillId="0" borderId="37" xfId="52" applyFont="1" applyFill="1" applyBorder="1" applyAlignment="1">
      <alignment horizontal="center" vertical="center"/>
    </xf>
    <xf numFmtId="0" fontId="33" fillId="0" borderId="38" xfId="52" applyFont="1" applyFill="1" applyBorder="1" applyAlignment="1">
      <alignment horizontal="left" vertical="center"/>
    </xf>
    <xf numFmtId="0" fontId="33" fillId="0" borderId="37" xfId="52" applyFont="1" applyFill="1" applyBorder="1" applyAlignment="1">
      <alignment horizontal="left" vertical="center"/>
    </xf>
    <xf numFmtId="0" fontId="22" fillId="0" borderId="23" xfId="52" applyFont="1" applyFill="1" applyBorder="1" applyAlignment="1">
      <alignment vertical="center"/>
    </xf>
    <xf numFmtId="0" fontId="22" fillId="0" borderId="0" xfId="52" applyFont="1" applyFill="1" applyBorder="1" applyAlignment="1">
      <alignment horizontal="left" vertical="center"/>
    </xf>
    <xf numFmtId="0" fontId="6" fillId="0" borderId="31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left" vertical="center" wrapText="1"/>
    </xf>
    <xf numFmtId="0" fontId="22" fillId="0" borderId="21" xfId="52" applyFont="1" applyFill="1" applyBorder="1" applyAlignment="1">
      <alignment horizontal="left" vertical="center" wrapText="1"/>
    </xf>
    <xf numFmtId="0" fontId="6" fillId="0" borderId="33" xfId="52" applyFont="1" applyFill="1" applyBorder="1" applyAlignment="1">
      <alignment horizontal="left" vertical="center"/>
    </xf>
    <xf numFmtId="0" fontId="16" fillId="0" borderId="23" xfId="52" applyFill="1" applyBorder="1" applyAlignment="1">
      <alignment horizontal="center" vertical="center"/>
    </xf>
    <xf numFmtId="0" fontId="6" fillId="0" borderId="39" xfId="52" applyFont="1" applyFill="1" applyBorder="1" applyAlignment="1">
      <alignment horizontal="center" vertical="center"/>
    </xf>
    <xf numFmtId="0" fontId="6" fillId="0" borderId="40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right" vertical="center"/>
    </xf>
    <xf numFmtId="0" fontId="22" fillId="0" borderId="37" xfId="52" applyFont="1" applyFill="1" applyBorder="1" applyAlignment="1">
      <alignment horizontal="right" vertical="center"/>
    </xf>
    <xf numFmtId="0" fontId="33" fillId="0" borderId="30" xfId="52" applyFont="1" applyFill="1" applyBorder="1" applyAlignment="1">
      <alignment horizontal="left" vertical="center"/>
    </xf>
    <xf numFmtId="0" fontId="33" fillId="0" borderId="31" xfId="52" applyFont="1" applyFill="1" applyBorder="1" applyAlignment="1">
      <alignment horizontal="left" vertical="center"/>
    </xf>
    <xf numFmtId="0" fontId="6" fillId="0" borderId="36" xfId="52" applyFont="1" applyFill="1" applyBorder="1" applyAlignment="1">
      <alignment horizontal="left" vertical="center"/>
    </xf>
    <xf numFmtId="0" fontId="6" fillId="0" borderId="41" xfId="52" applyFont="1" applyFill="1" applyBorder="1" applyAlignment="1">
      <alignment horizontal="left" vertical="center"/>
    </xf>
    <xf numFmtId="0" fontId="22" fillId="0" borderId="23" xfId="52" applyFont="1" applyFill="1" applyBorder="1" applyAlignment="1">
      <alignment horizontal="center" vertical="center"/>
    </xf>
    <xf numFmtId="58" fontId="22" fillId="0" borderId="23" xfId="52" applyNumberFormat="1" applyFont="1" applyFill="1" applyBorder="1" applyAlignment="1">
      <alignment horizontal="center" vertical="center"/>
    </xf>
    <xf numFmtId="0" fontId="6" fillId="0" borderId="23" xfId="52" applyFont="1" applyFill="1" applyBorder="1" applyAlignment="1">
      <alignment horizontal="center" vertical="center"/>
    </xf>
    <xf numFmtId="0" fontId="22" fillId="0" borderId="31" xfId="52" applyFont="1" applyFill="1" applyBorder="1" applyAlignment="1">
      <alignment horizontal="center" vertical="center"/>
    </xf>
    <xf numFmtId="0" fontId="22" fillId="0" borderId="42" xfId="52" applyFont="1" applyFill="1" applyBorder="1" applyAlignment="1">
      <alignment horizontal="center" vertical="center"/>
    </xf>
    <xf numFmtId="0" fontId="6" fillId="0" borderId="27" xfId="52" applyFont="1" applyFill="1" applyBorder="1" applyAlignment="1">
      <alignment horizontal="center" vertical="center"/>
    </xf>
    <xf numFmtId="0" fontId="22" fillId="0" borderId="27" xfId="52" applyFont="1" applyFill="1" applyBorder="1" applyAlignment="1">
      <alignment horizontal="left" vertical="center"/>
    </xf>
    <xf numFmtId="0" fontId="22" fillId="0" borderId="28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6" fillId="0" borderId="43" xfId="52" applyFont="1" applyFill="1" applyBorder="1" applyAlignment="1">
      <alignment horizontal="left" vertical="center"/>
    </xf>
    <xf numFmtId="0" fontId="22" fillId="0" borderId="44" xfId="52" applyFont="1" applyFill="1" applyBorder="1" applyAlignment="1">
      <alignment horizontal="center" vertical="center"/>
    </xf>
    <xf numFmtId="0" fontId="33" fillId="0" borderId="44" xfId="52" applyFont="1" applyFill="1" applyBorder="1" applyAlignment="1">
      <alignment horizontal="left" vertical="center"/>
    </xf>
    <xf numFmtId="0" fontId="6" fillId="0" borderId="42" xfId="52" applyFont="1" applyFill="1" applyBorder="1" applyAlignment="1">
      <alignment horizontal="left" vertical="center"/>
    </xf>
    <xf numFmtId="0" fontId="6" fillId="0" borderId="27" xfId="52" applyFont="1" applyFill="1" applyBorder="1" applyAlignment="1">
      <alignment horizontal="left" vertical="center"/>
    </xf>
    <xf numFmtId="0" fontId="22" fillId="0" borderId="44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 wrapText="1"/>
    </xf>
    <xf numFmtId="0" fontId="16" fillId="0" borderId="28" xfId="52" applyFill="1" applyBorder="1" applyAlignment="1">
      <alignment horizontal="center" vertical="center"/>
    </xf>
    <xf numFmtId="0" fontId="6" fillId="0" borderId="43" xfId="52" applyFont="1" applyFill="1" applyBorder="1" applyAlignment="1">
      <alignment horizontal="center" vertical="center"/>
    </xf>
    <xf numFmtId="0" fontId="22" fillId="0" borderId="41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center" vertical="center"/>
    </xf>
    <xf numFmtId="0" fontId="22" fillId="0" borderId="27" xfId="52" applyFont="1" applyFill="1" applyBorder="1" applyAlignment="1">
      <alignment horizontal="center" vertical="center" wrapText="1"/>
    </xf>
    <xf numFmtId="0" fontId="16" fillId="0" borderId="44" xfId="52" applyFont="1" applyFill="1" applyBorder="1" applyAlignment="1">
      <alignment horizontal="center" vertical="center"/>
    </xf>
    <xf numFmtId="0" fontId="34" fillId="0" borderId="44" xfId="52" applyFont="1" applyFill="1" applyBorder="1" applyAlignment="1">
      <alignment horizontal="center" vertical="center"/>
    </xf>
    <xf numFmtId="0" fontId="22" fillId="0" borderId="41" xfId="52" applyFont="1" applyFill="1" applyBorder="1" applyAlignment="1">
      <alignment horizontal="right" vertical="center"/>
    </xf>
    <xf numFmtId="0" fontId="22" fillId="0" borderId="45" xfId="52" applyFont="1" applyFill="1" applyBorder="1" applyAlignment="1">
      <alignment horizontal="center" vertical="center"/>
    </xf>
    <xf numFmtId="0" fontId="33" fillId="0" borderId="42" xfId="52" applyFont="1" applyFill="1" applyBorder="1" applyAlignment="1">
      <alignment horizontal="left" vertical="center"/>
    </xf>
    <xf numFmtId="0" fontId="22" fillId="0" borderId="28" xfId="52" applyFont="1" applyFill="1" applyBorder="1" applyAlignment="1">
      <alignment horizontal="center" vertical="center"/>
    </xf>
    <xf numFmtId="0" fontId="21" fillId="0" borderId="0" xfId="53" applyFont="1" applyFill="1" applyAlignment="1">
      <alignment horizontal="center"/>
    </xf>
    <xf numFmtId="0" fontId="17" fillId="0" borderId="0" xfId="53" applyFont="1" applyFill="1" applyBorder="1" applyAlignment="1">
      <alignment horizontal="center" vertical="center"/>
    </xf>
    <xf numFmtId="0" fontId="15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4" fontId="31" fillId="0" borderId="0" xfId="53" applyNumberFormat="1" applyFont="1" applyFill="1" applyAlignment="1"/>
    <xf numFmtId="0" fontId="15" fillId="0" borderId="0" xfId="53" applyFont="1" applyFill="1" applyAlignment="1">
      <alignment horizontal="right"/>
    </xf>
    <xf numFmtId="0" fontId="16" fillId="0" borderId="0" xfId="52" applyFont="1" applyAlignment="1">
      <alignment horizontal="left" vertical="center"/>
    </xf>
    <xf numFmtId="0" fontId="34" fillId="0" borderId="46" xfId="52" applyFont="1" applyBorder="1" applyAlignment="1">
      <alignment horizontal="left" vertical="center"/>
    </xf>
    <xf numFmtId="0" fontId="19" fillId="0" borderId="47" xfId="52" applyFont="1" applyBorder="1" applyAlignment="1">
      <alignment horizontal="center" vertical="center"/>
    </xf>
    <xf numFmtId="0" fontId="34" fillId="0" borderId="47" xfId="52" applyFont="1" applyBorder="1" applyAlignment="1">
      <alignment horizontal="center" vertical="center"/>
    </xf>
    <xf numFmtId="0" fontId="33" fillId="0" borderId="47" xfId="52" applyFont="1" applyBorder="1" applyAlignment="1">
      <alignment horizontal="left" vertical="center"/>
    </xf>
    <xf numFmtId="0" fontId="33" fillId="0" borderId="30" xfId="52" applyFont="1" applyBorder="1" applyAlignment="1">
      <alignment horizontal="center" vertical="center"/>
    </xf>
    <xf numFmtId="0" fontId="33" fillId="0" borderId="31" xfId="52" applyFont="1" applyBorder="1" applyAlignment="1">
      <alignment horizontal="center" vertical="center"/>
    </xf>
    <xf numFmtId="0" fontId="33" fillId="0" borderId="42" xfId="52" applyFont="1" applyBorder="1" applyAlignment="1">
      <alignment horizontal="center" vertical="center"/>
    </xf>
    <xf numFmtId="0" fontId="34" fillId="0" borderId="30" xfId="52" applyFont="1" applyBorder="1" applyAlignment="1">
      <alignment horizontal="center" vertical="center"/>
    </xf>
    <xf numFmtId="0" fontId="34" fillId="0" borderId="31" xfId="52" applyFont="1" applyBorder="1" applyAlignment="1">
      <alignment horizontal="center" vertical="center"/>
    </xf>
    <xf numFmtId="0" fontId="34" fillId="0" borderId="42" xfId="52" applyFont="1" applyBorder="1" applyAlignment="1">
      <alignment horizontal="center" vertical="center"/>
    </xf>
    <xf numFmtId="0" fontId="33" fillId="0" borderId="32" xfId="52" applyFont="1" applyBorder="1" applyAlignment="1">
      <alignment horizontal="left" vertical="center"/>
    </xf>
    <xf numFmtId="0" fontId="19" fillId="0" borderId="21" xfId="52" applyFont="1" applyBorder="1" applyAlignment="1">
      <alignment horizontal="left" vertical="center" wrapText="1"/>
    </xf>
    <xf numFmtId="0" fontId="19" fillId="0" borderId="27" xfId="52" applyFont="1" applyBorder="1" applyAlignment="1">
      <alignment horizontal="left" vertical="center" wrapText="1"/>
    </xf>
    <xf numFmtId="0" fontId="33" fillId="0" borderId="21" xfId="52" applyFont="1" applyBorder="1" applyAlignment="1">
      <alignment horizontal="left" vertical="center"/>
    </xf>
    <xf numFmtId="14" fontId="19" fillId="0" borderId="21" xfId="52" applyNumberFormat="1" applyFont="1" applyBorder="1" applyAlignment="1">
      <alignment horizontal="center" vertical="center"/>
    </xf>
    <xf numFmtId="14" fontId="19" fillId="0" borderId="27" xfId="52" applyNumberFormat="1" applyFont="1" applyBorder="1" applyAlignment="1">
      <alignment horizontal="center" vertical="center"/>
    </xf>
    <xf numFmtId="0" fontId="33" fillId="0" borderId="32" xfId="52" applyFont="1" applyBorder="1" applyAlignment="1">
      <alignment vertical="center"/>
    </xf>
    <xf numFmtId="49" fontId="19" fillId="0" borderId="21" xfId="52" applyNumberFormat="1" applyFont="1" applyBorder="1" applyAlignment="1">
      <alignment horizontal="center" vertical="center"/>
    </xf>
    <xf numFmtId="0" fontId="19" fillId="0" borderId="27" xfId="52" applyFont="1" applyBorder="1" applyAlignment="1">
      <alignment horizontal="center" vertical="center"/>
    </xf>
    <xf numFmtId="0" fontId="33" fillId="0" borderId="21" xfId="52" applyFont="1" applyBorder="1" applyAlignment="1">
      <alignment vertical="center"/>
    </xf>
    <xf numFmtId="0" fontId="19" fillId="0" borderId="48" xfId="52" applyFont="1" applyBorder="1" applyAlignment="1">
      <alignment horizontal="center" vertical="center"/>
    </xf>
    <xf numFmtId="0" fontId="19" fillId="0" borderId="49" xfId="52" applyFont="1" applyBorder="1" applyAlignment="1">
      <alignment horizontal="center" vertical="center"/>
    </xf>
    <xf numFmtId="0" fontId="16" fillId="0" borderId="21" xfId="52" applyFont="1" applyBorder="1" applyAlignment="1">
      <alignment vertical="center"/>
    </xf>
    <xf numFmtId="0" fontId="35" fillId="0" borderId="33" xfId="52" applyFont="1" applyBorder="1" applyAlignment="1">
      <alignment vertical="center"/>
    </xf>
    <xf numFmtId="0" fontId="36" fillId="0" borderId="50" xfId="52" applyFont="1" applyBorder="1" applyAlignment="1">
      <alignment horizontal="center" vertical="center"/>
    </xf>
    <xf numFmtId="0" fontId="19" fillId="0" borderId="45" xfId="52" applyFont="1" applyBorder="1" applyAlignment="1">
      <alignment horizontal="center" vertical="center"/>
    </xf>
    <xf numFmtId="0" fontId="33" fillId="0" borderId="33" xfId="52" applyFont="1" applyBorder="1" applyAlignment="1">
      <alignment horizontal="left" vertical="center"/>
    </xf>
    <xf numFmtId="0" fontId="33" fillId="0" borderId="23" xfId="52" applyFont="1" applyBorder="1" applyAlignment="1">
      <alignment horizontal="left" vertical="center"/>
    </xf>
    <xf numFmtId="14" fontId="19" fillId="0" borderId="23" xfId="52" applyNumberFormat="1" applyFont="1" applyBorder="1" applyAlignment="1">
      <alignment horizontal="center" vertical="center"/>
    </xf>
    <xf numFmtId="14" fontId="19" fillId="0" borderId="28" xfId="52" applyNumberFormat="1" applyFont="1" applyBorder="1" applyAlignment="1">
      <alignment horizontal="center" vertical="center"/>
    </xf>
    <xf numFmtId="0" fontId="34" fillId="0" borderId="0" xfId="52" applyFont="1" applyBorder="1" applyAlignment="1">
      <alignment horizontal="left" vertical="center"/>
    </xf>
    <xf numFmtId="0" fontId="33" fillId="0" borderId="30" xfId="52" applyFont="1" applyBorder="1" applyAlignment="1">
      <alignment vertical="center"/>
    </xf>
    <xf numFmtId="0" fontId="16" fillId="0" borderId="31" xfId="52" applyFont="1" applyBorder="1" applyAlignment="1">
      <alignment horizontal="left" vertical="center"/>
    </xf>
    <xf numFmtId="0" fontId="19" fillId="0" borderId="31" xfId="52" applyFont="1" applyBorder="1" applyAlignment="1">
      <alignment horizontal="left" vertical="center"/>
    </xf>
    <xf numFmtId="0" fontId="16" fillId="0" borderId="31" xfId="52" applyFont="1" applyBorder="1" applyAlignment="1">
      <alignment vertical="center"/>
    </xf>
    <xf numFmtId="0" fontId="33" fillId="0" borderId="31" xfId="52" applyFont="1" applyBorder="1" applyAlignment="1">
      <alignment vertical="center"/>
    </xf>
    <xf numFmtId="0" fontId="16" fillId="0" borderId="21" xfId="52" applyFont="1" applyBorder="1" applyAlignment="1">
      <alignment horizontal="left" vertical="center"/>
    </xf>
    <xf numFmtId="0" fontId="33" fillId="0" borderId="0" xfId="52" applyFont="1" applyBorder="1" applyAlignment="1">
      <alignment horizontal="left" vertical="center"/>
    </xf>
    <xf numFmtId="0" fontId="22" fillId="0" borderId="40" xfId="52" applyFont="1" applyBorder="1" applyAlignment="1">
      <alignment horizontal="left" vertical="center" wrapText="1"/>
    </xf>
    <xf numFmtId="0" fontId="22" fillId="0" borderId="35" xfId="52" applyFont="1" applyBorder="1" applyAlignment="1">
      <alignment horizontal="left" vertical="center" wrapText="1"/>
    </xf>
    <xf numFmtId="0" fontId="22" fillId="0" borderId="51" xfId="52" applyFont="1" applyBorder="1" applyAlignment="1">
      <alignment horizontal="left" vertical="center" wrapText="1"/>
    </xf>
    <xf numFmtId="0" fontId="22" fillId="0" borderId="38" xfId="52" applyFont="1" applyBorder="1" applyAlignment="1">
      <alignment horizontal="left" vertical="center"/>
    </xf>
    <xf numFmtId="0" fontId="22" fillId="0" borderId="37" xfId="52" applyFont="1" applyBorder="1" applyAlignment="1">
      <alignment horizontal="left" vertical="center"/>
    </xf>
    <xf numFmtId="0" fontId="22" fillId="0" borderId="41" xfId="52" applyFont="1" applyBorder="1" applyAlignment="1">
      <alignment horizontal="left" vertical="center"/>
    </xf>
    <xf numFmtId="0" fontId="22" fillId="0" borderId="36" xfId="52" applyFont="1" applyBorder="1" applyAlignment="1">
      <alignment horizontal="left" vertical="center"/>
    </xf>
    <xf numFmtId="0" fontId="19" fillId="0" borderId="33" xfId="52" applyFont="1" applyBorder="1" applyAlignment="1">
      <alignment horizontal="left" vertical="center"/>
    </xf>
    <xf numFmtId="0" fontId="19" fillId="0" borderId="23" xfId="52" applyFont="1" applyBorder="1" applyAlignment="1">
      <alignment horizontal="left" vertical="center"/>
    </xf>
    <xf numFmtId="0" fontId="22" fillId="0" borderId="30" xfId="52" applyFont="1" applyBorder="1" applyAlignment="1">
      <alignment horizontal="left" vertical="center" wrapText="1"/>
    </xf>
    <xf numFmtId="0" fontId="22" fillId="0" borderId="31" xfId="52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33" fillId="0" borderId="32" xfId="52" applyFont="1" applyFill="1" applyBorder="1" applyAlignment="1">
      <alignment horizontal="left" vertical="center"/>
    </xf>
    <xf numFmtId="0" fontId="33" fillId="0" borderId="33" xfId="52" applyFont="1" applyBorder="1" applyAlignment="1">
      <alignment horizontal="center" vertical="center"/>
    </xf>
    <xf numFmtId="0" fontId="33" fillId="0" borderId="23" xfId="52" applyFont="1" applyBorder="1" applyAlignment="1">
      <alignment horizontal="center" vertical="center"/>
    </xf>
    <xf numFmtId="0" fontId="33" fillId="0" borderId="32" xfId="52" applyFont="1" applyBorder="1" applyAlignment="1">
      <alignment horizontal="center" vertical="center"/>
    </xf>
    <xf numFmtId="0" fontId="33" fillId="0" borderId="21" xfId="52" applyFont="1" applyBorder="1" applyAlignment="1">
      <alignment horizontal="center" vertical="center"/>
    </xf>
    <xf numFmtId="0" fontId="6" fillId="0" borderId="21" xfId="52" applyFont="1" applyBorder="1" applyAlignment="1">
      <alignment horizontal="left" vertical="center"/>
    </xf>
    <xf numFmtId="0" fontId="33" fillId="0" borderId="52" xfId="52" applyFont="1" applyFill="1" applyBorder="1" applyAlignment="1">
      <alignment horizontal="left" vertical="center"/>
    </xf>
    <xf numFmtId="0" fontId="33" fillId="0" borderId="53" xfId="52" applyFont="1" applyFill="1" applyBorder="1" applyAlignment="1">
      <alignment horizontal="left" vertical="center"/>
    </xf>
    <xf numFmtId="0" fontId="34" fillId="0" borderId="0" xfId="52" applyFont="1" applyFill="1" applyBorder="1" applyAlignment="1">
      <alignment horizontal="left" vertical="center"/>
    </xf>
    <xf numFmtId="0" fontId="19" fillId="0" borderId="40" xfId="52" applyFont="1" applyFill="1" applyBorder="1" applyAlignment="1">
      <alignment horizontal="left" vertical="center"/>
    </xf>
    <xf numFmtId="0" fontId="19" fillId="0" borderId="35" xfId="52" applyFont="1" applyFill="1" applyBorder="1" applyAlignment="1">
      <alignment horizontal="left" vertical="center"/>
    </xf>
    <xf numFmtId="0" fontId="19" fillId="0" borderId="38" xfId="52" applyFont="1" applyFill="1" applyBorder="1" applyAlignment="1">
      <alignment horizontal="left" vertical="center"/>
    </xf>
    <xf numFmtId="0" fontId="19" fillId="0" borderId="37" xfId="52" applyFont="1" applyFill="1" applyBorder="1" applyAlignment="1">
      <alignment horizontal="left" vertical="center"/>
    </xf>
    <xf numFmtId="0" fontId="33" fillId="0" borderId="38" xfId="52" applyFont="1" applyBorder="1" applyAlignment="1">
      <alignment horizontal="left" vertical="center"/>
    </xf>
    <xf numFmtId="0" fontId="33" fillId="0" borderId="37" xfId="52" applyFont="1" applyBorder="1" applyAlignment="1">
      <alignment horizontal="left" vertical="center"/>
    </xf>
    <xf numFmtId="0" fontId="34" fillId="0" borderId="54" xfId="52" applyFont="1" applyBorder="1" applyAlignment="1">
      <alignment vertical="center"/>
    </xf>
    <xf numFmtId="0" fontId="19" fillId="0" borderId="55" xfId="52" applyFont="1" applyBorder="1" applyAlignment="1">
      <alignment horizontal="center" vertical="center"/>
    </xf>
    <xf numFmtId="0" fontId="34" fillId="0" borderId="55" xfId="52" applyFont="1" applyBorder="1" applyAlignment="1">
      <alignment vertical="center"/>
    </xf>
    <xf numFmtId="58" fontId="16" fillId="0" borderId="55" xfId="52" applyNumberFormat="1" applyFont="1" applyBorder="1" applyAlignment="1">
      <alignment vertical="center"/>
    </xf>
    <xf numFmtId="0" fontId="34" fillId="0" borderId="55" xfId="52" applyFont="1" applyBorder="1" applyAlignment="1">
      <alignment horizontal="center" vertical="center"/>
    </xf>
    <xf numFmtId="0" fontId="34" fillId="0" borderId="56" xfId="52" applyFont="1" applyFill="1" applyBorder="1" applyAlignment="1">
      <alignment horizontal="left" vertical="center"/>
    </xf>
    <xf numFmtId="0" fontId="34" fillId="0" borderId="55" xfId="52" applyFont="1" applyFill="1" applyBorder="1" applyAlignment="1">
      <alignment horizontal="left" vertical="center"/>
    </xf>
    <xf numFmtId="0" fontId="34" fillId="0" borderId="57" xfId="52" applyFont="1" applyFill="1" applyBorder="1" applyAlignment="1">
      <alignment horizontal="center" vertical="center"/>
    </xf>
    <xf numFmtId="0" fontId="34" fillId="0" borderId="58" xfId="52" applyFont="1" applyFill="1" applyBorder="1" applyAlignment="1">
      <alignment horizontal="center" vertical="center"/>
    </xf>
    <xf numFmtId="0" fontId="34" fillId="0" borderId="33" xfId="52" applyFont="1" applyFill="1" applyBorder="1" applyAlignment="1">
      <alignment horizontal="center" vertical="center"/>
    </xf>
    <xf numFmtId="0" fontId="34" fillId="0" borderId="23" xfId="52" applyFont="1" applyFill="1" applyBorder="1" applyAlignment="1">
      <alignment horizontal="center" vertical="center"/>
    </xf>
    <xf numFmtId="0" fontId="16" fillId="0" borderId="47" xfId="52" applyFont="1" applyBorder="1" applyAlignment="1">
      <alignment horizontal="center" vertical="center"/>
    </xf>
    <xf numFmtId="0" fontId="16" fillId="0" borderId="59" xfId="52" applyFont="1" applyBorder="1" applyAlignment="1">
      <alignment horizontal="center" vertical="center"/>
    </xf>
    <xf numFmtId="0" fontId="19" fillId="0" borderId="28" xfId="52" applyFont="1" applyBorder="1" applyAlignment="1">
      <alignment horizontal="left" vertical="center"/>
    </xf>
    <xf numFmtId="0" fontId="19" fillId="0" borderId="42" xfId="52" applyFont="1" applyBorder="1" applyAlignment="1">
      <alignment horizontal="left" vertical="center"/>
    </xf>
    <xf numFmtId="0" fontId="33" fillId="0" borderId="28" xfId="52" applyFont="1" applyBorder="1" applyAlignment="1">
      <alignment horizontal="left" vertical="center"/>
    </xf>
    <xf numFmtId="0" fontId="6" fillId="0" borderId="31" xfId="52" applyFont="1" applyBorder="1" applyAlignment="1">
      <alignment horizontal="left" vertical="center"/>
    </xf>
    <xf numFmtId="0" fontId="6" fillId="0" borderId="42" xfId="52" applyFont="1" applyBorder="1" applyAlignment="1">
      <alignment horizontal="left" vertical="center"/>
    </xf>
    <xf numFmtId="0" fontId="6" fillId="0" borderId="36" xfId="52" applyFont="1" applyBorder="1" applyAlignment="1">
      <alignment horizontal="left" vertical="center"/>
    </xf>
    <xf numFmtId="0" fontId="6" fillId="0" borderId="37" xfId="52" applyFont="1" applyBorder="1" applyAlignment="1">
      <alignment horizontal="left" vertical="center"/>
    </xf>
    <xf numFmtId="0" fontId="6" fillId="0" borderId="44" xfId="52" applyFont="1" applyBorder="1" applyAlignment="1">
      <alignment horizontal="left" vertical="center"/>
    </xf>
    <xf numFmtId="0" fontId="19" fillId="0" borderId="27" xfId="52" applyFont="1" applyFill="1" applyBorder="1" applyAlignment="1">
      <alignment horizontal="left" vertical="center"/>
    </xf>
    <xf numFmtId="0" fontId="33" fillId="0" borderId="28" xfId="52" applyFont="1" applyBorder="1" applyAlignment="1">
      <alignment horizontal="center" vertical="center"/>
    </xf>
    <xf numFmtId="0" fontId="6" fillId="0" borderId="27" xfId="52" applyFont="1" applyBorder="1" applyAlignment="1">
      <alignment horizontal="left" vertical="center"/>
    </xf>
    <xf numFmtId="0" fontId="33" fillId="0" borderId="45" xfId="52" applyFont="1" applyFill="1" applyBorder="1" applyAlignment="1">
      <alignment horizontal="left" vertical="center"/>
    </xf>
    <xf numFmtId="0" fontId="19" fillId="0" borderId="43" xfId="52" applyFont="1" applyFill="1" applyBorder="1" applyAlignment="1">
      <alignment horizontal="left" vertical="center"/>
    </xf>
    <xf numFmtId="0" fontId="19" fillId="0" borderId="44" xfId="52" applyFont="1" applyFill="1" applyBorder="1" applyAlignment="1">
      <alignment horizontal="left" vertical="center"/>
    </xf>
    <xf numFmtId="0" fontId="33" fillId="0" borderId="44" xfId="52" applyFont="1" applyBorder="1" applyAlignment="1">
      <alignment horizontal="left" vertical="center"/>
    </xf>
    <xf numFmtId="0" fontId="19" fillId="0" borderId="60" xfId="52" applyFont="1" applyBorder="1" applyAlignment="1">
      <alignment horizontal="center" vertical="center"/>
    </xf>
    <xf numFmtId="0" fontId="34" fillId="0" borderId="61" xfId="52" applyFont="1" applyFill="1" applyBorder="1" applyAlignment="1">
      <alignment horizontal="left" vertical="center"/>
    </xf>
    <xf numFmtId="0" fontId="34" fillId="0" borderId="62" xfId="52" applyFont="1" applyFill="1" applyBorder="1" applyAlignment="1">
      <alignment horizontal="center" vertical="center"/>
    </xf>
    <xf numFmtId="0" fontId="34" fillId="0" borderId="28" xfId="52" applyFont="1" applyFill="1" applyBorder="1" applyAlignment="1">
      <alignment horizontal="center" vertical="center"/>
    </xf>
    <xf numFmtId="0" fontId="15" fillId="0" borderId="0" xfId="53" applyFont="1" applyFill="1" applyAlignment="1">
      <alignment horizontal="left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/>
    </xf>
    <xf numFmtId="0" fontId="37" fillId="0" borderId="0" xfId="51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6" fillId="0" borderId="0" xfId="52" applyFont="1" applyBorder="1" applyAlignment="1">
      <alignment horizontal="left" vertical="center"/>
    </xf>
    <xf numFmtId="0" fontId="38" fillId="0" borderId="29" xfId="52" applyFont="1" applyBorder="1" applyAlignment="1">
      <alignment horizontal="center" vertical="top"/>
    </xf>
    <xf numFmtId="0" fontId="33" fillId="0" borderId="63" xfId="52" applyFont="1" applyBorder="1" applyAlignment="1">
      <alignment horizontal="left" vertical="center"/>
    </xf>
    <xf numFmtId="0" fontId="33" fillId="0" borderId="29" xfId="52" applyFont="1" applyBorder="1" applyAlignment="1">
      <alignment horizontal="left" vertical="center"/>
    </xf>
    <xf numFmtId="0" fontId="33" fillId="0" borderId="39" xfId="52" applyFont="1" applyBorder="1" applyAlignment="1">
      <alignment horizontal="left" vertical="center"/>
    </xf>
    <xf numFmtId="0" fontId="34" fillId="0" borderId="56" xfId="52" applyFont="1" applyBorder="1" applyAlignment="1">
      <alignment horizontal="left" vertical="center"/>
    </xf>
    <xf numFmtId="0" fontId="34" fillId="0" borderId="55" xfId="52" applyFont="1" applyBorder="1" applyAlignment="1">
      <alignment horizontal="left" vertical="center"/>
    </xf>
    <xf numFmtId="0" fontId="33" fillId="0" borderId="57" xfId="52" applyFont="1" applyBorder="1" applyAlignment="1">
      <alignment vertical="center"/>
    </xf>
    <xf numFmtId="0" fontId="16" fillId="0" borderId="58" xfId="52" applyFont="1" applyBorder="1" applyAlignment="1">
      <alignment horizontal="left" vertical="center"/>
    </xf>
    <xf numFmtId="0" fontId="19" fillId="0" borderId="58" xfId="52" applyFont="1" applyBorder="1" applyAlignment="1">
      <alignment horizontal="left" vertical="center"/>
    </xf>
    <xf numFmtId="0" fontId="16" fillId="0" borderId="58" xfId="52" applyFont="1" applyBorder="1" applyAlignment="1">
      <alignment vertical="center"/>
    </xf>
    <xf numFmtId="0" fontId="33" fillId="0" borderId="58" xfId="52" applyFont="1" applyBorder="1" applyAlignment="1">
      <alignment vertical="center"/>
    </xf>
    <xf numFmtId="0" fontId="33" fillId="0" borderId="57" xfId="52" applyFont="1" applyBorder="1" applyAlignment="1">
      <alignment horizontal="center" vertical="center"/>
    </xf>
    <xf numFmtId="0" fontId="19" fillId="0" borderId="58" xfId="52" applyFont="1" applyBorder="1" applyAlignment="1">
      <alignment horizontal="center" vertical="center"/>
    </xf>
    <xf numFmtId="0" fontId="33" fillId="0" borderId="58" xfId="52" applyFont="1" applyBorder="1" applyAlignment="1">
      <alignment horizontal="center" vertical="center"/>
    </xf>
    <xf numFmtId="0" fontId="16" fillId="0" borderId="58" xfId="52" applyFont="1" applyBorder="1" applyAlignment="1">
      <alignment horizontal="center" vertical="center"/>
    </xf>
    <xf numFmtId="0" fontId="19" fillId="0" borderId="21" xfId="52" applyFont="1" applyBorder="1" applyAlignment="1">
      <alignment horizontal="center" vertical="center"/>
    </xf>
    <xf numFmtId="0" fontId="16" fillId="0" borderId="21" xfId="52" applyFont="1" applyBorder="1" applyAlignment="1">
      <alignment horizontal="center" vertical="center"/>
    </xf>
    <xf numFmtId="0" fontId="33" fillId="0" borderId="52" xfId="52" applyFont="1" applyBorder="1" applyAlignment="1">
      <alignment horizontal="left" vertical="center" wrapText="1"/>
    </xf>
    <xf numFmtId="0" fontId="33" fillId="0" borderId="53" xfId="52" applyFont="1" applyBorder="1" applyAlignment="1">
      <alignment horizontal="left" vertical="center" wrapText="1"/>
    </xf>
    <xf numFmtId="0" fontId="33" fillId="0" borderId="57" xfId="52" applyFont="1" applyBorder="1" applyAlignment="1">
      <alignment horizontal="left" vertical="center"/>
    </xf>
    <xf numFmtId="0" fontId="33" fillId="0" borderId="58" xfId="52" applyFont="1" applyBorder="1" applyAlignment="1">
      <alignment horizontal="left" vertical="center"/>
    </xf>
    <xf numFmtId="0" fontId="39" fillId="0" borderId="64" xfId="52" applyFont="1" applyBorder="1" applyAlignment="1">
      <alignment horizontal="left" vertical="center" wrapText="1"/>
    </xf>
    <xf numFmtId="0" fontId="23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9" fontId="19" fillId="0" borderId="21" xfId="52" applyNumberFormat="1" applyFont="1" applyBorder="1" applyAlignment="1">
      <alignment horizontal="center" vertical="center"/>
    </xf>
    <xf numFmtId="0" fontId="19" fillId="0" borderId="32" xfId="52" applyFont="1" applyBorder="1" applyAlignment="1">
      <alignment horizontal="center" vertical="center"/>
    </xf>
    <xf numFmtId="0" fontId="19" fillId="0" borderId="32" xfId="52" applyFont="1" applyBorder="1" applyAlignment="1">
      <alignment horizontal="left" vertical="center"/>
    </xf>
    <xf numFmtId="0" fontId="34" fillId="0" borderId="56" xfId="0" applyFont="1" applyBorder="1" applyAlignment="1">
      <alignment horizontal="left" vertical="center"/>
    </xf>
    <xf numFmtId="0" fontId="34" fillId="0" borderId="55" xfId="0" applyFont="1" applyBorder="1" applyAlignment="1">
      <alignment horizontal="left" vertical="center"/>
    </xf>
    <xf numFmtId="9" fontId="19" fillId="0" borderId="40" xfId="52" applyNumberFormat="1" applyFont="1" applyBorder="1" applyAlignment="1">
      <alignment horizontal="left" vertical="center"/>
    </xf>
    <xf numFmtId="9" fontId="19" fillId="0" borderId="35" xfId="52" applyNumberFormat="1" applyFont="1" applyBorder="1" applyAlignment="1">
      <alignment horizontal="left" vertical="center"/>
    </xf>
    <xf numFmtId="9" fontId="19" fillId="0" borderId="52" xfId="52" applyNumberFormat="1" applyFont="1" applyBorder="1" applyAlignment="1">
      <alignment horizontal="left" vertical="center"/>
    </xf>
    <xf numFmtId="9" fontId="19" fillId="0" borderId="53" xfId="52" applyNumberFormat="1" applyFont="1" applyBorder="1" applyAlignment="1">
      <alignment horizontal="left" vertical="center"/>
    </xf>
    <xf numFmtId="0" fontId="6" fillId="0" borderId="57" xfId="52" applyFont="1" applyFill="1" applyBorder="1" applyAlignment="1">
      <alignment horizontal="left" vertical="center"/>
    </xf>
    <xf numFmtId="0" fontId="6" fillId="0" borderId="58" xfId="52" applyFont="1" applyFill="1" applyBorder="1" applyAlignment="1">
      <alignment horizontal="left" vertical="center"/>
    </xf>
    <xf numFmtId="0" fontId="6" fillId="0" borderId="50" xfId="52" applyFont="1" applyFill="1" applyBorder="1" applyAlignment="1">
      <alignment horizontal="left" vertical="center"/>
    </xf>
    <xf numFmtId="0" fontId="6" fillId="0" borderId="53" xfId="52" applyFont="1" applyFill="1" applyBorder="1" applyAlignment="1">
      <alignment horizontal="left" vertical="center"/>
    </xf>
    <xf numFmtId="0" fontId="34" fillId="0" borderId="39" xfId="52" applyFont="1" applyFill="1" applyBorder="1" applyAlignment="1">
      <alignment horizontal="left" vertical="center"/>
    </xf>
    <xf numFmtId="0" fontId="19" fillId="0" borderId="65" xfId="52" applyFont="1" applyFill="1" applyBorder="1" applyAlignment="1">
      <alignment horizontal="left" vertical="center"/>
    </xf>
    <xf numFmtId="0" fontId="19" fillId="0" borderId="66" xfId="52" applyFont="1" applyFill="1" applyBorder="1" applyAlignment="1">
      <alignment horizontal="left" vertical="center"/>
    </xf>
    <xf numFmtId="0" fontId="34" fillId="0" borderId="46" xfId="52" applyFont="1" applyBorder="1" applyAlignment="1">
      <alignment vertical="center"/>
    </xf>
    <xf numFmtId="0" fontId="40" fillId="0" borderId="55" xfId="52" applyFont="1" applyBorder="1" applyAlignment="1">
      <alignment horizontal="center" vertical="center"/>
    </xf>
    <xf numFmtId="0" fontId="34" fillId="0" borderId="47" xfId="52" applyFont="1" applyBorder="1" applyAlignment="1">
      <alignment vertical="center"/>
    </xf>
    <xf numFmtId="0" fontId="19" fillId="0" borderId="67" xfId="52" applyFont="1" applyBorder="1" applyAlignment="1">
      <alignment vertical="center"/>
    </xf>
    <xf numFmtId="0" fontId="34" fillId="0" borderId="67" xfId="52" applyFont="1" applyBorder="1" applyAlignment="1">
      <alignment vertical="center"/>
    </xf>
    <xf numFmtId="58" fontId="16" fillId="0" borderId="47" xfId="52" applyNumberFormat="1" applyFont="1" applyBorder="1" applyAlignment="1">
      <alignment vertical="center"/>
    </xf>
    <xf numFmtId="0" fontId="34" fillId="0" borderId="39" xfId="52" applyFont="1" applyBorder="1" applyAlignment="1">
      <alignment horizontal="center" vertical="center"/>
    </xf>
    <xf numFmtId="0" fontId="19" fillId="0" borderId="68" xfId="52" applyFont="1" applyFill="1" applyBorder="1" applyAlignment="1">
      <alignment horizontal="left" vertical="center"/>
    </xf>
    <xf numFmtId="0" fontId="19" fillId="0" borderId="39" xfId="52" applyFont="1" applyFill="1" applyBorder="1" applyAlignment="1">
      <alignment horizontal="left" vertical="center"/>
    </xf>
    <xf numFmtId="0" fontId="33" fillId="0" borderId="69" xfId="52" applyFont="1" applyBorder="1" applyAlignment="1">
      <alignment horizontal="left" vertical="center"/>
    </xf>
    <xf numFmtId="0" fontId="34" fillId="0" borderId="61" xfId="52" applyFont="1" applyBorder="1" applyAlignment="1">
      <alignment horizontal="left" vertical="center"/>
    </xf>
    <xf numFmtId="0" fontId="19" fillId="0" borderId="62" xfId="52" applyFont="1" applyBorder="1" applyAlignment="1">
      <alignment horizontal="left" vertical="center"/>
    </xf>
    <xf numFmtId="0" fontId="33" fillId="0" borderId="0" xfId="52" applyFont="1" applyBorder="1" applyAlignment="1">
      <alignment vertical="center"/>
    </xf>
    <xf numFmtId="0" fontId="33" fillId="0" borderId="45" xfId="52" applyFont="1" applyBorder="1" applyAlignment="1">
      <alignment horizontal="left" vertical="center" wrapText="1"/>
    </xf>
    <xf numFmtId="0" fontId="33" fillId="0" borderId="62" xfId="52" applyFont="1" applyBorder="1" applyAlignment="1">
      <alignment horizontal="left" vertical="center"/>
    </xf>
    <xf numFmtId="0" fontId="41" fillId="0" borderId="27" xfId="52" applyFont="1" applyBorder="1" applyAlignment="1">
      <alignment horizontal="left" vertical="center"/>
    </xf>
    <xf numFmtId="0" fontId="22" fillId="0" borderId="27" xfId="52" applyFont="1" applyBorder="1" applyAlignment="1">
      <alignment horizontal="left" vertical="center"/>
    </xf>
    <xf numFmtId="0" fontId="34" fillId="0" borderId="61" xfId="0" applyFont="1" applyBorder="1" applyAlignment="1">
      <alignment horizontal="left" vertical="center"/>
    </xf>
    <xf numFmtId="9" fontId="19" fillId="0" borderId="43" xfId="52" applyNumberFormat="1" applyFont="1" applyBorder="1" applyAlignment="1">
      <alignment horizontal="left" vertical="center"/>
    </xf>
    <xf numFmtId="9" fontId="19" fillId="0" borderId="45" xfId="52" applyNumberFormat="1" applyFont="1" applyBorder="1" applyAlignment="1">
      <alignment horizontal="left" vertical="center"/>
    </xf>
    <xf numFmtId="0" fontId="6" fillId="0" borderId="62" xfId="52" applyFont="1" applyFill="1" applyBorder="1" applyAlignment="1">
      <alignment horizontal="left" vertical="center"/>
    </xf>
    <xf numFmtId="0" fontId="6" fillId="0" borderId="45" xfId="52" applyFont="1" applyFill="1" applyBorder="1" applyAlignment="1">
      <alignment horizontal="left" vertical="center"/>
    </xf>
    <xf numFmtId="0" fontId="19" fillId="0" borderId="70" xfId="52" applyFont="1" applyFill="1" applyBorder="1" applyAlignment="1">
      <alignment horizontal="left" vertical="center"/>
    </xf>
    <xf numFmtId="0" fontId="34" fillId="0" borderId="71" xfId="52" applyFont="1" applyBorder="1" applyAlignment="1">
      <alignment horizontal="center" vertical="center"/>
    </xf>
    <xf numFmtId="0" fontId="19" fillId="0" borderId="67" xfId="52" applyFont="1" applyBorder="1" applyAlignment="1">
      <alignment horizontal="center" vertical="center"/>
    </xf>
    <xf numFmtId="0" fontId="19" fillId="0" borderId="69" xfId="52" applyFont="1" applyBorder="1" applyAlignment="1">
      <alignment horizontal="center" vertical="center"/>
    </xf>
    <xf numFmtId="0" fontId="19" fillId="0" borderId="69" xfId="52" applyFont="1" applyFill="1" applyBorder="1" applyAlignment="1">
      <alignment horizontal="left" vertical="center"/>
    </xf>
    <xf numFmtId="0" fontId="42" fillId="0" borderId="11" xfId="0" applyFont="1" applyBorder="1" applyAlignment="1">
      <alignment horizontal="center" vertical="center" wrapText="1"/>
    </xf>
    <xf numFmtId="0" fontId="42" fillId="0" borderId="14" xfId="0" applyFont="1" applyBorder="1" applyAlignment="1">
      <alignment horizontal="center" vertical="center" wrapText="1"/>
    </xf>
    <xf numFmtId="0" fontId="43" fillId="0" borderId="15" xfId="0" applyFont="1" applyBorder="1"/>
    <xf numFmtId="0" fontId="43" fillId="0" borderId="2" xfId="0" applyFont="1" applyBorder="1"/>
    <xf numFmtId="0" fontId="43" fillId="0" borderId="5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3" fillId="7" borderId="5" xfId="0" applyFont="1" applyFill="1" applyBorder="1" applyAlignment="1">
      <alignment horizontal="center" vertical="center"/>
    </xf>
    <xf numFmtId="0" fontId="43" fillId="7" borderId="7" xfId="0" applyFont="1" applyFill="1" applyBorder="1" applyAlignment="1">
      <alignment horizontal="center" vertical="center"/>
    </xf>
    <xf numFmtId="0" fontId="43" fillId="7" borderId="2" xfId="0" applyFont="1" applyFill="1" applyBorder="1"/>
    <xf numFmtId="0" fontId="0" fillId="0" borderId="15" xfId="0" applyBorder="1"/>
    <xf numFmtId="0" fontId="0" fillId="7" borderId="2" xfId="0" applyFill="1" applyBorder="1"/>
    <xf numFmtId="0" fontId="0" fillId="0" borderId="16" xfId="0" applyBorder="1"/>
    <xf numFmtId="0" fontId="0" fillId="0" borderId="17" xfId="0" applyBorder="1"/>
    <xf numFmtId="0" fontId="0" fillId="7" borderId="17" xfId="0" applyFill="1" applyBorder="1"/>
    <xf numFmtId="0" fontId="0" fillId="8" borderId="0" xfId="0" applyFill="1"/>
    <xf numFmtId="0" fontId="42" fillId="0" borderId="72" xfId="0" applyFont="1" applyBorder="1" applyAlignment="1">
      <alignment horizontal="center" vertical="center" wrapText="1"/>
    </xf>
    <xf numFmtId="0" fontId="43" fillId="0" borderId="73" xfId="0" applyFont="1" applyBorder="1" applyAlignment="1">
      <alignment horizontal="center" vertical="center"/>
    </xf>
    <xf numFmtId="0" fontId="43" fillId="0" borderId="74" xfId="0" applyFont="1" applyBorder="1"/>
    <xf numFmtId="0" fontId="0" fillId="0" borderId="74" xfId="0" applyBorder="1"/>
    <xf numFmtId="0" fontId="0" fillId="0" borderId="7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44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10" borderId="2" xfId="0" applyFont="1" applyFill="1" applyBorder="1" applyAlignment="1">
      <alignment vertical="top" wrapText="1"/>
    </xf>
    <xf numFmtId="0" fontId="43" fillId="9" borderId="2" xfId="0" applyFont="1" applyFill="1" applyBorder="1" applyAlignment="1">
      <alignment vertical="top" wrapText="1"/>
    </xf>
    <xf numFmtId="0" fontId="4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6" fillId="0" borderId="0" xfId="0" applyFont="1"/>
    <xf numFmtId="0" fontId="46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025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025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025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025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16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16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16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16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16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16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816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816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816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816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3816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3816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3816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3816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3816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816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3816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3816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3816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3816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3816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98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98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98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98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98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98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98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98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98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98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98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98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98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76200</xdr:colOff>
      <xdr:row>2</xdr:row>
      <xdr:rowOff>26670</xdr:rowOff>
    </xdr:from>
    <xdr:to>
      <xdr:col>8</xdr:col>
      <xdr:colOff>1048385</xdr:colOff>
      <xdr:row>4</xdr:row>
      <xdr:rowOff>26670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19110" y="607695"/>
          <a:ext cx="97218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1059180</xdr:colOff>
      <xdr:row>4</xdr:row>
      <xdr:rowOff>104775</xdr:rowOff>
    </xdr:from>
    <xdr:to>
      <xdr:col>8</xdr:col>
      <xdr:colOff>1012825</xdr:colOff>
      <xdr:row>6</xdr:row>
      <xdr:rowOff>77470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35290" y="1047750"/>
          <a:ext cx="1020445" cy="3346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20320</xdr:colOff>
      <xdr:row>0</xdr:row>
      <xdr:rowOff>9525</xdr:rowOff>
    </xdr:from>
    <xdr:to>
      <xdr:col>14</xdr:col>
      <xdr:colOff>534670</xdr:colOff>
      <xdr:row>36</xdr:row>
      <xdr:rowOff>159385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320" y="9525"/>
          <a:ext cx="10115550" cy="66649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38.xml"/><Relationship Id="rId8" Type="http://schemas.openxmlformats.org/officeDocument/2006/relationships/ctrlProp" Target="../ctrlProps/ctrlProp137.xml"/><Relationship Id="rId7" Type="http://schemas.openxmlformats.org/officeDocument/2006/relationships/ctrlProp" Target="../ctrlProps/ctrlProp136.xml"/><Relationship Id="rId6" Type="http://schemas.openxmlformats.org/officeDocument/2006/relationships/ctrlProp" Target="../ctrlProps/ctrlProp135.xml"/><Relationship Id="rId5" Type="http://schemas.openxmlformats.org/officeDocument/2006/relationships/ctrlProp" Target="../ctrlProps/ctrlProp134.xml"/><Relationship Id="rId41" Type="http://schemas.openxmlformats.org/officeDocument/2006/relationships/ctrlProp" Target="../ctrlProps/ctrlProp170.xml"/><Relationship Id="rId40" Type="http://schemas.openxmlformats.org/officeDocument/2006/relationships/ctrlProp" Target="../ctrlProps/ctrlProp169.xml"/><Relationship Id="rId4" Type="http://schemas.openxmlformats.org/officeDocument/2006/relationships/ctrlProp" Target="../ctrlProps/ctrlProp133.xml"/><Relationship Id="rId39" Type="http://schemas.openxmlformats.org/officeDocument/2006/relationships/ctrlProp" Target="../ctrlProps/ctrlProp168.xml"/><Relationship Id="rId38" Type="http://schemas.openxmlformats.org/officeDocument/2006/relationships/ctrlProp" Target="../ctrlProps/ctrlProp167.xml"/><Relationship Id="rId37" Type="http://schemas.openxmlformats.org/officeDocument/2006/relationships/ctrlProp" Target="../ctrlProps/ctrlProp166.xml"/><Relationship Id="rId36" Type="http://schemas.openxmlformats.org/officeDocument/2006/relationships/ctrlProp" Target="../ctrlProps/ctrlProp165.xml"/><Relationship Id="rId35" Type="http://schemas.openxmlformats.org/officeDocument/2006/relationships/ctrlProp" Target="../ctrlProps/ctrlProp164.xml"/><Relationship Id="rId34" Type="http://schemas.openxmlformats.org/officeDocument/2006/relationships/ctrlProp" Target="../ctrlProps/ctrlProp163.xml"/><Relationship Id="rId33" Type="http://schemas.openxmlformats.org/officeDocument/2006/relationships/ctrlProp" Target="../ctrlProps/ctrlProp162.xml"/><Relationship Id="rId32" Type="http://schemas.openxmlformats.org/officeDocument/2006/relationships/ctrlProp" Target="../ctrlProps/ctrlProp161.xml"/><Relationship Id="rId31" Type="http://schemas.openxmlformats.org/officeDocument/2006/relationships/ctrlProp" Target="../ctrlProps/ctrlProp160.xml"/><Relationship Id="rId30" Type="http://schemas.openxmlformats.org/officeDocument/2006/relationships/ctrlProp" Target="../ctrlProps/ctrlProp159.xml"/><Relationship Id="rId3" Type="http://schemas.openxmlformats.org/officeDocument/2006/relationships/ctrlProp" Target="../ctrlProps/ctrlProp132.xml"/><Relationship Id="rId29" Type="http://schemas.openxmlformats.org/officeDocument/2006/relationships/ctrlProp" Target="../ctrlProps/ctrlProp158.xml"/><Relationship Id="rId28" Type="http://schemas.openxmlformats.org/officeDocument/2006/relationships/ctrlProp" Target="../ctrlProps/ctrlProp157.xml"/><Relationship Id="rId27" Type="http://schemas.openxmlformats.org/officeDocument/2006/relationships/ctrlProp" Target="../ctrlProps/ctrlProp156.xml"/><Relationship Id="rId26" Type="http://schemas.openxmlformats.org/officeDocument/2006/relationships/ctrlProp" Target="../ctrlProps/ctrlProp155.xml"/><Relationship Id="rId25" Type="http://schemas.openxmlformats.org/officeDocument/2006/relationships/ctrlProp" Target="../ctrlProps/ctrlProp154.xml"/><Relationship Id="rId24" Type="http://schemas.openxmlformats.org/officeDocument/2006/relationships/ctrlProp" Target="../ctrlProps/ctrlProp153.xml"/><Relationship Id="rId23" Type="http://schemas.openxmlformats.org/officeDocument/2006/relationships/ctrlProp" Target="../ctrlProps/ctrlProp152.xml"/><Relationship Id="rId22" Type="http://schemas.openxmlformats.org/officeDocument/2006/relationships/ctrlProp" Target="../ctrlProps/ctrlProp151.xml"/><Relationship Id="rId21" Type="http://schemas.openxmlformats.org/officeDocument/2006/relationships/ctrlProp" Target="../ctrlProps/ctrlProp150.xml"/><Relationship Id="rId20" Type="http://schemas.openxmlformats.org/officeDocument/2006/relationships/ctrlProp" Target="../ctrlProps/ctrlProp14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48.xml"/><Relationship Id="rId18" Type="http://schemas.openxmlformats.org/officeDocument/2006/relationships/ctrlProp" Target="../ctrlProps/ctrlProp147.xml"/><Relationship Id="rId17" Type="http://schemas.openxmlformats.org/officeDocument/2006/relationships/ctrlProp" Target="../ctrlProps/ctrlProp146.xml"/><Relationship Id="rId16" Type="http://schemas.openxmlformats.org/officeDocument/2006/relationships/ctrlProp" Target="../ctrlProps/ctrlProp145.xml"/><Relationship Id="rId15" Type="http://schemas.openxmlformats.org/officeDocument/2006/relationships/ctrlProp" Target="../ctrlProps/ctrlProp144.xml"/><Relationship Id="rId14" Type="http://schemas.openxmlformats.org/officeDocument/2006/relationships/ctrlProp" Target="../ctrlProps/ctrlProp143.xml"/><Relationship Id="rId13" Type="http://schemas.openxmlformats.org/officeDocument/2006/relationships/ctrlProp" Target="../ctrlProps/ctrlProp142.xml"/><Relationship Id="rId12" Type="http://schemas.openxmlformats.org/officeDocument/2006/relationships/ctrlProp" Target="../ctrlProps/ctrlProp141.xml"/><Relationship Id="rId11" Type="http://schemas.openxmlformats.org/officeDocument/2006/relationships/ctrlProp" Target="../ctrlProps/ctrlProp140.xml"/><Relationship Id="rId10" Type="http://schemas.openxmlformats.org/officeDocument/2006/relationships/ctrlProp" Target="../ctrlProps/ctrlProp13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28" customWidth="1"/>
    <col min="3" max="3" width="10.125" customWidth="1"/>
  </cols>
  <sheetData>
    <row r="1" ht="21" customHeight="1" spans="1:2">
      <c r="A1" s="429"/>
      <c r="B1" s="430" t="s">
        <v>0</v>
      </c>
    </row>
    <row r="2" spans="1:2">
      <c r="A2" s="10">
        <v>1</v>
      </c>
      <c r="B2" s="431" t="s">
        <v>1</v>
      </c>
    </row>
    <row r="3" spans="1:2">
      <c r="A3" s="10">
        <v>2</v>
      </c>
      <c r="B3" s="431" t="s">
        <v>2</v>
      </c>
    </row>
    <row r="4" spans="1:2">
      <c r="A4" s="10">
        <v>3</v>
      </c>
      <c r="B4" s="431" t="s">
        <v>3</v>
      </c>
    </row>
    <row r="5" spans="1:2">
      <c r="A5" s="10">
        <v>4</v>
      </c>
      <c r="B5" s="431" t="s">
        <v>4</v>
      </c>
    </row>
    <row r="6" spans="1:2">
      <c r="A6" s="10">
        <v>5</v>
      </c>
      <c r="B6" s="431" t="s">
        <v>5</v>
      </c>
    </row>
    <row r="7" spans="1:2">
      <c r="A7" s="10">
        <v>6</v>
      </c>
      <c r="B7" s="431" t="s">
        <v>6</v>
      </c>
    </row>
    <row r="8" s="427" customFormat="1" ht="15" customHeight="1" spans="1:2">
      <c r="A8" s="432">
        <v>7</v>
      </c>
      <c r="B8" s="433" t="s">
        <v>7</v>
      </c>
    </row>
    <row r="9" ht="18.95" customHeight="1" spans="1:2">
      <c r="A9" s="429"/>
      <c r="B9" s="434" t="s">
        <v>8</v>
      </c>
    </row>
    <row r="10" ht="15.95" customHeight="1" spans="1:2">
      <c r="A10" s="10">
        <v>1</v>
      </c>
      <c r="B10" s="435" t="s">
        <v>9</v>
      </c>
    </row>
    <row r="11" spans="1:2">
      <c r="A11" s="10">
        <v>2</v>
      </c>
      <c r="B11" s="431" t="s">
        <v>10</v>
      </c>
    </row>
    <row r="12" spans="1:2">
      <c r="A12" s="10">
        <v>3</v>
      </c>
      <c r="B12" s="433" t="s">
        <v>11</v>
      </c>
    </row>
    <row r="13" spans="1:2">
      <c r="A13" s="10">
        <v>4</v>
      </c>
      <c r="B13" s="431" t="s">
        <v>12</v>
      </c>
    </row>
    <row r="14" spans="1:2">
      <c r="A14" s="10">
        <v>5</v>
      </c>
      <c r="B14" s="431" t="s">
        <v>13</v>
      </c>
    </row>
    <row r="15" spans="1:2">
      <c r="A15" s="10">
        <v>6</v>
      </c>
      <c r="B15" s="431" t="s">
        <v>14</v>
      </c>
    </row>
    <row r="16" spans="1:2">
      <c r="A16" s="10">
        <v>7</v>
      </c>
      <c r="B16" s="431" t="s">
        <v>15</v>
      </c>
    </row>
    <row r="17" spans="1:2">
      <c r="A17" s="10">
        <v>8</v>
      </c>
      <c r="B17" s="431" t="s">
        <v>16</v>
      </c>
    </row>
    <row r="18" spans="1:2">
      <c r="A18" s="10">
        <v>9</v>
      </c>
      <c r="B18" s="431" t="s">
        <v>17</v>
      </c>
    </row>
    <row r="19" spans="1:2">
      <c r="A19" s="10"/>
      <c r="B19" s="431"/>
    </row>
    <row r="20" ht="20.25" spans="1:2">
      <c r="A20" s="429"/>
      <c r="B20" s="430" t="s">
        <v>18</v>
      </c>
    </row>
    <row r="21" spans="1:2">
      <c r="A21" s="10">
        <v>1</v>
      </c>
      <c r="B21" s="436" t="s">
        <v>19</v>
      </c>
    </row>
    <row r="22" spans="1:2">
      <c r="A22" s="10">
        <v>2</v>
      </c>
      <c r="B22" s="431" t="s">
        <v>20</v>
      </c>
    </row>
    <row r="23" spans="1:2">
      <c r="A23" s="10">
        <v>3</v>
      </c>
      <c r="B23" s="431" t="s">
        <v>21</v>
      </c>
    </row>
    <row r="24" spans="1:2">
      <c r="A24" s="10">
        <v>4</v>
      </c>
      <c r="B24" s="431" t="s">
        <v>22</v>
      </c>
    </row>
    <row r="25" spans="1:2">
      <c r="A25" s="10">
        <v>5</v>
      </c>
      <c r="B25" s="431" t="s">
        <v>23</v>
      </c>
    </row>
    <row r="26" spans="1:2">
      <c r="A26" s="10">
        <v>6</v>
      </c>
      <c r="B26" s="431" t="s">
        <v>24</v>
      </c>
    </row>
    <row r="27" spans="1:2">
      <c r="A27" s="10">
        <v>7</v>
      </c>
      <c r="B27" s="431" t="s">
        <v>25</v>
      </c>
    </row>
    <row r="28" spans="1:2">
      <c r="A28" s="10"/>
      <c r="B28" s="431"/>
    </row>
    <row r="29" ht="20.25" spans="1:2">
      <c r="A29" s="429"/>
      <c r="B29" s="430" t="s">
        <v>26</v>
      </c>
    </row>
    <row r="30" spans="1:2">
      <c r="A30" s="10">
        <v>1</v>
      </c>
      <c r="B30" s="436" t="s">
        <v>27</v>
      </c>
    </row>
    <row r="31" spans="1:2">
      <c r="A31" s="10">
        <v>2</v>
      </c>
      <c r="B31" s="431" t="s">
        <v>28</v>
      </c>
    </row>
    <row r="32" spans="1:2">
      <c r="A32" s="10">
        <v>3</v>
      </c>
      <c r="B32" s="431" t="s">
        <v>29</v>
      </c>
    </row>
    <row r="33" ht="28.5" spans="1:2">
      <c r="A33" s="10">
        <v>4</v>
      </c>
      <c r="B33" s="431" t="s">
        <v>30</v>
      </c>
    </row>
    <row r="34" spans="1:2">
      <c r="A34" s="10">
        <v>5</v>
      </c>
      <c r="B34" s="431" t="s">
        <v>31</v>
      </c>
    </row>
    <row r="35" spans="1:2">
      <c r="A35" s="10">
        <v>6</v>
      </c>
      <c r="B35" s="431" t="s">
        <v>32</v>
      </c>
    </row>
    <row r="36" spans="1:2">
      <c r="A36" s="10">
        <v>7</v>
      </c>
      <c r="B36" s="431" t="s">
        <v>33</v>
      </c>
    </row>
    <row r="37" spans="1:2">
      <c r="A37" s="10"/>
      <c r="B37" s="431"/>
    </row>
    <row r="39" spans="1:2">
      <c r="A39" s="437" t="s">
        <v>34</v>
      </c>
      <c r="B39" s="43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E4" sqref="E4:E7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2.875" customWidth="1"/>
    <col min="5" max="5" width="12.125" customWidth="1"/>
    <col min="6" max="6" width="19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258</v>
      </c>
      <c r="B2" s="5" t="s">
        <v>263</v>
      </c>
      <c r="C2" s="5" t="s">
        <v>259</v>
      </c>
      <c r="D2" s="5" t="s">
        <v>260</v>
      </c>
      <c r="E2" s="5" t="s">
        <v>261</v>
      </c>
      <c r="F2" s="5" t="s">
        <v>262</v>
      </c>
      <c r="G2" s="4" t="s">
        <v>285</v>
      </c>
      <c r="H2" s="4"/>
      <c r="I2" s="4" t="s">
        <v>286</v>
      </c>
      <c r="J2" s="4"/>
      <c r="K2" s="6" t="s">
        <v>287</v>
      </c>
      <c r="L2" s="65" t="s">
        <v>288</v>
      </c>
      <c r="M2" s="23" t="s">
        <v>289</v>
      </c>
    </row>
    <row r="3" s="1" customFormat="1" ht="16.5" spans="1:13">
      <c r="A3" s="4"/>
      <c r="B3" s="7"/>
      <c r="C3" s="7"/>
      <c r="D3" s="7"/>
      <c r="E3" s="7"/>
      <c r="F3" s="7"/>
      <c r="G3" s="4" t="s">
        <v>290</v>
      </c>
      <c r="H3" s="4" t="s">
        <v>291</v>
      </c>
      <c r="I3" s="4" t="s">
        <v>290</v>
      </c>
      <c r="J3" s="4" t="s">
        <v>291</v>
      </c>
      <c r="K3" s="8"/>
      <c r="L3" s="66"/>
      <c r="M3" s="24"/>
    </row>
    <row r="4" ht="22" customHeight="1" spans="1:13">
      <c r="A4" s="55">
        <v>1</v>
      </c>
      <c r="B4" s="27" t="s">
        <v>276</v>
      </c>
      <c r="C4" s="12" t="s">
        <v>273</v>
      </c>
      <c r="D4" s="12" t="s">
        <v>274</v>
      </c>
      <c r="E4" s="12" t="s">
        <v>119</v>
      </c>
      <c r="F4" s="13" t="s">
        <v>275</v>
      </c>
      <c r="G4" s="56">
        <v>-0.01</v>
      </c>
      <c r="H4" s="56">
        <v>0</v>
      </c>
      <c r="I4" s="56">
        <v>-0.01</v>
      </c>
      <c r="J4" s="56">
        <v>0</v>
      </c>
      <c r="K4" s="61"/>
      <c r="L4" s="9"/>
      <c r="M4" s="9"/>
    </row>
    <row r="5" ht="22" customHeight="1" spans="1:13">
      <c r="A5" s="55">
        <v>2</v>
      </c>
      <c r="B5" s="27" t="s">
        <v>276</v>
      </c>
      <c r="C5" s="12" t="s">
        <v>278</v>
      </c>
      <c r="D5" s="12" t="s">
        <v>274</v>
      </c>
      <c r="E5" s="12" t="s">
        <v>118</v>
      </c>
      <c r="F5" s="13" t="s">
        <v>279</v>
      </c>
      <c r="G5" s="56">
        <v>-0.01</v>
      </c>
      <c r="H5" s="56">
        <v>0</v>
      </c>
      <c r="I5" s="56">
        <v>-0.01</v>
      </c>
      <c r="J5" s="56">
        <v>0</v>
      </c>
      <c r="K5" s="61"/>
      <c r="L5" s="9"/>
      <c r="M5" s="9"/>
    </row>
    <row r="6" ht="22" customHeight="1" spans="1:13">
      <c r="A6" s="55">
        <v>3</v>
      </c>
      <c r="B6" s="27" t="s">
        <v>276</v>
      </c>
      <c r="C6" s="12">
        <v>240818049</v>
      </c>
      <c r="D6" s="12" t="s">
        <v>274</v>
      </c>
      <c r="E6" s="12" t="s">
        <v>280</v>
      </c>
      <c r="F6" s="13" t="s">
        <v>279</v>
      </c>
      <c r="G6" s="56">
        <v>-0.01</v>
      </c>
      <c r="H6" s="56">
        <v>0</v>
      </c>
      <c r="I6" s="56">
        <v>-0.01</v>
      </c>
      <c r="J6" s="56">
        <v>0</v>
      </c>
      <c r="K6" s="61"/>
      <c r="L6" s="9"/>
      <c r="M6" s="9"/>
    </row>
    <row r="7" ht="22" customHeight="1" spans="1:13">
      <c r="A7" s="55">
        <v>4</v>
      </c>
      <c r="B7" s="27" t="s">
        <v>276</v>
      </c>
      <c r="C7" s="12">
        <v>240819024</v>
      </c>
      <c r="D7" s="12" t="s">
        <v>274</v>
      </c>
      <c r="E7" s="12" t="s">
        <v>117</v>
      </c>
      <c r="F7" s="13" t="s">
        <v>279</v>
      </c>
      <c r="G7" s="56">
        <v>-0.01</v>
      </c>
      <c r="H7" s="56">
        <v>0</v>
      </c>
      <c r="I7" s="56">
        <v>-0.01</v>
      </c>
      <c r="J7" s="56">
        <v>0</v>
      </c>
      <c r="K7" s="61"/>
      <c r="L7" s="9"/>
      <c r="M7" s="9"/>
    </row>
    <row r="8" ht="22" customHeight="1" spans="1:13">
      <c r="A8" s="55"/>
      <c r="B8" s="30"/>
      <c r="C8" s="29"/>
      <c r="D8" s="30"/>
      <c r="E8" s="30"/>
      <c r="F8" s="57"/>
      <c r="G8" s="58"/>
      <c r="H8" s="58"/>
      <c r="I8" s="58"/>
      <c r="J8" s="58"/>
      <c r="K8" s="61"/>
      <c r="L8" s="10"/>
      <c r="M8" s="10"/>
    </row>
    <row r="9" ht="22" customHeight="1" spans="1:13">
      <c r="A9" s="55"/>
      <c r="B9" s="59"/>
      <c r="C9" s="29"/>
      <c r="D9" s="29"/>
      <c r="E9" s="29"/>
      <c r="F9" s="60"/>
      <c r="G9" s="61"/>
      <c r="H9" s="62"/>
      <c r="I9" s="62"/>
      <c r="J9" s="62"/>
      <c r="K9" s="61"/>
      <c r="L9" s="10"/>
      <c r="M9" s="10"/>
    </row>
    <row r="10" ht="22" customHeight="1" spans="1:13">
      <c r="A10" s="55"/>
      <c r="B10" s="59"/>
      <c r="C10" s="29"/>
      <c r="D10" s="29"/>
      <c r="E10" s="29"/>
      <c r="F10" s="60"/>
      <c r="G10" s="61"/>
      <c r="H10" s="62"/>
      <c r="I10" s="62"/>
      <c r="J10" s="62"/>
      <c r="K10" s="61"/>
      <c r="L10" s="10"/>
      <c r="M10" s="10"/>
    </row>
    <row r="11" ht="22" customHeight="1" spans="1:13">
      <c r="A11" s="55"/>
      <c r="B11" s="59"/>
      <c r="C11" s="29"/>
      <c r="D11" s="29"/>
      <c r="E11" s="29"/>
      <c r="F11" s="60"/>
      <c r="G11" s="61"/>
      <c r="H11" s="62"/>
      <c r="I11" s="62"/>
      <c r="J11" s="62"/>
      <c r="K11" s="61"/>
      <c r="L11" s="10"/>
      <c r="M11" s="10"/>
    </row>
    <row r="12" s="2" customFormat="1" ht="18.75" spans="1:13">
      <c r="A12" s="17" t="s">
        <v>292</v>
      </c>
      <c r="B12" s="18"/>
      <c r="C12" s="18"/>
      <c r="D12" s="29"/>
      <c r="E12" s="19"/>
      <c r="F12" s="60"/>
      <c r="G12" s="32"/>
      <c r="H12" s="17" t="s">
        <v>282</v>
      </c>
      <c r="I12" s="18"/>
      <c r="J12" s="18"/>
      <c r="K12" s="19"/>
      <c r="L12" s="67"/>
      <c r="M12" s="25"/>
    </row>
    <row r="13" ht="84" customHeight="1" spans="1:13">
      <c r="A13" s="63" t="s">
        <v>293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8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F5" sqref="F5:F7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295</v>
      </c>
      <c r="B2" s="5" t="s">
        <v>263</v>
      </c>
      <c r="C2" s="5" t="s">
        <v>259</v>
      </c>
      <c r="D2" s="5" t="s">
        <v>260</v>
      </c>
      <c r="E2" s="5" t="s">
        <v>261</v>
      </c>
      <c r="F2" s="5" t="s">
        <v>262</v>
      </c>
      <c r="G2" s="39" t="s">
        <v>296</v>
      </c>
      <c r="H2" s="40"/>
      <c r="I2" s="51"/>
      <c r="J2" s="39" t="s">
        <v>297</v>
      </c>
      <c r="K2" s="40"/>
      <c r="L2" s="51"/>
      <c r="M2" s="39" t="s">
        <v>298</v>
      </c>
      <c r="N2" s="40"/>
      <c r="O2" s="51"/>
      <c r="P2" s="39" t="s">
        <v>299</v>
      </c>
      <c r="Q2" s="40"/>
      <c r="R2" s="51"/>
      <c r="S2" s="40" t="s">
        <v>300</v>
      </c>
      <c r="T2" s="40"/>
      <c r="U2" s="51"/>
      <c r="V2" s="35" t="s">
        <v>301</v>
      </c>
      <c r="W2" s="35" t="s">
        <v>272</v>
      </c>
    </row>
    <row r="3" s="1" customFormat="1" ht="16.5" spans="1:23">
      <c r="A3" s="7"/>
      <c r="B3" s="41"/>
      <c r="C3" s="41"/>
      <c r="D3" s="41"/>
      <c r="E3" s="41"/>
      <c r="F3" s="41"/>
      <c r="G3" s="4" t="s">
        <v>302</v>
      </c>
      <c r="H3" s="4" t="s">
        <v>67</v>
      </c>
      <c r="I3" s="4" t="s">
        <v>263</v>
      </c>
      <c r="J3" s="4" t="s">
        <v>302</v>
      </c>
      <c r="K3" s="4" t="s">
        <v>67</v>
      </c>
      <c r="L3" s="4" t="s">
        <v>263</v>
      </c>
      <c r="M3" s="4" t="s">
        <v>302</v>
      </c>
      <c r="N3" s="4" t="s">
        <v>67</v>
      </c>
      <c r="O3" s="4" t="s">
        <v>263</v>
      </c>
      <c r="P3" s="4" t="s">
        <v>302</v>
      </c>
      <c r="Q3" s="4" t="s">
        <v>67</v>
      </c>
      <c r="R3" s="4" t="s">
        <v>263</v>
      </c>
      <c r="S3" s="4" t="s">
        <v>302</v>
      </c>
      <c r="T3" s="4" t="s">
        <v>67</v>
      </c>
      <c r="U3" s="4" t="s">
        <v>263</v>
      </c>
      <c r="V3" s="54"/>
      <c r="W3" s="54"/>
    </row>
    <row r="4" ht="20" customHeight="1" spans="1:23">
      <c r="A4" s="26" t="s">
        <v>303</v>
      </c>
      <c r="B4" s="27" t="s">
        <v>276</v>
      </c>
      <c r="C4" s="12" t="s">
        <v>273</v>
      </c>
      <c r="D4" s="12" t="s">
        <v>274</v>
      </c>
      <c r="E4" s="12" t="s">
        <v>119</v>
      </c>
      <c r="F4" s="13" t="s">
        <v>275</v>
      </c>
      <c r="G4" s="42" t="s">
        <v>304</v>
      </c>
      <c r="H4" s="42"/>
      <c r="I4" s="42" t="s">
        <v>305</v>
      </c>
      <c r="J4" s="42"/>
      <c r="K4" s="52"/>
      <c r="L4" s="52"/>
      <c r="M4" s="9"/>
      <c r="N4" s="9"/>
      <c r="O4" s="9"/>
      <c r="P4" s="9"/>
      <c r="Q4" s="9"/>
      <c r="R4" s="9"/>
      <c r="S4" s="9"/>
      <c r="T4" s="9"/>
      <c r="U4" s="9"/>
      <c r="V4" s="9" t="s">
        <v>306</v>
      </c>
      <c r="W4" s="9"/>
    </row>
    <row r="5" ht="20" customHeight="1" spans="1:23">
      <c r="A5" s="26" t="s">
        <v>303</v>
      </c>
      <c r="B5" s="27" t="s">
        <v>276</v>
      </c>
      <c r="C5" s="12" t="s">
        <v>278</v>
      </c>
      <c r="D5" s="12" t="s">
        <v>274</v>
      </c>
      <c r="E5" s="12" t="s">
        <v>118</v>
      </c>
      <c r="F5" s="13" t="s">
        <v>279</v>
      </c>
      <c r="G5" s="43" t="s">
        <v>307</v>
      </c>
      <c r="H5" s="44"/>
      <c r="I5" s="53"/>
      <c r="J5" s="43" t="s">
        <v>308</v>
      </c>
      <c r="K5" s="44"/>
      <c r="L5" s="53"/>
      <c r="M5" s="39" t="s">
        <v>309</v>
      </c>
      <c r="N5" s="40"/>
      <c r="O5" s="51"/>
      <c r="P5" s="39" t="s">
        <v>310</v>
      </c>
      <c r="Q5" s="40"/>
      <c r="R5" s="51"/>
      <c r="S5" s="40" t="s">
        <v>311</v>
      </c>
      <c r="T5" s="40"/>
      <c r="U5" s="51"/>
      <c r="V5" s="9"/>
      <c r="W5" s="9"/>
    </row>
    <row r="6" ht="20" customHeight="1" spans="1:23">
      <c r="A6" s="26" t="s">
        <v>303</v>
      </c>
      <c r="B6" s="27" t="s">
        <v>276</v>
      </c>
      <c r="C6" s="12">
        <v>240818049</v>
      </c>
      <c r="D6" s="12" t="s">
        <v>274</v>
      </c>
      <c r="E6" s="12" t="s">
        <v>280</v>
      </c>
      <c r="F6" s="13" t="s">
        <v>279</v>
      </c>
      <c r="G6" s="45" t="s">
        <v>302</v>
      </c>
      <c r="H6" s="45" t="s">
        <v>67</v>
      </c>
      <c r="I6" s="45" t="s">
        <v>263</v>
      </c>
      <c r="J6" s="45" t="s">
        <v>302</v>
      </c>
      <c r="K6" s="45" t="s">
        <v>67</v>
      </c>
      <c r="L6" s="45" t="s">
        <v>263</v>
      </c>
      <c r="M6" s="4" t="s">
        <v>302</v>
      </c>
      <c r="N6" s="4" t="s">
        <v>67</v>
      </c>
      <c r="O6" s="4" t="s">
        <v>263</v>
      </c>
      <c r="P6" s="4" t="s">
        <v>302</v>
      </c>
      <c r="Q6" s="4" t="s">
        <v>67</v>
      </c>
      <c r="R6" s="4" t="s">
        <v>263</v>
      </c>
      <c r="S6" s="4" t="s">
        <v>302</v>
      </c>
      <c r="T6" s="4" t="s">
        <v>67</v>
      </c>
      <c r="U6" s="4" t="s">
        <v>263</v>
      </c>
      <c r="V6" s="9"/>
      <c r="W6" s="9"/>
    </row>
    <row r="7" spans="1:23">
      <c r="A7" s="26" t="s">
        <v>303</v>
      </c>
      <c r="B7" s="27" t="s">
        <v>276</v>
      </c>
      <c r="C7" s="12">
        <v>240819024</v>
      </c>
      <c r="D7" s="12" t="s">
        <v>274</v>
      </c>
      <c r="E7" s="12" t="s">
        <v>117</v>
      </c>
      <c r="F7" s="13" t="s">
        <v>279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46"/>
      <c r="B8" s="46"/>
      <c r="C8" s="46"/>
      <c r="D8" s="46"/>
      <c r="E8" s="46"/>
      <c r="F8" s="46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7"/>
      <c r="B9" s="47"/>
      <c r="C9" s="47"/>
      <c r="D9" s="47"/>
      <c r="E9" s="47"/>
      <c r="F9" s="47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48"/>
      <c r="B10" s="48"/>
      <c r="C10" s="48"/>
      <c r="D10" s="48"/>
      <c r="E10" s="48"/>
      <c r="F10" s="48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="2" customFormat="1" ht="33" customHeight="1" spans="1:23">
      <c r="A11" s="17" t="s">
        <v>292</v>
      </c>
      <c r="B11" s="18"/>
      <c r="C11" s="18"/>
      <c r="D11" s="18"/>
      <c r="E11" s="19"/>
      <c r="F11" s="20"/>
      <c r="G11" s="32"/>
      <c r="H11" s="38"/>
      <c r="I11" s="38"/>
      <c r="J11" s="17" t="s">
        <v>282</v>
      </c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9"/>
      <c r="V11" s="18"/>
      <c r="W11" s="25"/>
    </row>
    <row r="12" ht="80" customHeight="1" spans="1:23">
      <c r="A12" s="49" t="s">
        <v>312</v>
      </c>
      <c r="B12" s="49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9:A10"/>
    <mergeCell ref="B2:B3"/>
    <mergeCell ref="B9:B10"/>
    <mergeCell ref="C2:C3"/>
    <mergeCell ref="C9:C10"/>
    <mergeCell ref="D2:D3"/>
    <mergeCell ref="D9:D10"/>
    <mergeCell ref="E2:E3"/>
    <mergeCell ref="E9:E10"/>
    <mergeCell ref="F2:F3"/>
    <mergeCell ref="F9:F10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4" t="s">
        <v>314</v>
      </c>
      <c r="B2" s="35" t="s">
        <v>259</v>
      </c>
      <c r="C2" s="35" t="s">
        <v>260</v>
      </c>
      <c r="D2" s="35" t="s">
        <v>261</v>
      </c>
      <c r="E2" s="35" t="s">
        <v>262</v>
      </c>
      <c r="F2" s="35" t="s">
        <v>263</v>
      </c>
      <c r="G2" s="34" t="s">
        <v>315</v>
      </c>
      <c r="H2" s="34" t="s">
        <v>316</v>
      </c>
      <c r="I2" s="34" t="s">
        <v>317</v>
      </c>
      <c r="J2" s="34" t="s">
        <v>316</v>
      </c>
      <c r="K2" s="34" t="s">
        <v>318</v>
      </c>
      <c r="L2" s="34" t="s">
        <v>316</v>
      </c>
      <c r="M2" s="35" t="s">
        <v>301</v>
      </c>
      <c r="N2" s="35" t="s">
        <v>272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6" t="s">
        <v>314</v>
      </c>
      <c r="B4" s="37" t="s">
        <v>319</v>
      </c>
      <c r="C4" s="37" t="s">
        <v>302</v>
      </c>
      <c r="D4" s="37" t="s">
        <v>261</v>
      </c>
      <c r="E4" s="35" t="s">
        <v>262</v>
      </c>
      <c r="F4" s="35" t="s">
        <v>263</v>
      </c>
      <c r="G4" s="34" t="s">
        <v>315</v>
      </c>
      <c r="H4" s="34" t="s">
        <v>316</v>
      </c>
      <c r="I4" s="34" t="s">
        <v>317</v>
      </c>
      <c r="J4" s="34" t="s">
        <v>316</v>
      </c>
      <c r="K4" s="34" t="s">
        <v>318</v>
      </c>
      <c r="L4" s="34" t="s">
        <v>316</v>
      </c>
      <c r="M4" s="35" t="s">
        <v>301</v>
      </c>
      <c r="N4" s="35" t="s">
        <v>272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7" t="s">
        <v>320</v>
      </c>
      <c r="B11" s="18"/>
      <c r="C11" s="18"/>
      <c r="D11" s="19"/>
      <c r="E11" s="20"/>
      <c r="F11" s="38"/>
      <c r="G11" s="32"/>
      <c r="H11" s="38"/>
      <c r="I11" s="17" t="s">
        <v>321</v>
      </c>
      <c r="J11" s="18"/>
      <c r="K11" s="18"/>
      <c r="L11" s="18"/>
      <c r="M11" s="18"/>
      <c r="N11" s="25"/>
    </row>
    <row r="12" ht="16.5" spans="1:14">
      <c r="A12" s="21" t="s">
        <v>322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H20" sqref="H20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17.5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0">
      <c r="A1" s="3" t="s">
        <v>323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295</v>
      </c>
      <c r="B2" s="5" t="s">
        <v>263</v>
      </c>
      <c r="C2" s="5" t="s">
        <v>259</v>
      </c>
      <c r="D2" s="5" t="s">
        <v>260</v>
      </c>
      <c r="E2" s="5" t="s">
        <v>261</v>
      </c>
      <c r="F2" s="5" t="s">
        <v>262</v>
      </c>
      <c r="G2" s="4" t="s">
        <v>324</v>
      </c>
      <c r="H2" s="4" t="s">
        <v>325</v>
      </c>
      <c r="I2" s="4" t="s">
        <v>326</v>
      </c>
      <c r="J2" s="4" t="s">
        <v>327</v>
      </c>
      <c r="K2" s="5" t="s">
        <v>301</v>
      </c>
      <c r="L2" s="5" t="s">
        <v>272</v>
      </c>
    </row>
    <row r="3" spans="1:12">
      <c r="A3" s="26" t="s">
        <v>303</v>
      </c>
      <c r="B3" s="27" t="s">
        <v>276</v>
      </c>
      <c r="C3" s="12" t="s">
        <v>273</v>
      </c>
      <c r="D3" s="12" t="s">
        <v>274</v>
      </c>
      <c r="E3" s="12" t="s">
        <v>119</v>
      </c>
      <c r="F3" s="13" t="s">
        <v>275</v>
      </c>
      <c r="G3" s="9" t="s">
        <v>328</v>
      </c>
      <c r="H3" s="9" t="s">
        <v>329</v>
      </c>
      <c r="I3" s="9"/>
      <c r="J3" s="9"/>
      <c r="K3" s="33" t="s">
        <v>330</v>
      </c>
      <c r="L3" s="9" t="s">
        <v>277</v>
      </c>
    </row>
    <row r="4" spans="1:12">
      <c r="A4" s="26" t="s">
        <v>303</v>
      </c>
      <c r="B4" s="27" t="s">
        <v>276</v>
      </c>
      <c r="C4" s="12" t="s">
        <v>278</v>
      </c>
      <c r="D4" s="12" t="s">
        <v>274</v>
      </c>
      <c r="E4" s="12" t="s">
        <v>118</v>
      </c>
      <c r="F4" s="13" t="s">
        <v>279</v>
      </c>
      <c r="G4" s="9" t="s">
        <v>328</v>
      </c>
      <c r="H4" s="9" t="s">
        <v>329</v>
      </c>
      <c r="I4" s="9"/>
      <c r="J4" s="9"/>
      <c r="K4" s="33" t="s">
        <v>330</v>
      </c>
      <c r="L4" s="9" t="s">
        <v>277</v>
      </c>
    </row>
    <row r="5" spans="1:12">
      <c r="A5" s="26" t="s">
        <v>303</v>
      </c>
      <c r="B5" s="27" t="s">
        <v>276</v>
      </c>
      <c r="C5" s="12">
        <v>240818049</v>
      </c>
      <c r="D5" s="12" t="s">
        <v>274</v>
      </c>
      <c r="E5" s="12" t="s">
        <v>280</v>
      </c>
      <c r="F5" s="13" t="s">
        <v>279</v>
      </c>
      <c r="G5" s="9" t="s">
        <v>328</v>
      </c>
      <c r="H5" s="9" t="s">
        <v>329</v>
      </c>
      <c r="I5" s="9"/>
      <c r="J5" s="9"/>
      <c r="K5" s="33" t="s">
        <v>330</v>
      </c>
      <c r="L5" s="9" t="s">
        <v>277</v>
      </c>
    </row>
    <row r="6" spans="1:12">
      <c r="A6" s="26" t="s">
        <v>303</v>
      </c>
      <c r="B6" s="27" t="s">
        <v>276</v>
      </c>
      <c r="C6" s="12">
        <v>240819024</v>
      </c>
      <c r="D6" s="12" t="s">
        <v>274</v>
      </c>
      <c r="E6" s="12" t="s">
        <v>117</v>
      </c>
      <c r="F6" s="13" t="s">
        <v>279</v>
      </c>
      <c r="G6" s="9" t="s">
        <v>328</v>
      </c>
      <c r="H6" s="9" t="s">
        <v>329</v>
      </c>
      <c r="I6" s="9"/>
      <c r="J6" s="9"/>
      <c r="K6" s="33"/>
      <c r="L6" s="9"/>
    </row>
    <row r="7" spans="1:12">
      <c r="A7" s="26"/>
      <c r="B7" s="28"/>
      <c r="C7" s="29"/>
      <c r="D7" s="30"/>
      <c r="E7" s="30"/>
      <c r="F7" s="31"/>
      <c r="G7" s="9"/>
      <c r="H7" s="9"/>
      <c r="I7" s="10"/>
      <c r="J7" s="10"/>
      <c r="K7" s="33"/>
      <c r="L7" s="9"/>
    </row>
    <row r="8" spans="1:1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="2" customFormat="1" ht="18.75" spans="1:12">
      <c r="A9" s="17" t="s">
        <v>331</v>
      </c>
      <c r="B9" s="18"/>
      <c r="C9" s="18"/>
      <c r="D9" s="18"/>
      <c r="E9" s="19"/>
      <c r="F9" s="20"/>
      <c r="G9" s="32"/>
      <c r="H9" s="17" t="s">
        <v>332</v>
      </c>
      <c r="I9" s="18"/>
      <c r="J9" s="18"/>
      <c r="K9" s="18"/>
      <c r="L9" s="25"/>
    </row>
    <row r="10" ht="16.5" spans="1:12">
      <c r="A10" s="21" t="s">
        <v>333</v>
      </c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zoomScale="125" zoomScaleNormal="125" workbookViewId="0">
      <selection activeCell="D21" sqref="D2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334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258</v>
      </c>
      <c r="B2" s="5" t="s">
        <v>263</v>
      </c>
      <c r="C2" s="5" t="s">
        <v>302</v>
      </c>
      <c r="D2" s="5" t="s">
        <v>261</v>
      </c>
      <c r="E2" s="5" t="s">
        <v>262</v>
      </c>
      <c r="F2" s="4" t="s">
        <v>335</v>
      </c>
      <c r="G2" s="4" t="s">
        <v>286</v>
      </c>
      <c r="H2" s="6" t="s">
        <v>287</v>
      </c>
      <c r="I2" s="23" t="s">
        <v>289</v>
      </c>
    </row>
    <row r="3" s="1" customFormat="1" ht="16.5" spans="1:9">
      <c r="A3" s="4"/>
      <c r="B3" s="7"/>
      <c r="C3" s="7"/>
      <c r="D3" s="7"/>
      <c r="E3" s="7"/>
      <c r="F3" s="4" t="s">
        <v>336</v>
      </c>
      <c r="G3" s="4" t="s">
        <v>290</v>
      </c>
      <c r="H3" s="8"/>
      <c r="I3" s="24"/>
    </row>
    <row r="4" spans="1:9">
      <c r="A4" s="9">
        <v>1</v>
      </c>
      <c r="B4" s="10" t="s">
        <v>337</v>
      </c>
      <c r="C4" s="11" t="s">
        <v>338</v>
      </c>
      <c r="D4" s="12" t="s">
        <v>119</v>
      </c>
      <c r="E4" s="13" t="s">
        <v>275</v>
      </c>
      <c r="F4" s="14">
        <v>-0.015</v>
      </c>
      <c r="G4" s="14">
        <v>-0.025</v>
      </c>
      <c r="H4" s="9"/>
      <c r="I4" s="9" t="s">
        <v>277</v>
      </c>
    </row>
    <row r="5" spans="1:9">
      <c r="A5" s="9">
        <v>2</v>
      </c>
      <c r="B5" s="10" t="s">
        <v>337</v>
      </c>
      <c r="C5" s="11" t="s">
        <v>338</v>
      </c>
      <c r="D5" s="12" t="s">
        <v>118</v>
      </c>
      <c r="E5" s="13" t="s">
        <v>279</v>
      </c>
      <c r="F5" s="15">
        <v>-0.05</v>
      </c>
      <c r="G5" s="14">
        <v>-0.03</v>
      </c>
      <c r="H5" s="9"/>
      <c r="I5" s="9" t="s">
        <v>277</v>
      </c>
    </row>
    <row r="6" spans="1:9">
      <c r="A6" s="9">
        <v>3</v>
      </c>
      <c r="B6" s="10" t="s">
        <v>337</v>
      </c>
      <c r="C6" s="11" t="s">
        <v>338</v>
      </c>
      <c r="D6" s="12" t="s">
        <v>280</v>
      </c>
      <c r="E6" s="13" t="s">
        <v>279</v>
      </c>
      <c r="F6" s="14">
        <v>-0.04</v>
      </c>
      <c r="G6" s="14">
        <v>-0.03</v>
      </c>
      <c r="H6" s="9"/>
      <c r="I6" s="9" t="s">
        <v>277</v>
      </c>
    </row>
    <row r="7" spans="1:10">
      <c r="A7" s="9">
        <v>4</v>
      </c>
      <c r="B7" s="10" t="s">
        <v>337</v>
      </c>
      <c r="C7" s="11" t="s">
        <v>338</v>
      </c>
      <c r="D7" s="12" t="s">
        <v>117</v>
      </c>
      <c r="E7" s="13" t="s">
        <v>279</v>
      </c>
      <c r="F7" s="16">
        <v>-0.07</v>
      </c>
      <c r="G7" s="14">
        <v>-0.035</v>
      </c>
      <c r="H7" s="9"/>
      <c r="I7" s="9" t="s">
        <v>339</v>
      </c>
      <c r="J7" t="s">
        <v>340</v>
      </c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7" t="s">
        <v>341</v>
      </c>
      <c r="B12" s="18"/>
      <c r="C12" s="18"/>
      <c r="D12" s="19"/>
      <c r="E12" s="20"/>
      <c r="F12" s="17" t="s">
        <v>342</v>
      </c>
      <c r="G12" s="18"/>
      <c r="H12" s="19"/>
      <c r="I12" s="25"/>
    </row>
    <row r="13" ht="16.5" spans="1:9">
      <c r="A13" s="21" t="s">
        <v>343</v>
      </c>
      <c r="B13" s="21"/>
      <c r="C13" s="22"/>
      <c r="D13" s="22"/>
      <c r="E13" s="22"/>
      <c r="F13" s="22"/>
      <c r="G13" s="22"/>
      <c r="H13" s="22"/>
      <c r="I13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6" sqref="C6"/>
    </sheetView>
  </sheetViews>
  <sheetFormatPr defaultColWidth="9" defaultRowHeight="14.25"/>
  <sheetData/>
  <pageMargins left="0.118055555555556" right="0.196527777777778" top="0.236111111111111" bottom="0.156944444444444" header="0.118055555555556" footer="0.0784722222222222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7" t="s">
        <v>35</v>
      </c>
      <c r="C2" s="408"/>
      <c r="D2" s="408"/>
      <c r="E2" s="408"/>
      <c r="F2" s="408"/>
      <c r="G2" s="408"/>
      <c r="H2" s="408"/>
      <c r="I2" s="422"/>
    </row>
    <row r="3" ht="27.95" customHeight="1" spans="2:9">
      <c r="B3" s="409"/>
      <c r="C3" s="410"/>
      <c r="D3" s="411" t="s">
        <v>36</v>
      </c>
      <c r="E3" s="412"/>
      <c r="F3" s="413" t="s">
        <v>37</v>
      </c>
      <c r="G3" s="414"/>
      <c r="H3" s="411" t="s">
        <v>38</v>
      </c>
      <c r="I3" s="423"/>
    </row>
    <row r="4" ht="27.95" customHeight="1" spans="2:9">
      <c r="B4" s="409" t="s">
        <v>39</v>
      </c>
      <c r="C4" s="410" t="s">
        <v>40</v>
      </c>
      <c r="D4" s="410" t="s">
        <v>41</v>
      </c>
      <c r="E4" s="410" t="s">
        <v>42</v>
      </c>
      <c r="F4" s="415" t="s">
        <v>41</v>
      </c>
      <c r="G4" s="415" t="s">
        <v>42</v>
      </c>
      <c r="H4" s="410" t="s">
        <v>41</v>
      </c>
      <c r="I4" s="424" t="s">
        <v>42</v>
      </c>
    </row>
    <row r="5" ht="27.95" customHeight="1" spans="2:9">
      <c r="B5" s="416" t="s">
        <v>43</v>
      </c>
      <c r="C5" s="10">
        <v>13</v>
      </c>
      <c r="D5" s="10">
        <v>0</v>
      </c>
      <c r="E5" s="10">
        <v>1</v>
      </c>
      <c r="F5" s="417">
        <v>0</v>
      </c>
      <c r="G5" s="417">
        <v>1</v>
      </c>
      <c r="H5" s="10">
        <v>1</v>
      </c>
      <c r="I5" s="425">
        <v>2</v>
      </c>
    </row>
    <row r="6" ht="27.95" customHeight="1" spans="2:9">
      <c r="B6" s="416" t="s">
        <v>44</v>
      </c>
      <c r="C6" s="10">
        <v>20</v>
      </c>
      <c r="D6" s="10">
        <v>0</v>
      </c>
      <c r="E6" s="10">
        <v>1</v>
      </c>
      <c r="F6" s="417">
        <v>1</v>
      </c>
      <c r="G6" s="417">
        <v>2</v>
      </c>
      <c r="H6" s="10">
        <v>2</v>
      </c>
      <c r="I6" s="425">
        <v>3</v>
      </c>
    </row>
    <row r="7" ht="27.95" customHeight="1" spans="2:9">
      <c r="B7" s="416" t="s">
        <v>45</v>
      </c>
      <c r="C7" s="10">
        <v>32</v>
      </c>
      <c r="D7" s="10">
        <v>0</v>
      </c>
      <c r="E7" s="10">
        <v>1</v>
      </c>
      <c r="F7" s="417">
        <v>2</v>
      </c>
      <c r="G7" s="417">
        <v>3</v>
      </c>
      <c r="H7" s="10">
        <v>3</v>
      </c>
      <c r="I7" s="425">
        <v>4</v>
      </c>
    </row>
    <row r="8" ht="27.95" customHeight="1" spans="2:9">
      <c r="B8" s="416" t="s">
        <v>46</v>
      </c>
      <c r="C8" s="10">
        <v>50</v>
      </c>
      <c r="D8" s="10">
        <v>1</v>
      </c>
      <c r="E8" s="10">
        <v>2</v>
      </c>
      <c r="F8" s="417">
        <v>3</v>
      </c>
      <c r="G8" s="417">
        <v>4</v>
      </c>
      <c r="H8" s="10">
        <v>5</v>
      </c>
      <c r="I8" s="425">
        <v>6</v>
      </c>
    </row>
    <row r="9" ht="27.95" customHeight="1" spans="2:9">
      <c r="B9" s="416" t="s">
        <v>47</v>
      </c>
      <c r="C9" s="10">
        <v>80</v>
      </c>
      <c r="D9" s="10">
        <v>2</v>
      </c>
      <c r="E9" s="10">
        <v>3</v>
      </c>
      <c r="F9" s="417">
        <v>5</v>
      </c>
      <c r="G9" s="417">
        <v>6</v>
      </c>
      <c r="H9" s="10">
        <v>7</v>
      </c>
      <c r="I9" s="425">
        <v>8</v>
      </c>
    </row>
    <row r="10" ht="27.95" customHeight="1" spans="2:9">
      <c r="B10" s="416" t="s">
        <v>48</v>
      </c>
      <c r="C10" s="10">
        <v>125</v>
      </c>
      <c r="D10" s="10">
        <v>3</v>
      </c>
      <c r="E10" s="10">
        <v>4</v>
      </c>
      <c r="F10" s="417">
        <v>7</v>
      </c>
      <c r="G10" s="417">
        <v>8</v>
      </c>
      <c r="H10" s="10">
        <v>10</v>
      </c>
      <c r="I10" s="425">
        <v>11</v>
      </c>
    </row>
    <row r="11" ht="27.95" customHeight="1" spans="2:9">
      <c r="B11" s="416" t="s">
        <v>49</v>
      </c>
      <c r="C11" s="10">
        <v>200</v>
      </c>
      <c r="D11" s="10">
        <v>5</v>
      </c>
      <c r="E11" s="10">
        <v>6</v>
      </c>
      <c r="F11" s="417">
        <v>10</v>
      </c>
      <c r="G11" s="417">
        <v>11</v>
      </c>
      <c r="H11" s="10">
        <v>14</v>
      </c>
      <c r="I11" s="425">
        <v>15</v>
      </c>
    </row>
    <row r="12" ht="27.95" customHeight="1" spans="2:9">
      <c r="B12" s="418" t="s">
        <v>50</v>
      </c>
      <c r="C12" s="419">
        <v>315</v>
      </c>
      <c r="D12" s="419">
        <v>7</v>
      </c>
      <c r="E12" s="419">
        <v>8</v>
      </c>
      <c r="F12" s="420">
        <v>14</v>
      </c>
      <c r="G12" s="420">
        <v>15</v>
      </c>
      <c r="H12" s="419">
        <v>21</v>
      </c>
      <c r="I12" s="426">
        <v>22</v>
      </c>
    </row>
    <row r="14" spans="2:4">
      <c r="B14" s="421" t="s">
        <v>51</v>
      </c>
      <c r="C14" s="421"/>
      <c r="D14" s="42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N22" sqref="N22"/>
    </sheetView>
  </sheetViews>
  <sheetFormatPr defaultColWidth="10.375" defaultRowHeight="16.5" customHeight="1"/>
  <cols>
    <col min="1" max="1" width="11.125" style="236" customWidth="1"/>
    <col min="2" max="9" width="10.375" style="236"/>
    <col min="10" max="10" width="8.875" style="236" customWidth="1"/>
    <col min="11" max="11" width="12" style="236" customWidth="1"/>
    <col min="12" max="16384" width="10.375" style="236"/>
  </cols>
  <sheetData>
    <row r="1" ht="21" spans="1:11">
      <c r="A1" s="340" t="s">
        <v>52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</row>
    <row r="2" ht="15" spans="1:11">
      <c r="A2" s="237" t="s">
        <v>53</v>
      </c>
      <c r="B2" s="238" t="s">
        <v>54</v>
      </c>
      <c r="C2" s="238"/>
      <c r="D2" s="239" t="s">
        <v>55</v>
      </c>
      <c r="E2" s="239"/>
      <c r="F2" s="238" t="s">
        <v>56</v>
      </c>
      <c r="G2" s="238"/>
      <c r="H2" s="240" t="s">
        <v>57</v>
      </c>
      <c r="I2" s="313" t="s">
        <v>56</v>
      </c>
      <c r="J2" s="313"/>
      <c r="K2" s="314"/>
    </row>
    <row r="3" ht="14.25" spans="1:11">
      <c r="A3" s="241" t="s">
        <v>58</v>
      </c>
      <c r="B3" s="242"/>
      <c r="C3" s="243"/>
      <c r="D3" s="244" t="s">
        <v>59</v>
      </c>
      <c r="E3" s="245"/>
      <c r="F3" s="245"/>
      <c r="G3" s="246"/>
      <c r="H3" s="244" t="s">
        <v>60</v>
      </c>
      <c r="I3" s="245"/>
      <c r="J3" s="245"/>
      <c r="K3" s="246"/>
    </row>
    <row r="4" ht="18" customHeight="1" spans="1:11">
      <c r="A4" s="247" t="s">
        <v>61</v>
      </c>
      <c r="B4" s="248" t="s">
        <v>62</v>
      </c>
      <c r="C4" s="249"/>
      <c r="D4" s="247" t="s">
        <v>63</v>
      </c>
      <c r="E4" s="250"/>
      <c r="F4" s="251">
        <v>45657</v>
      </c>
      <c r="G4" s="252"/>
      <c r="H4" s="247" t="s">
        <v>64</v>
      </c>
      <c r="I4" s="250"/>
      <c r="J4" s="157" t="s">
        <v>65</v>
      </c>
      <c r="K4" s="158" t="s">
        <v>66</v>
      </c>
    </row>
    <row r="5" ht="14.25" spans="1:11">
      <c r="A5" s="253" t="s">
        <v>67</v>
      </c>
      <c r="B5" s="157" t="s">
        <v>68</v>
      </c>
      <c r="C5" s="158"/>
      <c r="D5" s="247" t="s">
        <v>69</v>
      </c>
      <c r="E5" s="250"/>
      <c r="F5" s="251">
        <v>45588</v>
      </c>
      <c r="G5" s="252"/>
      <c r="H5" s="247" t="s">
        <v>70</v>
      </c>
      <c r="I5" s="250"/>
      <c r="J5" s="157" t="s">
        <v>65</v>
      </c>
      <c r="K5" s="158" t="s">
        <v>66</v>
      </c>
    </row>
    <row r="6" ht="14.25" spans="1:11">
      <c r="A6" s="247" t="s">
        <v>71</v>
      </c>
      <c r="B6" s="254" t="s">
        <v>72</v>
      </c>
      <c r="C6" s="255">
        <v>6</v>
      </c>
      <c r="D6" s="253" t="s">
        <v>73</v>
      </c>
      <c r="E6" s="256"/>
      <c r="F6" s="251">
        <v>45604</v>
      </c>
      <c r="G6" s="252"/>
      <c r="H6" s="247" t="s">
        <v>74</v>
      </c>
      <c r="I6" s="250"/>
      <c r="J6" s="157" t="s">
        <v>65</v>
      </c>
      <c r="K6" s="158" t="s">
        <v>66</v>
      </c>
    </row>
    <row r="7" ht="14.25" spans="1:11">
      <c r="A7" s="247" t="s">
        <v>75</v>
      </c>
      <c r="B7" s="257">
        <v>11884</v>
      </c>
      <c r="C7" s="258"/>
      <c r="D7" s="253" t="s">
        <v>76</v>
      </c>
      <c r="E7" s="259"/>
      <c r="F7" s="251">
        <v>45621</v>
      </c>
      <c r="G7" s="252"/>
      <c r="H7" s="247" t="s">
        <v>77</v>
      </c>
      <c r="I7" s="250"/>
      <c r="J7" s="157" t="s">
        <v>65</v>
      </c>
      <c r="K7" s="158" t="s">
        <v>66</v>
      </c>
    </row>
    <row r="8" ht="15" spans="1:11">
      <c r="A8" s="260" t="s">
        <v>78</v>
      </c>
      <c r="B8" s="261"/>
      <c r="C8" s="262"/>
      <c r="D8" s="263" t="s">
        <v>79</v>
      </c>
      <c r="E8" s="264"/>
      <c r="F8" s="265">
        <v>45626</v>
      </c>
      <c r="G8" s="266"/>
      <c r="H8" s="263" t="s">
        <v>80</v>
      </c>
      <c r="I8" s="264"/>
      <c r="J8" s="283" t="s">
        <v>65</v>
      </c>
      <c r="K8" s="315" t="s">
        <v>66</v>
      </c>
    </row>
    <row r="9" ht="15" spans="1:11">
      <c r="A9" s="341" t="s">
        <v>81</v>
      </c>
      <c r="B9" s="342"/>
      <c r="C9" s="342"/>
      <c r="D9" s="343"/>
      <c r="E9" s="343"/>
      <c r="F9" s="343"/>
      <c r="G9" s="343"/>
      <c r="H9" s="343"/>
      <c r="I9" s="343"/>
      <c r="J9" s="343"/>
      <c r="K9" s="389"/>
    </row>
    <row r="10" ht="15" spans="1:11">
      <c r="A10" s="344" t="s">
        <v>82</v>
      </c>
      <c r="B10" s="345"/>
      <c r="C10" s="345"/>
      <c r="D10" s="345"/>
      <c r="E10" s="345"/>
      <c r="F10" s="345"/>
      <c r="G10" s="345"/>
      <c r="H10" s="345"/>
      <c r="I10" s="345"/>
      <c r="J10" s="345"/>
      <c r="K10" s="390"/>
    </row>
    <row r="11" ht="14.25" spans="1:11">
      <c r="A11" s="346" t="s">
        <v>83</v>
      </c>
      <c r="B11" s="347" t="s">
        <v>84</v>
      </c>
      <c r="C11" s="348" t="s">
        <v>85</v>
      </c>
      <c r="D11" s="349"/>
      <c r="E11" s="350" t="s">
        <v>86</v>
      </c>
      <c r="F11" s="347" t="s">
        <v>84</v>
      </c>
      <c r="G11" s="348" t="s">
        <v>85</v>
      </c>
      <c r="H11" s="348" t="s">
        <v>87</v>
      </c>
      <c r="I11" s="350" t="s">
        <v>88</v>
      </c>
      <c r="J11" s="347" t="s">
        <v>84</v>
      </c>
      <c r="K11" s="391" t="s">
        <v>85</v>
      </c>
    </row>
    <row r="12" ht="14.25" spans="1:11">
      <c r="A12" s="253" t="s">
        <v>89</v>
      </c>
      <c r="B12" s="273" t="s">
        <v>84</v>
      </c>
      <c r="C12" s="157" t="s">
        <v>85</v>
      </c>
      <c r="D12" s="259"/>
      <c r="E12" s="256" t="s">
        <v>90</v>
      </c>
      <c r="F12" s="273" t="s">
        <v>84</v>
      </c>
      <c r="G12" s="157" t="s">
        <v>85</v>
      </c>
      <c r="H12" s="157" t="s">
        <v>87</v>
      </c>
      <c r="I12" s="256" t="s">
        <v>91</v>
      </c>
      <c r="J12" s="273" t="s">
        <v>84</v>
      </c>
      <c r="K12" s="158" t="s">
        <v>85</v>
      </c>
    </row>
    <row r="13" ht="14.25" spans="1:11">
      <c r="A13" s="253" t="s">
        <v>92</v>
      </c>
      <c r="B13" s="273" t="s">
        <v>84</v>
      </c>
      <c r="C13" s="157" t="s">
        <v>85</v>
      </c>
      <c r="D13" s="259"/>
      <c r="E13" s="256" t="s">
        <v>93</v>
      </c>
      <c r="F13" s="157" t="s">
        <v>94</v>
      </c>
      <c r="G13" s="157" t="s">
        <v>95</v>
      </c>
      <c r="H13" s="157" t="s">
        <v>87</v>
      </c>
      <c r="I13" s="256" t="s">
        <v>96</v>
      </c>
      <c r="J13" s="273" t="s">
        <v>84</v>
      </c>
      <c r="K13" s="158" t="s">
        <v>85</v>
      </c>
    </row>
    <row r="14" ht="15" spans="1:11">
      <c r="A14" s="263" t="s">
        <v>97</v>
      </c>
      <c r="B14" s="264"/>
      <c r="C14" s="264"/>
      <c r="D14" s="264"/>
      <c r="E14" s="264"/>
      <c r="F14" s="264"/>
      <c r="G14" s="264"/>
      <c r="H14" s="264"/>
      <c r="I14" s="264"/>
      <c r="J14" s="264"/>
      <c r="K14" s="317"/>
    </row>
    <row r="15" ht="15" spans="1:11">
      <c r="A15" s="344" t="s">
        <v>98</v>
      </c>
      <c r="B15" s="345"/>
      <c r="C15" s="345"/>
      <c r="D15" s="345"/>
      <c r="E15" s="345"/>
      <c r="F15" s="345"/>
      <c r="G15" s="345"/>
      <c r="H15" s="345"/>
      <c r="I15" s="345"/>
      <c r="J15" s="345"/>
      <c r="K15" s="390"/>
    </row>
    <row r="16" ht="14.25" spans="1:11">
      <c r="A16" s="351" t="s">
        <v>99</v>
      </c>
      <c r="B16" s="348" t="s">
        <v>94</v>
      </c>
      <c r="C16" s="348" t="s">
        <v>95</v>
      </c>
      <c r="D16" s="352"/>
      <c r="E16" s="353" t="s">
        <v>100</v>
      </c>
      <c r="F16" s="348" t="s">
        <v>94</v>
      </c>
      <c r="G16" s="348" t="s">
        <v>95</v>
      </c>
      <c r="H16" s="354"/>
      <c r="I16" s="353" t="s">
        <v>101</v>
      </c>
      <c r="J16" s="348" t="s">
        <v>94</v>
      </c>
      <c r="K16" s="391" t="s">
        <v>95</v>
      </c>
    </row>
    <row r="17" customHeight="1" spans="1:22">
      <c r="A17" s="290" t="s">
        <v>102</v>
      </c>
      <c r="B17" s="157" t="s">
        <v>94</v>
      </c>
      <c r="C17" s="157" t="s">
        <v>95</v>
      </c>
      <c r="D17" s="355"/>
      <c r="E17" s="291" t="s">
        <v>103</v>
      </c>
      <c r="F17" s="157" t="s">
        <v>94</v>
      </c>
      <c r="G17" s="157" t="s">
        <v>95</v>
      </c>
      <c r="H17" s="356"/>
      <c r="I17" s="291" t="s">
        <v>104</v>
      </c>
      <c r="J17" s="157" t="s">
        <v>94</v>
      </c>
      <c r="K17" s="158" t="s">
        <v>95</v>
      </c>
      <c r="L17" s="392"/>
      <c r="M17" s="392"/>
      <c r="N17" s="392"/>
      <c r="O17" s="392"/>
      <c r="P17" s="392"/>
      <c r="Q17" s="392"/>
      <c r="R17" s="392"/>
      <c r="S17" s="392"/>
      <c r="T17" s="392"/>
      <c r="U17" s="392"/>
      <c r="V17" s="392"/>
    </row>
    <row r="18" ht="18" customHeight="1" spans="1:11">
      <c r="A18" s="357" t="s">
        <v>105</v>
      </c>
      <c r="B18" s="358"/>
      <c r="C18" s="358"/>
      <c r="D18" s="358"/>
      <c r="E18" s="358"/>
      <c r="F18" s="358"/>
      <c r="G18" s="358"/>
      <c r="H18" s="358"/>
      <c r="I18" s="358"/>
      <c r="J18" s="358"/>
      <c r="K18" s="393"/>
    </row>
    <row r="19" s="339" customFormat="1" ht="18" customHeight="1" spans="1:11">
      <c r="A19" s="344" t="s">
        <v>106</v>
      </c>
      <c r="B19" s="345"/>
      <c r="C19" s="345"/>
      <c r="D19" s="345"/>
      <c r="E19" s="345"/>
      <c r="F19" s="345"/>
      <c r="G19" s="345"/>
      <c r="H19" s="345"/>
      <c r="I19" s="345"/>
      <c r="J19" s="345"/>
      <c r="K19" s="390"/>
    </row>
    <row r="20" customHeight="1" spans="1:11">
      <c r="A20" s="359" t="s">
        <v>107</v>
      </c>
      <c r="B20" s="360"/>
      <c r="C20" s="360"/>
      <c r="D20" s="360"/>
      <c r="E20" s="360"/>
      <c r="F20" s="360"/>
      <c r="G20" s="360"/>
      <c r="H20" s="360"/>
      <c r="I20" s="360"/>
      <c r="J20" s="360"/>
      <c r="K20" s="394"/>
    </row>
    <row r="21" ht="21.75" customHeight="1" spans="1:11">
      <c r="A21" s="361" t="s">
        <v>108</v>
      </c>
      <c r="B21" s="362"/>
      <c r="C21" s="362" t="s">
        <v>109</v>
      </c>
      <c r="D21" s="362" t="s">
        <v>110</v>
      </c>
      <c r="E21" s="362" t="s">
        <v>111</v>
      </c>
      <c r="F21" s="362" t="s">
        <v>112</v>
      </c>
      <c r="G21" s="362" t="s">
        <v>113</v>
      </c>
      <c r="H21" s="362" t="s">
        <v>114</v>
      </c>
      <c r="I21" s="362" t="s">
        <v>115</v>
      </c>
      <c r="J21" s="291"/>
      <c r="K21" s="325" t="s">
        <v>116</v>
      </c>
    </row>
    <row r="22" ht="23" customHeight="1" spans="1:11">
      <c r="A22" s="363" t="s">
        <v>117</v>
      </c>
      <c r="B22" s="364"/>
      <c r="C22" s="364"/>
      <c r="D22" s="364" t="s">
        <v>94</v>
      </c>
      <c r="E22" s="364" t="s">
        <v>94</v>
      </c>
      <c r="F22" s="364" t="s">
        <v>94</v>
      </c>
      <c r="G22" s="364" t="s">
        <v>94</v>
      </c>
      <c r="H22" s="364" t="s">
        <v>94</v>
      </c>
      <c r="I22" s="364" t="s">
        <v>94</v>
      </c>
      <c r="J22" s="364"/>
      <c r="K22" s="395"/>
    </row>
    <row r="23" ht="23" customHeight="1" spans="1:11">
      <c r="A23" s="363" t="s">
        <v>118</v>
      </c>
      <c r="B23" s="364"/>
      <c r="C23" s="364"/>
      <c r="D23" s="364" t="s">
        <v>94</v>
      </c>
      <c r="E23" s="364" t="s">
        <v>94</v>
      </c>
      <c r="F23" s="364" t="s">
        <v>94</v>
      </c>
      <c r="G23" s="364" t="s">
        <v>94</v>
      </c>
      <c r="H23" s="364" t="s">
        <v>94</v>
      </c>
      <c r="I23" s="364" t="s">
        <v>94</v>
      </c>
      <c r="J23" s="364"/>
      <c r="K23" s="396"/>
    </row>
    <row r="24" ht="23" customHeight="1" spans="1:11">
      <c r="A24" s="365" t="s">
        <v>119</v>
      </c>
      <c r="B24" s="364"/>
      <c r="C24" s="364"/>
      <c r="D24" s="364" t="s">
        <v>94</v>
      </c>
      <c r="E24" s="364" t="s">
        <v>94</v>
      </c>
      <c r="F24" s="364" t="s">
        <v>94</v>
      </c>
      <c r="G24" s="364" t="s">
        <v>94</v>
      </c>
      <c r="H24" s="364" t="s">
        <v>94</v>
      </c>
      <c r="I24" s="364" t="s">
        <v>94</v>
      </c>
      <c r="J24" s="364"/>
      <c r="K24" s="396"/>
    </row>
    <row r="25" ht="23" customHeight="1" spans="1:11">
      <c r="A25" s="366"/>
      <c r="B25" s="364"/>
      <c r="C25" s="364"/>
      <c r="D25" s="364"/>
      <c r="E25" s="364"/>
      <c r="F25" s="364"/>
      <c r="G25" s="364"/>
      <c r="H25" s="364"/>
      <c r="I25" s="364"/>
      <c r="J25" s="364"/>
      <c r="K25" s="396"/>
    </row>
    <row r="26" ht="23" customHeight="1" spans="1:11">
      <c r="A26" s="366"/>
      <c r="B26" s="364"/>
      <c r="C26" s="364"/>
      <c r="D26" s="364"/>
      <c r="E26" s="364"/>
      <c r="F26" s="364"/>
      <c r="G26" s="364"/>
      <c r="H26" s="364"/>
      <c r="I26" s="364"/>
      <c r="J26" s="364"/>
      <c r="K26" s="396"/>
    </row>
    <row r="27" ht="18" customHeight="1" spans="1:11">
      <c r="A27" s="367" t="s">
        <v>120</v>
      </c>
      <c r="B27" s="368"/>
      <c r="C27" s="368"/>
      <c r="D27" s="368"/>
      <c r="E27" s="368"/>
      <c r="F27" s="368"/>
      <c r="G27" s="368"/>
      <c r="H27" s="368"/>
      <c r="I27" s="368"/>
      <c r="J27" s="368"/>
      <c r="K27" s="397"/>
    </row>
    <row r="28" ht="18.75" customHeight="1" spans="1:11">
      <c r="A28" s="369"/>
      <c r="B28" s="370"/>
      <c r="C28" s="370"/>
      <c r="D28" s="370"/>
      <c r="E28" s="370"/>
      <c r="F28" s="370"/>
      <c r="G28" s="370"/>
      <c r="H28" s="370"/>
      <c r="I28" s="370"/>
      <c r="J28" s="370"/>
      <c r="K28" s="398"/>
    </row>
    <row r="29" ht="18.75" customHeight="1" spans="1:11">
      <c r="A29" s="371"/>
      <c r="B29" s="372"/>
      <c r="C29" s="372"/>
      <c r="D29" s="372"/>
      <c r="E29" s="372"/>
      <c r="F29" s="372"/>
      <c r="G29" s="372"/>
      <c r="H29" s="372"/>
      <c r="I29" s="372"/>
      <c r="J29" s="372"/>
      <c r="K29" s="399"/>
    </row>
    <row r="30" ht="18" customHeight="1" spans="1:11">
      <c r="A30" s="367" t="s">
        <v>121</v>
      </c>
      <c r="B30" s="368"/>
      <c r="C30" s="368"/>
      <c r="D30" s="368"/>
      <c r="E30" s="368"/>
      <c r="F30" s="368"/>
      <c r="G30" s="368"/>
      <c r="H30" s="368"/>
      <c r="I30" s="368"/>
      <c r="J30" s="368"/>
      <c r="K30" s="397"/>
    </row>
    <row r="31" ht="14.25" spans="1:11">
      <c r="A31" s="373" t="s">
        <v>122</v>
      </c>
      <c r="B31" s="374"/>
      <c r="C31" s="374"/>
      <c r="D31" s="374"/>
      <c r="E31" s="374"/>
      <c r="F31" s="374"/>
      <c r="G31" s="374"/>
      <c r="H31" s="374"/>
      <c r="I31" s="374"/>
      <c r="J31" s="374"/>
      <c r="K31" s="400"/>
    </row>
    <row r="32" ht="15" spans="1:11">
      <c r="A32" s="165" t="s">
        <v>123</v>
      </c>
      <c r="B32" s="166"/>
      <c r="C32" s="157" t="s">
        <v>65</v>
      </c>
      <c r="D32" s="157" t="s">
        <v>66</v>
      </c>
      <c r="E32" s="375" t="s">
        <v>124</v>
      </c>
      <c r="F32" s="376"/>
      <c r="G32" s="376"/>
      <c r="H32" s="376"/>
      <c r="I32" s="376"/>
      <c r="J32" s="376"/>
      <c r="K32" s="401"/>
    </row>
    <row r="33" ht="15" spans="1:11">
      <c r="A33" s="377" t="s">
        <v>125</v>
      </c>
      <c r="B33" s="377"/>
      <c r="C33" s="377"/>
      <c r="D33" s="377"/>
      <c r="E33" s="377"/>
      <c r="F33" s="377"/>
      <c r="G33" s="377"/>
      <c r="H33" s="377"/>
      <c r="I33" s="377"/>
      <c r="J33" s="377"/>
      <c r="K33" s="377"/>
    </row>
    <row r="34" ht="21" customHeight="1" spans="1:11">
      <c r="A34" s="378" t="s">
        <v>126</v>
      </c>
      <c r="B34" s="379"/>
      <c r="C34" s="379"/>
      <c r="D34" s="379"/>
      <c r="E34" s="379"/>
      <c r="F34" s="379"/>
      <c r="G34" s="379"/>
      <c r="H34" s="379"/>
      <c r="I34" s="379"/>
      <c r="J34" s="379"/>
      <c r="K34" s="402"/>
    </row>
    <row r="35" ht="21" customHeight="1" spans="1:11">
      <c r="A35" s="298" t="s">
        <v>127</v>
      </c>
      <c r="B35" s="299"/>
      <c r="C35" s="299"/>
      <c r="D35" s="299"/>
      <c r="E35" s="299"/>
      <c r="F35" s="299"/>
      <c r="G35" s="299"/>
      <c r="H35" s="299"/>
      <c r="I35" s="299"/>
      <c r="J35" s="299"/>
      <c r="K35" s="328"/>
    </row>
    <row r="36" ht="21" customHeight="1" spans="1:11">
      <c r="A36" s="298" t="s">
        <v>128</v>
      </c>
      <c r="B36" s="299"/>
      <c r="C36" s="299"/>
      <c r="D36" s="299"/>
      <c r="E36" s="299"/>
      <c r="F36" s="299"/>
      <c r="G36" s="299"/>
      <c r="H36" s="299"/>
      <c r="I36" s="299"/>
      <c r="J36" s="299"/>
      <c r="K36" s="328"/>
    </row>
    <row r="37" ht="21" customHeight="1" spans="1:11">
      <c r="A37" s="298"/>
      <c r="B37" s="299"/>
      <c r="C37" s="299"/>
      <c r="D37" s="299"/>
      <c r="E37" s="299"/>
      <c r="F37" s="299"/>
      <c r="G37" s="299"/>
      <c r="H37" s="299"/>
      <c r="I37" s="299"/>
      <c r="J37" s="299"/>
      <c r="K37" s="328"/>
    </row>
    <row r="38" ht="21" customHeight="1" spans="1:11">
      <c r="A38" s="298"/>
      <c r="B38" s="299"/>
      <c r="C38" s="299"/>
      <c r="D38" s="299"/>
      <c r="E38" s="299"/>
      <c r="F38" s="299"/>
      <c r="G38" s="299"/>
      <c r="H38" s="299"/>
      <c r="I38" s="299"/>
      <c r="J38" s="299"/>
      <c r="K38" s="328"/>
    </row>
    <row r="39" ht="21" customHeight="1" spans="1:11">
      <c r="A39" s="298"/>
      <c r="B39" s="299"/>
      <c r="C39" s="299"/>
      <c r="D39" s="299"/>
      <c r="E39" s="299"/>
      <c r="F39" s="299"/>
      <c r="G39" s="299"/>
      <c r="H39" s="299"/>
      <c r="I39" s="299"/>
      <c r="J39" s="299"/>
      <c r="K39" s="328"/>
    </row>
    <row r="40" ht="21" customHeight="1" spans="1:11">
      <c r="A40" s="298"/>
      <c r="B40" s="299"/>
      <c r="C40" s="299"/>
      <c r="D40" s="299"/>
      <c r="E40" s="299"/>
      <c r="F40" s="299"/>
      <c r="G40" s="299"/>
      <c r="H40" s="299"/>
      <c r="I40" s="299"/>
      <c r="J40" s="299"/>
      <c r="K40" s="328"/>
    </row>
    <row r="41" ht="15" spans="1:11">
      <c r="A41" s="293" t="s">
        <v>129</v>
      </c>
      <c r="B41" s="294"/>
      <c r="C41" s="294"/>
      <c r="D41" s="294"/>
      <c r="E41" s="294"/>
      <c r="F41" s="294"/>
      <c r="G41" s="294"/>
      <c r="H41" s="294"/>
      <c r="I41" s="294"/>
      <c r="J41" s="294"/>
      <c r="K41" s="326"/>
    </row>
    <row r="42" ht="15" spans="1:11">
      <c r="A42" s="344" t="s">
        <v>130</v>
      </c>
      <c r="B42" s="345"/>
      <c r="C42" s="345"/>
      <c r="D42" s="345"/>
      <c r="E42" s="345"/>
      <c r="F42" s="345"/>
      <c r="G42" s="345"/>
      <c r="H42" s="345"/>
      <c r="I42" s="345"/>
      <c r="J42" s="345"/>
      <c r="K42" s="390"/>
    </row>
    <row r="43" ht="14.25" spans="1:11">
      <c r="A43" s="351" t="s">
        <v>131</v>
      </c>
      <c r="B43" s="348" t="s">
        <v>94</v>
      </c>
      <c r="C43" s="348" t="s">
        <v>95</v>
      </c>
      <c r="D43" s="348" t="s">
        <v>87</v>
      </c>
      <c r="E43" s="353" t="s">
        <v>132</v>
      </c>
      <c r="F43" s="348" t="s">
        <v>94</v>
      </c>
      <c r="G43" s="348" t="s">
        <v>95</v>
      </c>
      <c r="H43" s="348" t="s">
        <v>87</v>
      </c>
      <c r="I43" s="353" t="s">
        <v>133</v>
      </c>
      <c r="J43" s="348" t="s">
        <v>94</v>
      </c>
      <c r="K43" s="391" t="s">
        <v>95</v>
      </c>
    </row>
    <row r="44" ht="14.25" spans="1:11">
      <c r="A44" s="290" t="s">
        <v>86</v>
      </c>
      <c r="B44" s="157" t="s">
        <v>94</v>
      </c>
      <c r="C44" s="157" t="s">
        <v>95</v>
      </c>
      <c r="D44" s="157" t="s">
        <v>87</v>
      </c>
      <c r="E44" s="291" t="s">
        <v>93</v>
      </c>
      <c r="F44" s="157" t="s">
        <v>94</v>
      </c>
      <c r="G44" s="157" t="s">
        <v>95</v>
      </c>
      <c r="H44" s="157" t="s">
        <v>87</v>
      </c>
      <c r="I44" s="291" t="s">
        <v>104</v>
      </c>
      <c r="J44" s="157" t="s">
        <v>94</v>
      </c>
      <c r="K44" s="158" t="s">
        <v>95</v>
      </c>
    </row>
    <row r="45" ht="15" spans="1:11">
      <c r="A45" s="263" t="s">
        <v>97</v>
      </c>
      <c r="B45" s="264"/>
      <c r="C45" s="264"/>
      <c r="D45" s="264"/>
      <c r="E45" s="264"/>
      <c r="F45" s="264"/>
      <c r="G45" s="264"/>
      <c r="H45" s="264"/>
      <c r="I45" s="264"/>
      <c r="J45" s="264"/>
      <c r="K45" s="317"/>
    </row>
    <row r="46" ht="15" spans="1:11">
      <c r="A46" s="377" t="s">
        <v>134</v>
      </c>
      <c r="B46" s="377"/>
      <c r="C46" s="377"/>
      <c r="D46" s="377"/>
      <c r="E46" s="377"/>
      <c r="F46" s="377"/>
      <c r="G46" s="377"/>
      <c r="H46" s="377"/>
      <c r="I46" s="377"/>
      <c r="J46" s="377"/>
      <c r="K46" s="377"/>
    </row>
    <row r="47" ht="15" spans="1:11">
      <c r="A47" s="378"/>
      <c r="B47" s="379"/>
      <c r="C47" s="379"/>
      <c r="D47" s="379"/>
      <c r="E47" s="379"/>
      <c r="F47" s="379"/>
      <c r="G47" s="379"/>
      <c r="H47" s="379"/>
      <c r="I47" s="379"/>
      <c r="J47" s="379"/>
      <c r="K47" s="402"/>
    </row>
    <row r="48" ht="15" spans="1:11">
      <c r="A48" s="380" t="s">
        <v>135</v>
      </c>
      <c r="B48" s="381" t="s">
        <v>136</v>
      </c>
      <c r="C48" s="381"/>
      <c r="D48" s="382" t="s">
        <v>137</v>
      </c>
      <c r="E48" s="383" t="s">
        <v>138</v>
      </c>
      <c r="F48" s="384" t="s">
        <v>139</v>
      </c>
      <c r="G48" s="385">
        <v>45607</v>
      </c>
      <c r="H48" s="386" t="s">
        <v>140</v>
      </c>
      <c r="I48" s="403"/>
      <c r="J48" s="404" t="s">
        <v>141</v>
      </c>
      <c r="K48" s="405"/>
    </row>
    <row r="49" ht="15" spans="1:11">
      <c r="A49" s="377" t="s">
        <v>142</v>
      </c>
      <c r="B49" s="377"/>
      <c r="C49" s="377"/>
      <c r="D49" s="377"/>
      <c r="E49" s="377"/>
      <c r="F49" s="377"/>
      <c r="G49" s="377"/>
      <c r="H49" s="377"/>
      <c r="I49" s="377"/>
      <c r="J49" s="377"/>
      <c r="K49" s="377"/>
    </row>
    <row r="50" ht="15" spans="1:11">
      <c r="A50" s="387" t="s">
        <v>143</v>
      </c>
      <c r="B50" s="388"/>
      <c r="C50" s="388"/>
      <c r="D50" s="388"/>
      <c r="E50" s="388"/>
      <c r="F50" s="388"/>
      <c r="G50" s="388"/>
      <c r="H50" s="388"/>
      <c r="I50" s="388"/>
      <c r="J50" s="388"/>
      <c r="K50" s="406"/>
    </row>
    <row r="51" ht="15" spans="1:11">
      <c r="A51" s="380" t="s">
        <v>135</v>
      </c>
      <c r="B51" s="381" t="s">
        <v>136</v>
      </c>
      <c r="C51" s="381"/>
      <c r="D51" s="382" t="s">
        <v>137</v>
      </c>
      <c r="E51" s="383" t="s">
        <v>138</v>
      </c>
      <c r="F51" s="384" t="s">
        <v>139</v>
      </c>
      <c r="G51" s="385">
        <v>45607</v>
      </c>
      <c r="H51" s="386" t="s">
        <v>140</v>
      </c>
      <c r="I51" s="403"/>
      <c r="J51" s="404" t="s">
        <v>141</v>
      </c>
      <c r="K51" s="40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1"/>
  <sheetViews>
    <sheetView tabSelected="1" workbookViewId="0">
      <selection activeCell="K10" sqref="K10"/>
    </sheetView>
  </sheetViews>
  <sheetFormatPr defaultColWidth="9" defaultRowHeight="14.25"/>
  <cols>
    <col min="1" max="1" width="15.625" style="80" customWidth="1"/>
    <col min="2" max="2" width="9" style="80" customWidth="1"/>
    <col min="3" max="4" width="8.5" style="81" customWidth="1"/>
    <col min="5" max="7" width="8.5" style="80" customWidth="1"/>
    <col min="8" max="8" width="10.25" style="80" customWidth="1"/>
    <col min="9" max="9" width="6.5" style="80" customWidth="1"/>
    <col min="10" max="10" width="2.75" style="80" customWidth="1"/>
    <col min="11" max="11" width="9.15833333333333" style="80" customWidth="1"/>
    <col min="12" max="12" width="10.75" style="80" customWidth="1"/>
    <col min="13" max="16" width="9.75" style="80" customWidth="1"/>
    <col min="17" max="17" width="9.75" style="334" customWidth="1"/>
    <col min="18" max="255" width="9" style="80"/>
    <col min="256" max="16384" width="9" style="84"/>
  </cols>
  <sheetData>
    <row r="1" s="80" customFormat="1" ht="29" customHeight="1" spans="1:258">
      <c r="A1" s="230" t="s">
        <v>144</v>
      </c>
      <c r="B1" s="230"/>
      <c r="C1" s="232"/>
      <c r="D1" s="232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338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  <c r="EP1" s="84"/>
      <c r="EQ1" s="84"/>
      <c r="ER1" s="84"/>
      <c r="ES1" s="84"/>
      <c r="ET1" s="84"/>
      <c r="EU1" s="84"/>
      <c r="EV1" s="84"/>
      <c r="EW1" s="84"/>
      <c r="EX1" s="84"/>
      <c r="EY1" s="84"/>
      <c r="EZ1" s="84"/>
      <c r="FA1" s="84"/>
      <c r="FB1" s="84"/>
      <c r="FC1" s="84"/>
      <c r="FD1" s="84"/>
      <c r="FE1" s="84"/>
      <c r="FF1" s="84"/>
      <c r="FG1" s="84"/>
      <c r="FH1" s="84"/>
      <c r="FI1" s="84"/>
      <c r="FJ1" s="84"/>
      <c r="FK1" s="84"/>
      <c r="FL1" s="84"/>
      <c r="FM1" s="84"/>
      <c r="FN1" s="84"/>
      <c r="FO1" s="84"/>
      <c r="FP1" s="84"/>
      <c r="FQ1" s="84"/>
      <c r="FR1" s="84"/>
      <c r="FS1" s="84"/>
      <c r="FT1" s="84"/>
      <c r="FU1" s="84"/>
      <c r="FV1" s="84"/>
      <c r="FW1" s="84"/>
      <c r="FX1" s="84"/>
      <c r="FY1" s="84"/>
      <c r="FZ1" s="84"/>
      <c r="GA1" s="84"/>
      <c r="GB1" s="84"/>
      <c r="GC1" s="84"/>
      <c r="GD1" s="84"/>
      <c r="GE1" s="84"/>
      <c r="GF1" s="84"/>
      <c r="GG1" s="84"/>
      <c r="GH1" s="84"/>
      <c r="GI1" s="84"/>
      <c r="GJ1" s="84"/>
      <c r="GK1" s="84"/>
      <c r="GL1" s="84"/>
      <c r="GM1" s="84"/>
      <c r="GN1" s="84"/>
      <c r="GO1" s="84"/>
      <c r="GP1" s="84"/>
      <c r="GQ1" s="84"/>
      <c r="GR1" s="84"/>
      <c r="GS1" s="84"/>
      <c r="GT1" s="84"/>
      <c r="GU1" s="84"/>
      <c r="GV1" s="84"/>
      <c r="GW1" s="84"/>
      <c r="GX1" s="84"/>
      <c r="GY1" s="84"/>
      <c r="GZ1" s="84"/>
      <c r="HA1" s="84"/>
      <c r="HB1" s="84"/>
      <c r="HC1" s="84"/>
      <c r="HD1" s="84"/>
      <c r="HE1" s="84"/>
      <c r="HF1" s="84"/>
      <c r="HG1" s="84"/>
      <c r="HH1" s="84"/>
      <c r="HI1" s="84"/>
      <c r="HJ1" s="84"/>
      <c r="HK1" s="84"/>
      <c r="HL1" s="84"/>
      <c r="HM1" s="84"/>
      <c r="HN1" s="84"/>
      <c r="HO1" s="84"/>
      <c r="HP1" s="84"/>
      <c r="HQ1" s="84"/>
      <c r="HR1" s="84"/>
      <c r="HS1" s="84"/>
      <c r="HT1" s="84"/>
      <c r="HU1" s="84"/>
      <c r="HV1" s="84"/>
      <c r="HW1" s="84"/>
      <c r="HX1" s="84"/>
      <c r="HY1" s="84"/>
      <c r="HZ1" s="84"/>
      <c r="IA1" s="84"/>
      <c r="IB1" s="84"/>
      <c r="IC1" s="84"/>
      <c r="ID1" s="84"/>
      <c r="IE1" s="84"/>
      <c r="IF1" s="84"/>
      <c r="IG1" s="84"/>
      <c r="IH1" s="84"/>
      <c r="II1" s="84"/>
      <c r="IJ1" s="84"/>
      <c r="IK1" s="84"/>
      <c r="IL1" s="84"/>
      <c r="IM1" s="84"/>
      <c r="IN1" s="84"/>
      <c r="IO1" s="84"/>
      <c r="IP1" s="84"/>
      <c r="IQ1" s="84"/>
      <c r="IR1" s="84"/>
      <c r="IS1" s="84"/>
      <c r="IT1" s="84"/>
      <c r="IU1" s="84"/>
      <c r="IV1" s="84"/>
      <c r="IW1" s="84"/>
      <c r="IX1" s="84"/>
    </row>
    <row r="2" s="80" customFormat="1" ht="20" customHeight="1" spans="1:258">
      <c r="A2" s="89" t="s">
        <v>61</v>
      </c>
      <c r="B2" s="90" t="str">
        <f>首期!B4</f>
        <v>TAJJAN81234</v>
      </c>
      <c r="C2" s="91"/>
      <c r="D2" s="92"/>
      <c r="E2" s="93" t="s">
        <v>67</v>
      </c>
      <c r="F2" s="94" t="str">
        <f>首期!B5</f>
        <v>男式短袖T恤</v>
      </c>
      <c r="G2" s="94"/>
      <c r="H2" s="94"/>
      <c r="I2" s="94"/>
      <c r="J2" s="115"/>
      <c r="K2" s="116" t="s">
        <v>57</v>
      </c>
      <c r="L2" s="117" t="s">
        <v>56</v>
      </c>
      <c r="M2" s="117"/>
      <c r="N2" s="117"/>
      <c r="O2" s="117"/>
      <c r="P2" s="118"/>
      <c r="Q2" s="141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  <c r="GT2" s="84"/>
      <c r="GU2" s="84"/>
      <c r="GV2" s="84"/>
      <c r="GW2" s="84"/>
      <c r="GX2" s="84"/>
      <c r="GY2" s="84"/>
      <c r="GZ2" s="84"/>
      <c r="HA2" s="84"/>
      <c r="HB2" s="84"/>
      <c r="HC2" s="84"/>
      <c r="HD2" s="84"/>
      <c r="HE2" s="84"/>
      <c r="HF2" s="84"/>
      <c r="HG2" s="84"/>
      <c r="HH2" s="84"/>
      <c r="HI2" s="84"/>
      <c r="HJ2" s="84"/>
      <c r="HK2" s="84"/>
      <c r="HL2" s="84"/>
      <c r="HM2" s="84"/>
      <c r="HN2" s="84"/>
      <c r="HO2" s="84"/>
      <c r="HP2" s="84"/>
      <c r="HQ2" s="84"/>
      <c r="HR2" s="84"/>
      <c r="HS2" s="84"/>
      <c r="HT2" s="84"/>
      <c r="HU2" s="84"/>
      <c r="HV2" s="84"/>
      <c r="HW2" s="84"/>
      <c r="HX2" s="84"/>
      <c r="HY2" s="84"/>
      <c r="HZ2" s="84"/>
      <c r="IA2" s="84"/>
      <c r="IB2" s="84"/>
      <c r="IC2" s="84"/>
      <c r="ID2" s="84"/>
      <c r="IE2" s="84"/>
      <c r="IF2" s="84"/>
      <c r="IG2" s="84"/>
      <c r="IH2" s="84"/>
      <c r="II2" s="84"/>
      <c r="IJ2" s="84"/>
      <c r="IK2" s="84"/>
      <c r="IL2" s="84"/>
      <c r="IM2" s="84"/>
      <c r="IN2" s="84"/>
      <c r="IO2" s="84"/>
      <c r="IP2" s="84"/>
      <c r="IQ2" s="84"/>
      <c r="IR2" s="84"/>
      <c r="IS2" s="84"/>
      <c r="IT2" s="84"/>
      <c r="IU2" s="84"/>
      <c r="IV2" s="84"/>
      <c r="IW2" s="84"/>
      <c r="IX2" s="84"/>
    </row>
    <row r="3" s="80" customFormat="1" ht="15" spans="1:258">
      <c r="A3" s="95" t="s">
        <v>145</v>
      </c>
      <c r="B3" s="96" t="s">
        <v>146</v>
      </c>
      <c r="C3" s="97"/>
      <c r="D3" s="96"/>
      <c r="E3" s="96"/>
      <c r="F3" s="96"/>
      <c r="G3" s="96"/>
      <c r="H3" s="96"/>
      <c r="I3" s="96"/>
      <c r="J3" s="119"/>
      <c r="K3" s="120"/>
      <c r="L3" s="120"/>
      <c r="M3" s="120"/>
      <c r="N3" s="120"/>
      <c r="O3" s="120"/>
      <c r="P3" s="121"/>
      <c r="Q3" s="142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HV3" s="84"/>
      <c r="HW3" s="84"/>
      <c r="HX3" s="84"/>
      <c r="HY3" s="84"/>
      <c r="HZ3" s="84"/>
      <c r="IA3" s="84"/>
      <c r="IB3" s="84"/>
      <c r="IC3" s="84"/>
      <c r="ID3" s="84"/>
      <c r="IE3" s="84"/>
      <c r="IF3" s="84"/>
      <c r="IG3" s="84"/>
      <c r="IH3" s="84"/>
      <c r="II3" s="84"/>
      <c r="IJ3" s="84"/>
      <c r="IK3" s="84"/>
      <c r="IL3" s="84"/>
      <c r="IM3" s="84"/>
      <c r="IN3" s="84"/>
      <c r="IO3" s="84"/>
      <c r="IP3" s="84"/>
      <c r="IQ3" s="84"/>
      <c r="IR3" s="84"/>
      <c r="IS3" s="84"/>
      <c r="IT3" s="84"/>
      <c r="IU3" s="84"/>
      <c r="IV3" s="84"/>
      <c r="IW3" s="84"/>
      <c r="IX3" s="84"/>
    </row>
    <row r="4" s="80" customFormat="1" ht="16.5" spans="1:258">
      <c r="A4" s="95"/>
      <c r="B4" s="98" t="s">
        <v>110</v>
      </c>
      <c r="C4" s="99" t="s">
        <v>111</v>
      </c>
      <c r="D4" s="99" t="s">
        <v>112</v>
      </c>
      <c r="E4" s="99" t="s">
        <v>113</v>
      </c>
      <c r="F4" s="99" t="s">
        <v>114</v>
      </c>
      <c r="G4" s="99" t="s">
        <v>115</v>
      </c>
      <c r="H4" s="99" t="s">
        <v>147</v>
      </c>
      <c r="I4" s="122" t="s">
        <v>148</v>
      </c>
      <c r="J4" s="119"/>
      <c r="K4" s="123"/>
      <c r="L4" s="124"/>
      <c r="M4" s="125" t="s">
        <v>119</v>
      </c>
      <c r="N4" s="125" t="s">
        <v>119</v>
      </c>
      <c r="O4" s="125"/>
      <c r="P4" s="125" t="s">
        <v>119</v>
      </c>
      <c r="Q4" s="143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  <c r="IW4" s="84"/>
      <c r="IX4" s="84"/>
    </row>
    <row r="5" s="80" customFormat="1" ht="16.5" spans="1:258">
      <c r="A5" s="95"/>
      <c r="B5" s="98" t="s">
        <v>149</v>
      </c>
      <c r="C5" s="99" t="s">
        <v>150</v>
      </c>
      <c r="D5" s="99" t="s">
        <v>151</v>
      </c>
      <c r="E5" s="99" t="s">
        <v>152</v>
      </c>
      <c r="F5" s="99" t="s">
        <v>153</v>
      </c>
      <c r="G5" s="99" t="s">
        <v>154</v>
      </c>
      <c r="H5" s="99" t="s">
        <v>155</v>
      </c>
      <c r="I5" s="122"/>
      <c r="J5" s="126"/>
      <c r="K5" s="127"/>
      <c r="L5" s="128"/>
      <c r="M5" s="129" t="s">
        <v>156</v>
      </c>
      <c r="N5" s="129" t="s">
        <v>157</v>
      </c>
      <c r="O5" s="129" t="s">
        <v>158</v>
      </c>
      <c r="P5" s="129" t="s">
        <v>113</v>
      </c>
      <c r="Q5" s="14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  <c r="IU5" s="84"/>
      <c r="IV5" s="84"/>
      <c r="IW5" s="84"/>
      <c r="IX5" s="84"/>
    </row>
    <row r="6" s="80" customFormat="1" ht="20" customHeight="1" spans="1:258">
      <c r="A6" s="100" t="s">
        <v>159</v>
      </c>
      <c r="B6" s="101">
        <f>C6-1</f>
        <v>65</v>
      </c>
      <c r="C6" s="101">
        <f>D6-2</f>
        <v>66</v>
      </c>
      <c r="D6" s="102">
        <v>68</v>
      </c>
      <c r="E6" s="101">
        <f>D6+2</f>
        <v>70</v>
      </c>
      <c r="F6" s="101">
        <f>E6+2</f>
        <v>72</v>
      </c>
      <c r="G6" s="101">
        <f>F6+1</f>
        <v>73</v>
      </c>
      <c r="H6" s="101">
        <f>G6+1</f>
        <v>74</v>
      </c>
      <c r="I6" s="130" t="s">
        <v>160</v>
      </c>
      <c r="J6" s="126"/>
      <c r="K6" s="127"/>
      <c r="L6" s="127"/>
      <c r="M6" s="127" t="s">
        <v>161</v>
      </c>
      <c r="N6" s="127" t="s">
        <v>161</v>
      </c>
      <c r="O6" s="127" t="s">
        <v>162</v>
      </c>
      <c r="P6" s="127" t="s">
        <v>161</v>
      </c>
      <c r="Q6" s="145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  <c r="IU6" s="84"/>
      <c r="IV6" s="84"/>
      <c r="IW6" s="84"/>
      <c r="IX6" s="84"/>
    </row>
    <row r="7" s="80" customFormat="1" ht="20" customHeight="1" spans="1:258">
      <c r="A7" s="103" t="s">
        <v>163</v>
      </c>
      <c r="B7" s="101">
        <f>C7-4</f>
        <v>100</v>
      </c>
      <c r="C7" s="101">
        <f>D7-4</f>
        <v>104</v>
      </c>
      <c r="D7" s="102">
        <v>108</v>
      </c>
      <c r="E7" s="101">
        <f>D7+4</f>
        <v>112</v>
      </c>
      <c r="F7" s="101">
        <f>E7+4</f>
        <v>116</v>
      </c>
      <c r="G7" s="101">
        <f>F7+6</f>
        <v>122</v>
      </c>
      <c r="H7" s="101">
        <f>G7+6</f>
        <v>128</v>
      </c>
      <c r="I7" s="130" t="s">
        <v>160</v>
      </c>
      <c r="J7" s="126"/>
      <c r="K7" s="127"/>
      <c r="L7" s="127"/>
      <c r="M7" s="127" t="s">
        <v>161</v>
      </c>
      <c r="N7" s="127" t="s">
        <v>164</v>
      </c>
      <c r="O7" s="127" t="s">
        <v>165</v>
      </c>
      <c r="P7" s="127" t="s">
        <v>161</v>
      </c>
      <c r="Q7" s="145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  <c r="IU7" s="84"/>
      <c r="IV7" s="84"/>
      <c r="IW7" s="84"/>
      <c r="IX7" s="84"/>
    </row>
    <row r="8" s="80" customFormat="1" ht="20" customHeight="1" spans="1:258">
      <c r="A8" s="103" t="s">
        <v>166</v>
      </c>
      <c r="B8" s="101">
        <f>C8-4</f>
        <v>98</v>
      </c>
      <c r="C8" s="101">
        <f>D8-4</f>
        <v>102</v>
      </c>
      <c r="D8" s="104">
        <v>106</v>
      </c>
      <c r="E8" s="101">
        <f>D8+4</f>
        <v>110</v>
      </c>
      <c r="F8" s="101">
        <f>E8+5</f>
        <v>115</v>
      </c>
      <c r="G8" s="101">
        <f>F8+6</f>
        <v>121</v>
      </c>
      <c r="H8" s="101">
        <f>G8+7</f>
        <v>128</v>
      </c>
      <c r="I8" s="130" t="s">
        <v>167</v>
      </c>
      <c r="J8" s="126"/>
      <c r="K8" s="127"/>
      <c r="L8" s="127"/>
      <c r="M8" s="127" t="s">
        <v>168</v>
      </c>
      <c r="N8" s="127" t="s">
        <v>169</v>
      </c>
      <c r="O8" s="127" t="s">
        <v>169</v>
      </c>
      <c r="P8" s="127" t="s">
        <v>168</v>
      </c>
      <c r="Q8" s="145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  <c r="IU8" s="84"/>
      <c r="IV8" s="84"/>
      <c r="IW8" s="84"/>
      <c r="IX8" s="84"/>
    </row>
    <row r="9" s="80" customFormat="1" ht="20" customHeight="1" spans="1:258">
      <c r="A9" s="103" t="s">
        <v>170</v>
      </c>
      <c r="B9" s="101">
        <f>C9-1.2</f>
        <v>43.6</v>
      </c>
      <c r="C9" s="101">
        <f>D9-1.2</f>
        <v>44.8</v>
      </c>
      <c r="D9" s="104">
        <v>46</v>
      </c>
      <c r="E9" s="101">
        <f>D9+1.2</f>
        <v>47.2</v>
      </c>
      <c r="F9" s="101">
        <f>E9+1.2</f>
        <v>48.4</v>
      </c>
      <c r="G9" s="101">
        <f>F9+1.4</f>
        <v>49.8</v>
      </c>
      <c r="H9" s="101">
        <f>G9+1.4</f>
        <v>51.2</v>
      </c>
      <c r="I9" s="130" t="s">
        <v>167</v>
      </c>
      <c r="J9" s="126"/>
      <c r="K9" s="127"/>
      <c r="L9" s="127"/>
      <c r="M9" s="127" t="s">
        <v>171</v>
      </c>
      <c r="N9" s="127" t="s">
        <v>169</v>
      </c>
      <c r="O9" s="127" t="s">
        <v>172</v>
      </c>
      <c r="P9" s="127" t="s">
        <v>173</v>
      </c>
      <c r="Q9" s="145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  <c r="IU9" s="84"/>
      <c r="IV9" s="84"/>
      <c r="IW9" s="84"/>
      <c r="IX9" s="84"/>
    </row>
    <row r="10" s="80" customFormat="1" ht="20" customHeight="1" spans="1:258">
      <c r="A10" s="103" t="s">
        <v>174</v>
      </c>
      <c r="B10" s="101">
        <f>C10-0.5</f>
        <v>19</v>
      </c>
      <c r="C10" s="101">
        <f>D10-0.5</f>
        <v>19.5</v>
      </c>
      <c r="D10" s="105">
        <v>20</v>
      </c>
      <c r="E10" s="101">
        <f t="shared" ref="E10:H10" si="0">D10+0.5</f>
        <v>20.5</v>
      </c>
      <c r="F10" s="101">
        <f t="shared" si="0"/>
        <v>21</v>
      </c>
      <c r="G10" s="101">
        <f t="shared" si="0"/>
        <v>21.5</v>
      </c>
      <c r="H10" s="101">
        <f t="shared" si="0"/>
        <v>22</v>
      </c>
      <c r="I10" s="130" t="s">
        <v>175</v>
      </c>
      <c r="J10" s="126"/>
      <c r="K10" s="127"/>
      <c r="L10" s="127"/>
      <c r="M10" s="127" t="s">
        <v>171</v>
      </c>
      <c r="N10" s="127" t="s">
        <v>169</v>
      </c>
      <c r="O10" s="127" t="s">
        <v>164</v>
      </c>
      <c r="P10" s="127" t="s">
        <v>161</v>
      </c>
      <c r="Q10" s="145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  <c r="IU10" s="84"/>
      <c r="IV10" s="84"/>
      <c r="IW10" s="84"/>
      <c r="IX10" s="84"/>
    </row>
    <row r="11" s="80" customFormat="1" ht="20" customHeight="1" spans="1:258">
      <c r="A11" s="106" t="s">
        <v>176</v>
      </c>
      <c r="B11" s="107">
        <f>C11-0.8</f>
        <v>17.9</v>
      </c>
      <c r="C11" s="107">
        <f>D11-0.8</f>
        <v>18.7</v>
      </c>
      <c r="D11" s="108">
        <v>19.5</v>
      </c>
      <c r="E11" s="107">
        <f>D11+0.8</f>
        <v>20.3</v>
      </c>
      <c r="F11" s="107">
        <f>E11+0.8</f>
        <v>21.1</v>
      </c>
      <c r="G11" s="107">
        <f>F11+1.3</f>
        <v>22.4</v>
      </c>
      <c r="H11" s="107">
        <f>G11+1.3</f>
        <v>23.7</v>
      </c>
      <c r="I11" s="130" t="s">
        <v>167</v>
      </c>
      <c r="J11" s="126"/>
      <c r="K11" s="127"/>
      <c r="L11" s="127"/>
      <c r="M11" s="127" t="s">
        <v>177</v>
      </c>
      <c r="N11" s="127" t="s">
        <v>171</v>
      </c>
      <c r="O11" s="127" t="s">
        <v>178</v>
      </c>
      <c r="P11" s="127" t="s">
        <v>179</v>
      </c>
      <c r="Q11" s="145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  <c r="IR11" s="84"/>
      <c r="IS11" s="84"/>
      <c r="IT11" s="84"/>
      <c r="IU11" s="84"/>
      <c r="IV11" s="84"/>
      <c r="IW11" s="84"/>
      <c r="IX11" s="84"/>
    </row>
    <row r="12" s="80" customFormat="1" ht="20" customHeight="1" spans="1:258">
      <c r="A12" s="106" t="s">
        <v>180</v>
      </c>
      <c r="B12" s="107">
        <f>C12-0.6</f>
        <v>16.3</v>
      </c>
      <c r="C12" s="107">
        <f>D12-0.6</f>
        <v>16.9</v>
      </c>
      <c r="D12" s="108">
        <v>17.5</v>
      </c>
      <c r="E12" s="107">
        <f>D12+0.6</f>
        <v>18.1</v>
      </c>
      <c r="F12" s="107">
        <f>E12+0.6</f>
        <v>18.7</v>
      </c>
      <c r="G12" s="107">
        <f>F12+0.95</f>
        <v>19.65</v>
      </c>
      <c r="H12" s="107">
        <f>G12+0.95</f>
        <v>20.6</v>
      </c>
      <c r="I12" s="130">
        <v>0</v>
      </c>
      <c r="J12" s="126"/>
      <c r="K12" s="127"/>
      <c r="L12" s="127"/>
      <c r="M12" s="127" t="s">
        <v>161</v>
      </c>
      <c r="N12" s="127" t="s">
        <v>177</v>
      </c>
      <c r="O12" s="127" t="s">
        <v>161</v>
      </c>
      <c r="P12" s="127" t="s">
        <v>181</v>
      </c>
      <c r="Q12" s="145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  <c r="IQ12" s="84"/>
      <c r="IR12" s="84"/>
      <c r="IS12" s="84"/>
      <c r="IT12" s="84"/>
      <c r="IU12" s="84"/>
      <c r="IV12" s="84"/>
      <c r="IW12" s="84"/>
      <c r="IX12" s="84"/>
    </row>
    <row r="13" s="80" customFormat="1" ht="20" customHeight="1" spans="1:258">
      <c r="A13" s="103" t="s">
        <v>182</v>
      </c>
      <c r="B13" s="101">
        <f>C13-0.4</f>
        <v>19.2</v>
      </c>
      <c r="C13" s="101">
        <f>D13-0.4</f>
        <v>19.6</v>
      </c>
      <c r="D13" s="102">
        <v>20</v>
      </c>
      <c r="E13" s="101">
        <f>D13+0.4</f>
        <v>20.4</v>
      </c>
      <c r="F13" s="101">
        <f>E13+0.4</f>
        <v>20.8</v>
      </c>
      <c r="G13" s="101">
        <f>F13+0.6</f>
        <v>21.4</v>
      </c>
      <c r="H13" s="101">
        <f>G13+0.6</f>
        <v>22</v>
      </c>
      <c r="I13" s="131"/>
      <c r="J13" s="126"/>
      <c r="K13" s="127"/>
      <c r="L13" s="127"/>
      <c r="M13" s="127" t="s">
        <v>161</v>
      </c>
      <c r="N13" s="127" t="s">
        <v>161</v>
      </c>
      <c r="O13" s="127"/>
      <c r="P13" s="127"/>
      <c r="Q13" s="145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  <c r="IQ13" s="84"/>
      <c r="IR13" s="84"/>
      <c r="IS13" s="84"/>
      <c r="IT13" s="84"/>
      <c r="IU13" s="84"/>
      <c r="IV13" s="84"/>
      <c r="IW13" s="84"/>
      <c r="IX13" s="84"/>
    </row>
    <row r="14" s="80" customFormat="1" ht="20" customHeight="1" spans="1:258">
      <c r="A14" s="103" t="s">
        <v>183</v>
      </c>
      <c r="B14" s="101">
        <f>C14-0.2</f>
        <v>11.1</v>
      </c>
      <c r="C14" s="101">
        <f>D14-0.2</f>
        <v>11.3</v>
      </c>
      <c r="D14" s="102">
        <v>11.5</v>
      </c>
      <c r="E14" s="101">
        <f>D14+0.2</f>
        <v>11.7</v>
      </c>
      <c r="F14" s="101">
        <f>E14+0.2</f>
        <v>11.9</v>
      </c>
      <c r="G14" s="101">
        <f>F14+0.25</f>
        <v>12.15</v>
      </c>
      <c r="H14" s="101">
        <f>G14+0.25</f>
        <v>12.4</v>
      </c>
      <c r="I14" s="131"/>
      <c r="J14" s="126"/>
      <c r="K14" s="127"/>
      <c r="L14" s="127"/>
      <c r="M14" s="127" t="s">
        <v>161</v>
      </c>
      <c r="N14" s="127" t="s">
        <v>161</v>
      </c>
      <c r="O14" s="127"/>
      <c r="P14" s="127"/>
      <c r="Q14" s="145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  <c r="IR14" s="84"/>
      <c r="IS14" s="84"/>
      <c r="IT14" s="84"/>
      <c r="IU14" s="84"/>
      <c r="IV14" s="84"/>
      <c r="IW14" s="84"/>
      <c r="IX14" s="84"/>
    </row>
    <row r="15" s="80" customFormat="1" ht="20" customHeight="1" spans="1:258">
      <c r="A15" s="103" t="s">
        <v>184</v>
      </c>
      <c r="B15" s="101">
        <f t="shared" ref="B15:B17" si="1">C15</f>
        <v>2.5</v>
      </c>
      <c r="C15" s="101">
        <f>D15</f>
        <v>2.5</v>
      </c>
      <c r="D15" s="102">
        <v>2.5</v>
      </c>
      <c r="E15" s="101">
        <f t="shared" ref="E15:H15" si="2">D15</f>
        <v>2.5</v>
      </c>
      <c r="F15" s="101">
        <f t="shared" si="2"/>
        <v>2.5</v>
      </c>
      <c r="G15" s="101">
        <f t="shared" si="2"/>
        <v>2.5</v>
      </c>
      <c r="H15" s="101">
        <f t="shared" si="2"/>
        <v>2.5</v>
      </c>
      <c r="I15" s="131"/>
      <c r="J15" s="126"/>
      <c r="K15" s="127"/>
      <c r="L15" s="127"/>
      <c r="M15" s="127" t="s">
        <v>161</v>
      </c>
      <c r="N15" s="127" t="s">
        <v>161</v>
      </c>
      <c r="O15" s="127"/>
      <c r="P15" s="127"/>
      <c r="Q15" s="145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  <c r="IU15" s="84"/>
      <c r="IV15" s="84"/>
      <c r="IW15" s="84"/>
      <c r="IX15" s="84"/>
    </row>
    <row r="16" s="80" customFormat="1" ht="20" customHeight="1" spans="1:258">
      <c r="A16" s="103" t="s">
        <v>185</v>
      </c>
      <c r="B16" s="101">
        <f t="shared" si="1"/>
        <v>8</v>
      </c>
      <c r="C16" s="101">
        <f>D16-0.5</f>
        <v>8</v>
      </c>
      <c r="D16" s="102">
        <v>8.5</v>
      </c>
      <c r="E16" s="101">
        <f>D16</f>
        <v>8.5</v>
      </c>
      <c r="F16" s="101">
        <f>E16+0.5</f>
        <v>9</v>
      </c>
      <c r="G16" s="101">
        <f>F16</f>
        <v>9</v>
      </c>
      <c r="H16" s="101">
        <f>G16+0.5</f>
        <v>9.5</v>
      </c>
      <c r="I16" s="132"/>
      <c r="J16" s="126"/>
      <c r="K16" s="127"/>
      <c r="L16" s="127"/>
      <c r="M16" s="127"/>
      <c r="N16" s="127"/>
      <c r="O16" s="127"/>
      <c r="P16" s="127" t="s">
        <v>186</v>
      </c>
      <c r="Q16" s="145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  <c r="IU16" s="84"/>
      <c r="IV16" s="84"/>
      <c r="IW16" s="84"/>
      <c r="IX16" s="84"/>
    </row>
    <row r="17" s="80" customFormat="1" ht="20" customHeight="1" spans="1:258">
      <c r="A17" s="103" t="s">
        <v>187</v>
      </c>
      <c r="B17" s="101">
        <f t="shared" si="1"/>
        <v>-0.5</v>
      </c>
      <c r="C17" s="101">
        <f>D17-0.5</f>
        <v>-0.5</v>
      </c>
      <c r="D17" s="102">
        <v>0</v>
      </c>
      <c r="E17" s="101">
        <f>D17</f>
        <v>0</v>
      </c>
      <c r="F17" s="101">
        <f>E17+0.5</f>
        <v>0.5</v>
      </c>
      <c r="G17" s="101">
        <f>F17</f>
        <v>0.5</v>
      </c>
      <c r="H17" s="101">
        <f>G17+0.5</f>
        <v>1</v>
      </c>
      <c r="I17" s="133"/>
      <c r="J17" s="126"/>
      <c r="K17" s="127"/>
      <c r="L17" s="127"/>
      <c r="M17" s="127"/>
      <c r="N17" s="127"/>
      <c r="O17" s="127"/>
      <c r="P17" s="127"/>
      <c r="Q17" s="145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  <c r="IR17" s="84"/>
      <c r="IS17" s="84"/>
      <c r="IT17" s="84"/>
      <c r="IU17" s="84"/>
      <c r="IV17" s="84"/>
      <c r="IW17" s="84"/>
      <c r="IX17" s="84"/>
    </row>
    <row r="18" s="80" customFormat="1" ht="20" customHeight="1" spans="1:258">
      <c r="A18" s="109"/>
      <c r="B18" s="110"/>
      <c r="C18" s="110"/>
      <c r="D18" s="110"/>
      <c r="E18" s="111"/>
      <c r="F18" s="110"/>
      <c r="G18" s="110"/>
      <c r="H18" s="110"/>
      <c r="I18" s="110"/>
      <c r="J18" s="134"/>
      <c r="K18" s="135"/>
      <c r="L18" s="135"/>
      <c r="M18" s="136"/>
      <c r="N18" s="135"/>
      <c r="O18" s="135"/>
      <c r="P18" s="136"/>
      <c r="Q18" s="146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  <c r="IR18" s="84"/>
      <c r="IS18" s="84"/>
      <c r="IT18" s="84"/>
      <c r="IU18" s="84"/>
      <c r="IV18" s="84"/>
      <c r="IW18" s="84"/>
      <c r="IX18" s="84"/>
    </row>
    <row r="19" s="80" customFormat="1" ht="16.5" spans="1:258">
      <c r="A19" s="335"/>
      <c r="B19" s="335"/>
      <c r="C19" s="336"/>
      <c r="D19" s="336"/>
      <c r="E19" s="337"/>
      <c r="F19" s="336"/>
      <c r="G19" s="336"/>
      <c r="H19" s="336"/>
      <c r="I19" s="336"/>
      <c r="Q19" s="338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  <c r="IR19" s="84"/>
      <c r="IS19" s="84"/>
      <c r="IT19" s="84"/>
      <c r="IU19" s="84"/>
      <c r="IV19" s="84"/>
      <c r="IW19" s="84"/>
      <c r="IX19" s="84"/>
    </row>
    <row r="20" s="80" customFormat="1" spans="1:258">
      <c r="A20" s="112" t="s">
        <v>188</v>
      </c>
      <c r="B20" s="112"/>
      <c r="C20" s="113"/>
      <c r="D20" s="113"/>
      <c r="Q20" s="338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  <c r="IH20" s="84"/>
      <c r="II20" s="84"/>
      <c r="IJ20" s="84"/>
      <c r="IK20" s="84"/>
      <c r="IL20" s="84"/>
      <c r="IM20" s="84"/>
      <c r="IN20" s="84"/>
      <c r="IO20" s="84"/>
      <c r="IP20" s="84"/>
      <c r="IQ20" s="84"/>
      <c r="IR20" s="84"/>
      <c r="IS20" s="84"/>
      <c r="IT20" s="84"/>
      <c r="IU20" s="84"/>
      <c r="IV20" s="84"/>
      <c r="IW20" s="84"/>
      <c r="IX20" s="84"/>
    </row>
    <row r="21" s="80" customFormat="1" spans="3:258">
      <c r="C21" s="81"/>
      <c r="D21" s="81"/>
      <c r="K21" s="137" t="s">
        <v>189</v>
      </c>
      <c r="L21" s="234">
        <v>45607</v>
      </c>
      <c r="M21" s="137" t="s">
        <v>190</v>
      </c>
      <c r="N21" s="137" t="s">
        <v>138</v>
      </c>
      <c r="O21" s="137" t="s">
        <v>191</v>
      </c>
      <c r="P21" s="80" t="s">
        <v>141</v>
      </c>
      <c r="Q21" s="338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84"/>
      <c r="DN21" s="84"/>
      <c r="DO21" s="84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  <c r="EF21" s="84"/>
      <c r="EG21" s="84"/>
      <c r="EH21" s="84"/>
      <c r="EI21" s="84"/>
      <c r="EJ21" s="84"/>
      <c r="EK21" s="84"/>
      <c r="EL21" s="84"/>
      <c r="EM21" s="84"/>
      <c r="EN21" s="84"/>
      <c r="EO21" s="84"/>
      <c r="EP21" s="84"/>
      <c r="EQ21" s="84"/>
      <c r="ER21" s="84"/>
      <c r="ES21" s="84"/>
      <c r="ET21" s="84"/>
      <c r="EU21" s="84"/>
      <c r="EV21" s="84"/>
      <c r="EW21" s="84"/>
      <c r="EX21" s="84"/>
      <c r="EY21" s="84"/>
      <c r="EZ21" s="84"/>
      <c r="FA21" s="84"/>
      <c r="FB21" s="84"/>
      <c r="FC21" s="84"/>
      <c r="FD21" s="84"/>
      <c r="FE21" s="84"/>
      <c r="FF21" s="84"/>
      <c r="FG21" s="84"/>
      <c r="FH21" s="84"/>
      <c r="FI21" s="84"/>
      <c r="FJ21" s="84"/>
      <c r="FK21" s="84"/>
      <c r="FL21" s="84"/>
      <c r="FM21" s="84"/>
      <c r="FN21" s="84"/>
      <c r="FO21" s="84"/>
      <c r="FP21" s="84"/>
      <c r="FQ21" s="84"/>
      <c r="FR21" s="84"/>
      <c r="FS21" s="84"/>
      <c r="FT21" s="84"/>
      <c r="FU21" s="84"/>
      <c r="FV21" s="84"/>
      <c r="FW21" s="84"/>
      <c r="FX21" s="84"/>
      <c r="FY21" s="84"/>
      <c r="FZ21" s="84"/>
      <c r="GA21" s="84"/>
      <c r="GB21" s="84"/>
      <c r="GC21" s="84"/>
      <c r="GD21" s="84"/>
      <c r="GE21" s="84"/>
      <c r="GF21" s="84"/>
      <c r="GG21" s="84"/>
      <c r="GH21" s="84"/>
      <c r="GI21" s="84"/>
      <c r="GJ21" s="84"/>
      <c r="GK21" s="84"/>
      <c r="GL21" s="84"/>
      <c r="GM21" s="84"/>
      <c r="GN21" s="84"/>
      <c r="GO21" s="84"/>
      <c r="GP21" s="84"/>
      <c r="GQ21" s="84"/>
      <c r="GR21" s="84"/>
      <c r="GS21" s="84"/>
      <c r="GT21" s="84"/>
      <c r="GU21" s="84"/>
      <c r="GV21" s="84"/>
      <c r="GW21" s="84"/>
      <c r="GX21" s="84"/>
      <c r="GY21" s="84"/>
      <c r="GZ21" s="84"/>
      <c r="HA21" s="84"/>
      <c r="HB21" s="84"/>
      <c r="HC21" s="84"/>
      <c r="HD21" s="84"/>
      <c r="HE21" s="84"/>
      <c r="HF21" s="84"/>
      <c r="HG21" s="84"/>
      <c r="HH21" s="84"/>
      <c r="HI21" s="84"/>
      <c r="HJ21" s="84"/>
      <c r="HK21" s="84"/>
      <c r="HL21" s="84"/>
      <c r="HM21" s="84"/>
      <c r="HN21" s="84"/>
      <c r="HO21" s="84"/>
      <c r="HP21" s="84"/>
      <c r="HQ21" s="84"/>
      <c r="HR21" s="84"/>
      <c r="HS21" s="84"/>
      <c r="HT21" s="84"/>
      <c r="HU21" s="84"/>
      <c r="HV21" s="84"/>
      <c r="HW21" s="84"/>
      <c r="HX21" s="84"/>
      <c r="HY21" s="84"/>
      <c r="HZ21" s="84"/>
      <c r="IA21" s="84"/>
      <c r="IB21" s="84"/>
      <c r="IC21" s="84"/>
      <c r="ID21" s="84"/>
      <c r="IE21" s="84"/>
      <c r="IF21" s="84"/>
      <c r="IG21" s="84"/>
      <c r="IH21" s="84"/>
      <c r="II21" s="84"/>
      <c r="IJ21" s="84"/>
      <c r="IK21" s="84"/>
      <c r="IL21" s="84"/>
      <c r="IM21" s="84"/>
      <c r="IN21" s="84"/>
      <c r="IO21" s="84"/>
      <c r="IP21" s="84"/>
      <c r="IQ21" s="84"/>
      <c r="IR21" s="84"/>
      <c r="IS21" s="84"/>
      <c r="IT21" s="84"/>
      <c r="IU21" s="84"/>
      <c r="IV21" s="84"/>
      <c r="IW21" s="84"/>
      <c r="IX21" s="84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8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O21" sqref="O21"/>
    </sheetView>
  </sheetViews>
  <sheetFormatPr defaultColWidth="10" defaultRowHeight="16.5" customHeight="1"/>
  <cols>
    <col min="1" max="1" width="10.875" style="236" customWidth="1"/>
    <col min="2" max="16384" width="10" style="236"/>
  </cols>
  <sheetData>
    <row r="1" ht="22.5" customHeight="1" spans="1:11">
      <c r="A1" s="151" t="s">
        <v>192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ht="17.25" customHeight="1" spans="1:11">
      <c r="A2" s="237" t="s">
        <v>53</v>
      </c>
      <c r="B2" s="238" t="s">
        <v>54</v>
      </c>
      <c r="C2" s="238"/>
      <c r="D2" s="239" t="s">
        <v>55</v>
      </c>
      <c r="E2" s="239"/>
      <c r="F2" s="238" t="s">
        <v>56</v>
      </c>
      <c r="G2" s="238"/>
      <c r="H2" s="240" t="s">
        <v>57</v>
      </c>
      <c r="I2" s="313" t="s">
        <v>56</v>
      </c>
      <c r="J2" s="313"/>
      <c r="K2" s="314"/>
    </row>
    <row r="3" customHeight="1" spans="1:11">
      <c r="A3" s="241" t="s">
        <v>58</v>
      </c>
      <c r="B3" s="242"/>
      <c r="C3" s="243"/>
      <c r="D3" s="244" t="s">
        <v>59</v>
      </c>
      <c r="E3" s="245"/>
      <c r="F3" s="245"/>
      <c r="G3" s="246"/>
      <c r="H3" s="244" t="s">
        <v>60</v>
      </c>
      <c r="I3" s="245"/>
      <c r="J3" s="245"/>
      <c r="K3" s="246"/>
    </row>
    <row r="4" customHeight="1" spans="1:11">
      <c r="A4" s="247" t="s">
        <v>61</v>
      </c>
      <c r="B4" s="248" t="s">
        <v>62</v>
      </c>
      <c r="C4" s="249"/>
      <c r="D4" s="247" t="s">
        <v>63</v>
      </c>
      <c r="E4" s="250"/>
      <c r="F4" s="251">
        <v>45657</v>
      </c>
      <c r="G4" s="252"/>
      <c r="H4" s="247" t="s">
        <v>64</v>
      </c>
      <c r="I4" s="250"/>
      <c r="J4" s="157" t="s">
        <v>65</v>
      </c>
      <c r="K4" s="158" t="s">
        <v>66</v>
      </c>
    </row>
    <row r="5" customHeight="1" spans="1:11">
      <c r="A5" s="253" t="s">
        <v>67</v>
      </c>
      <c r="B5" s="157" t="s">
        <v>68</v>
      </c>
      <c r="C5" s="158"/>
      <c r="D5" s="247" t="s">
        <v>69</v>
      </c>
      <c r="E5" s="250"/>
      <c r="F5" s="251">
        <v>45588</v>
      </c>
      <c r="G5" s="252"/>
      <c r="H5" s="247" t="s">
        <v>70</v>
      </c>
      <c r="I5" s="250"/>
      <c r="J5" s="157" t="s">
        <v>65</v>
      </c>
      <c r="K5" s="158" t="s">
        <v>66</v>
      </c>
    </row>
    <row r="6" customHeight="1" spans="1:11">
      <c r="A6" s="247" t="s">
        <v>71</v>
      </c>
      <c r="B6" s="254" t="s">
        <v>72</v>
      </c>
      <c r="C6" s="255">
        <v>6</v>
      </c>
      <c r="D6" s="253" t="s">
        <v>73</v>
      </c>
      <c r="E6" s="256"/>
      <c r="F6" s="251">
        <v>45604</v>
      </c>
      <c r="G6" s="252"/>
      <c r="H6" s="247" t="s">
        <v>74</v>
      </c>
      <c r="I6" s="250"/>
      <c r="J6" s="157" t="s">
        <v>65</v>
      </c>
      <c r="K6" s="158" t="s">
        <v>66</v>
      </c>
    </row>
    <row r="7" customHeight="1" spans="1:11">
      <c r="A7" s="247" t="s">
        <v>75</v>
      </c>
      <c r="B7" s="257">
        <v>11884</v>
      </c>
      <c r="C7" s="258"/>
      <c r="D7" s="253" t="s">
        <v>76</v>
      </c>
      <c r="E7" s="259"/>
      <c r="F7" s="251">
        <v>45621</v>
      </c>
      <c r="G7" s="252"/>
      <c r="H7" s="247" t="s">
        <v>77</v>
      </c>
      <c r="I7" s="250"/>
      <c r="J7" s="157" t="s">
        <v>65</v>
      </c>
      <c r="K7" s="158" t="s">
        <v>66</v>
      </c>
    </row>
    <row r="8" customHeight="1" spans="1:16">
      <c r="A8" s="260" t="s">
        <v>78</v>
      </c>
      <c r="B8" s="261"/>
      <c r="C8" s="262"/>
      <c r="D8" s="263" t="s">
        <v>79</v>
      </c>
      <c r="E8" s="264"/>
      <c r="F8" s="265">
        <v>45626</v>
      </c>
      <c r="G8" s="266"/>
      <c r="H8" s="263" t="s">
        <v>80</v>
      </c>
      <c r="I8" s="264"/>
      <c r="J8" s="283" t="s">
        <v>65</v>
      </c>
      <c r="K8" s="315" t="s">
        <v>66</v>
      </c>
      <c r="P8" s="210" t="s">
        <v>193</v>
      </c>
    </row>
    <row r="9" customHeight="1" spans="1:11">
      <c r="A9" s="267" t="s">
        <v>194</v>
      </c>
      <c r="B9" s="267"/>
      <c r="C9" s="267"/>
      <c r="D9" s="267"/>
      <c r="E9" s="267"/>
      <c r="F9" s="267"/>
      <c r="G9" s="267"/>
      <c r="H9" s="267"/>
      <c r="I9" s="267"/>
      <c r="J9" s="267"/>
      <c r="K9" s="267"/>
    </row>
    <row r="10" customHeight="1" spans="1:11">
      <c r="A10" s="268" t="s">
        <v>83</v>
      </c>
      <c r="B10" s="269" t="s">
        <v>84</v>
      </c>
      <c r="C10" s="270" t="s">
        <v>85</v>
      </c>
      <c r="D10" s="271"/>
      <c r="E10" s="272" t="s">
        <v>88</v>
      </c>
      <c r="F10" s="269" t="s">
        <v>84</v>
      </c>
      <c r="G10" s="270" t="s">
        <v>85</v>
      </c>
      <c r="H10" s="269"/>
      <c r="I10" s="272" t="s">
        <v>86</v>
      </c>
      <c r="J10" s="269" t="s">
        <v>84</v>
      </c>
      <c r="K10" s="316" t="s">
        <v>85</v>
      </c>
    </row>
    <row r="11" customHeight="1" spans="1:11">
      <c r="A11" s="253" t="s">
        <v>89</v>
      </c>
      <c r="B11" s="273" t="s">
        <v>84</v>
      </c>
      <c r="C11" s="157" t="s">
        <v>85</v>
      </c>
      <c r="D11" s="259"/>
      <c r="E11" s="256" t="s">
        <v>91</v>
      </c>
      <c r="F11" s="273" t="s">
        <v>84</v>
      </c>
      <c r="G11" s="157" t="s">
        <v>85</v>
      </c>
      <c r="H11" s="273"/>
      <c r="I11" s="256" t="s">
        <v>96</v>
      </c>
      <c r="J11" s="273" t="s">
        <v>84</v>
      </c>
      <c r="K11" s="158" t="s">
        <v>85</v>
      </c>
    </row>
    <row r="12" customHeight="1" spans="1:11">
      <c r="A12" s="263" t="s">
        <v>124</v>
      </c>
      <c r="B12" s="264"/>
      <c r="C12" s="264"/>
      <c r="D12" s="264"/>
      <c r="E12" s="264"/>
      <c r="F12" s="264"/>
      <c r="G12" s="264"/>
      <c r="H12" s="264"/>
      <c r="I12" s="264"/>
      <c r="J12" s="264"/>
      <c r="K12" s="317"/>
    </row>
    <row r="13" customHeight="1" spans="1:11">
      <c r="A13" s="274" t="s">
        <v>195</v>
      </c>
      <c r="B13" s="274"/>
      <c r="C13" s="274"/>
      <c r="D13" s="274"/>
      <c r="E13" s="274"/>
      <c r="F13" s="274"/>
      <c r="G13" s="274"/>
      <c r="H13" s="274"/>
      <c r="I13" s="274"/>
      <c r="J13" s="274"/>
      <c r="K13" s="274"/>
    </row>
    <row r="14" customHeight="1" spans="1:11">
      <c r="A14" s="275" t="s">
        <v>196</v>
      </c>
      <c r="B14" s="276"/>
      <c r="C14" s="276"/>
      <c r="D14" s="276"/>
      <c r="E14" s="276"/>
      <c r="F14" s="276"/>
      <c r="G14" s="276"/>
      <c r="H14" s="277"/>
      <c r="I14" s="318"/>
      <c r="J14" s="318"/>
      <c r="K14" s="319"/>
    </row>
    <row r="15" customHeight="1" spans="1:11">
      <c r="A15" s="278"/>
      <c r="B15" s="279"/>
      <c r="C15" s="279"/>
      <c r="D15" s="280"/>
      <c r="E15" s="281"/>
      <c r="F15" s="279"/>
      <c r="G15" s="279"/>
      <c r="H15" s="280"/>
      <c r="I15" s="320"/>
      <c r="J15" s="321"/>
      <c r="K15" s="322"/>
    </row>
    <row r="16" customHeight="1" spans="1:11">
      <c r="A16" s="282"/>
      <c r="B16" s="283"/>
      <c r="C16" s="283"/>
      <c r="D16" s="283"/>
      <c r="E16" s="283"/>
      <c r="F16" s="283"/>
      <c r="G16" s="283"/>
      <c r="H16" s="283"/>
      <c r="I16" s="283"/>
      <c r="J16" s="283"/>
      <c r="K16" s="315"/>
    </row>
    <row r="17" customHeight="1" spans="1:11">
      <c r="A17" s="274" t="s">
        <v>197</v>
      </c>
      <c r="B17" s="274"/>
      <c r="C17" s="274"/>
      <c r="D17" s="274"/>
      <c r="E17" s="274"/>
      <c r="F17" s="274"/>
      <c r="G17" s="274"/>
      <c r="H17" s="274"/>
      <c r="I17" s="274"/>
      <c r="J17" s="274"/>
      <c r="K17" s="274"/>
    </row>
    <row r="18" customHeight="1" spans="1:11">
      <c r="A18" s="284" t="s">
        <v>198</v>
      </c>
      <c r="B18" s="285"/>
      <c r="C18" s="285"/>
      <c r="D18" s="285"/>
      <c r="E18" s="285"/>
      <c r="F18" s="285"/>
      <c r="G18" s="285"/>
      <c r="H18" s="285"/>
      <c r="I18" s="318"/>
      <c r="J18" s="318"/>
      <c r="K18" s="319"/>
    </row>
    <row r="19" customHeight="1" spans="1:11">
      <c r="A19" s="278"/>
      <c r="B19" s="279"/>
      <c r="C19" s="279"/>
      <c r="D19" s="280"/>
      <c r="E19" s="281"/>
      <c r="F19" s="279"/>
      <c r="G19" s="279"/>
      <c r="H19" s="280"/>
      <c r="I19" s="320"/>
      <c r="J19" s="321"/>
      <c r="K19" s="322"/>
    </row>
    <row r="20" customHeight="1" spans="1:11">
      <c r="A20" s="282"/>
      <c r="B20" s="283"/>
      <c r="C20" s="283"/>
      <c r="D20" s="283"/>
      <c r="E20" s="283"/>
      <c r="F20" s="283"/>
      <c r="G20" s="283"/>
      <c r="H20" s="283"/>
      <c r="I20" s="283"/>
      <c r="J20" s="283"/>
      <c r="K20" s="315"/>
    </row>
    <row r="21" customHeight="1" spans="1:11">
      <c r="A21" s="286" t="s">
        <v>121</v>
      </c>
      <c r="B21" s="286"/>
      <c r="C21" s="286"/>
      <c r="D21" s="286"/>
      <c r="E21" s="286"/>
      <c r="F21" s="286"/>
      <c r="G21" s="286"/>
      <c r="H21" s="286"/>
      <c r="I21" s="286"/>
      <c r="J21" s="286"/>
      <c r="K21" s="286"/>
    </row>
    <row r="22" customHeight="1" spans="1:11">
      <c r="A22" s="152" t="s">
        <v>122</v>
      </c>
      <c r="B22" s="186"/>
      <c r="C22" s="186"/>
      <c r="D22" s="186"/>
      <c r="E22" s="186"/>
      <c r="F22" s="186"/>
      <c r="G22" s="186"/>
      <c r="H22" s="186"/>
      <c r="I22" s="186"/>
      <c r="J22" s="186"/>
      <c r="K22" s="214"/>
    </row>
    <row r="23" customHeight="1" spans="1:11">
      <c r="A23" s="165" t="s">
        <v>123</v>
      </c>
      <c r="B23" s="166"/>
      <c r="C23" s="157" t="s">
        <v>65</v>
      </c>
      <c r="D23" s="157" t="s">
        <v>66</v>
      </c>
      <c r="E23" s="164"/>
      <c r="F23" s="164"/>
      <c r="G23" s="164"/>
      <c r="H23" s="164"/>
      <c r="I23" s="164"/>
      <c r="J23" s="164"/>
      <c r="K23" s="207"/>
    </row>
    <row r="24" customHeight="1" spans="1:11">
      <c r="A24" s="287" t="s">
        <v>199</v>
      </c>
      <c r="B24" s="160"/>
      <c r="C24" s="160"/>
      <c r="D24" s="160"/>
      <c r="E24" s="160"/>
      <c r="F24" s="160"/>
      <c r="G24" s="160"/>
      <c r="H24" s="160"/>
      <c r="I24" s="160"/>
      <c r="J24" s="160"/>
      <c r="K24" s="323"/>
    </row>
    <row r="25" customHeight="1" spans="1:11">
      <c r="A25" s="288"/>
      <c r="B25" s="289"/>
      <c r="C25" s="289"/>
      <c r="D25" s="289"/>
      <c r="E25" s="289"/>
      <c r="F25" s="289"/>
      <c r="G25" s="289"/>
      <c r="H25" s="289"/>
      <c r="I25" s="289"/>
      <c r="J25" s="289"/>
      <c r="K25" s="324"/>
    </row>
    <row r="26" customHeight="1" spans="1:11">
      <c r="A26" s="267" t="s">
        <v>130</v>
      </c>
      <c r="B26" s="267"/>
      <c r="C26" s="267"/>
      <c r="D26" s="267"/>
      <c r="E26" s="267"/>
      <c r="F26" s="267"/>
      <c r="G26" s="267"/>
      <c r="H26" s="267"/>
      <c r="I26" s="267"/>
      <c r="J26" s="267"/>
      <c r="K26" s="267"/>
    </row>
    <row r="27" customHeight="1" spans="1:11">
      <c r="A27" s="241" t="s">
        <v>131</v>
      </c>
      <c r="B27" s="270" t="s">
        <v>94</v>
      </c>
      <c r="C27" s="270" t="s">
        <v>95</v>
      </c>
      <c r="D27" s="270" t="s">
        <v>87</v>
      </c>
      <c r="E27" s="242" t="s">
        <v>132</v>
      </c>
      <c r="F27" s="270" t="s">
        <v>94</v>
      </c>
      <c r="G27" s="270" t="s">
        <v>95</v>
      </c>
      <c r="H27" s="270" t="s">
        <v>87</v>
      </c>
      <c r="I27" s="242" t="s">
        <v>133</v>
      </c>
      <c r="J27" s="270" t="s">
        <v>94</v>
      </c>
      <c r="K27" s="316" t="s">
        <v>95</v>
      </c>
    </row>
    <row r="28" customHeight="1" spans="1:11">
      <c r="A28" s="290" t="s">
        <v>86</v>
      </c>
      <c r="B28" s="157" t="s">
        <v>94</v>
      </c>
      <c r="C28" s="157" t="s">
        <v>95</v>
      </c>
      <c r="D28" s="157" t="s">
        <v>87</v>
      </c>
      <c r="E28" s="291" t="s">
        <v>93</v>
      </c>
      <c r="F28" s="157" t="s">
        <v>94</v>
      </c>
      <c r="G28" s="157" t="s">
        <v>95</v>
      </c>
      <c r="H28" s="157" t="s">
        <v>87</v>
      </c>
      <c r="I28" s="291" t="s">
        <v>104</v>
      </c>
      <c r="J28" s="157" t="s">
        <v>94</v>
      </c>
      <c r="K28" s="158" t="s">
        <v>95</v>
      </c>
    </row>
    <row r="29" customHeight="1" spans="1:11">
      <c r="A29" s="247" t="s">
        <v>97</v>
      </c>
      <c r="B29" s="292"/>
      <c r="C29" s="292"/>
      <c r="D29" s="292"/>
      <c r="E29" s="292"/>
      <c r="F29" s="292"/>
      <c r="G29" s="292"/>
      <c r="H29" s="292"/>
      <c r="I29" s="292"/>
      <c r="J29" s="292"/>
      <c r="K29" s="325"/>
    </row>
    <row r="30" customHeight="1" spans="1:11">
      <c r="A30" s="293"/>
      <c r="B30" s="294"/>
      <c r="C30" s="294"/>
      <c r="D30" s="294"/>
      <c r="E30" s="294"/>
      <c r="F30" s="294"/>
      <c r="G30" s="294"/>
      <c r="H30" s="294"/>
      <c r="I30" s="294"/>
      <c r="J30" s="294"/>
      <c r="K30" s="326"/>
    </row>
    <row r="31" customHeight="1" spans="1:11">
      <c r="A31" s="295" t="s">
        <v>200</v>
      </c>
      <c r="B31" s="295"/>
      <c r="C31" s="295"/>
      <c r="D31" s="295"/>
      <c r="E31" s="295"/>
      <c r="F31" s="295"/>
      <c r="G31" s="295"/>
      <c r="H31" s="295"/>
      <c r="I31" s="295"/>
      <c r="J31" s="295"/>
      <c r="K31" s="295"/>
    </row>
    <row r="32" ht="21" customHeight="1" spans="1:11">
      <c r="A32" s="296"/>
      <c r="B32" s="297"/>
      <c r="C32" s="297"/>
      <c r="D32" s="297"/>
      <c r="E32" s="297"/>
      <c r="F32" s="297"/>
      <c r="G32" s="297"/>
      <c r="H32" s="297"/>
      <c r="I32" s="297"/>
      <c r="J32" s="297"/>
      <c r="K32" s="327"/>
    </row>
    <row r="33" ht="21" customHeight="1" spans="1:11">
      <c r="A33" s="298"/>
      <c r="B33" s="299"/>
      <c r="C33" s="299"/>
      <c r="D33" s="299"/>
      <c r="E33" s="299"/>
      <c r="F33" s="299"/>
      <c r="G33" s="299"/>
      <c r="H33" s="299"/>
      <c r="I33" s="299"/>
      <c r="J33" s="299"/>
      <c r="K33" s="328"/>
    </row>
    <row r="34" ht="21" customHeight="1" spans="1:11">
      <c r="A34" s="298"/>
      <c r="B34" s="299"/>
      <c r="C34" s="299"/>
      <c r="D34" s="299"/>
      <c r="E34" s="299"/>
      <c r="F34" s="299"/>
      <c r="G34" s="299"/>
      <c r="H34" s="299"/>
      <c r="I34" s="299"/>
      <c r="J34" s="299"/>
      <c r="K34" s="328"/>
    </row>
    <row r="35" ht="21" customHeight="1" spans="1:11">
      <c r="A35" s="298"/>
      <c r="B35" s="299"/>
      <c r="C35" s="299"/>
      <c r="D35" s="299"/>
      <c r="E35" s="299"/>
      <c r="F35" s="299"/>
      <c r="G35" s="299"/>
      <c r="H35" s="299"/>
      <c r="I35" s="299"/>
      <c r="J35" s="299"/>
      <c r="K35" s="328"/>
    </row>
    <row r="36" ht="21" customHeight="1" spans="1:11">
      <c r="A36" s="298"/>
      <c r="B36" s="299"/>
      <c r="C36" s="299"/>
      <c r="D36" s="299"/>
      <c r="E36" s="299"/>
      <c r="F36" s="299"/>
      <c r="G36" s="299"/>
      <c r="H36" s="299"/>
      <c r="I36" s="299"/>
      <c r="J36" s="299"/>
      <c r="K36" s="328"/>
    </row>
    <row r="37" ht="21" customHeight="1" spans="1:11">
      <c r="A37" s="298"/>
      <c r="B37" s="299"/>
      <c r="C37" s="299"/>
      <c r="D37" s="299"/>
      <c r="E37" s="299"/>
      <c r="F37" s="299"/>
      <c r="G37" s="299"/>
      <c r="H37" s="299"/>
      <c r="I37" s="299"/>
      <c r="J37" s="299"/>
      <c r="K37" s="328"/>
    </row>
    <row r="38" ht="21" customHeight="1" spans="1:11">
      <c r="A38" s="298"/>
      <c r="B38" s="299"/>
      <c r="C38" s="299"/>
      <c r="D38" s="299"/>
      <c r="E38" s="299"/>
      <c r="F38" s="299"/>
      <c r="G38" s="299"/>
      <c r="H38" s="299"/>
      <c r="I38" s="299"/>
      <c r="J38" s="299"/>
      <c r="K38" s="328"/>
    </row>
    <row r="39" ht="21" customHeight="1" spans="1:11">
      <c r="A39" s="298"/>
      <c r="B39" s="299"/>
      <c r="C39" s="299"/>
      <c r="D39" s="299"/>
      <c r="E39" s="299"/>
      <c r="F39" s="299"/>
      <c r="G39" s="299"/>
      <c r="H39" s="299"/>
      <c r="I39" s="299"/>
      <c r="J39" s="299"/>
      <c r="K39" s="328"/>
    </row>
    <row r="40" ht="21" customHeight="1" spans="1:11">
      <c r="A40" s="298"/>
      <c r="B40" s="299"/>
      <c r="C40" s="299"/>
      <c r="D40" s="299"/>
      <c r="E40" s="299"/>
      <c r="F40" s="299"/>
      <c r="G40" s="299"/>
      <c r="H40" s="299"/>
      <c r="I40" s="299"/>
      <c r="J40" s="299"/>
      <c r="K40" s="328"/>
    </row>
    <row r="41" ht="21" customHeight="1" spans="1:11">
      <c r="A41" s="298"/>
      <c r="B41" s="299"/>
      <c r="C41" s="299"/>
      <c r="D41" s="299"/>
      <c r="E41" s="299"/>
      <c r="F41" s="299"/>
      <c r="G41" s="299"/>
      <c r="H41" s="299"/>
      <c r="I41" s="299"/>
      <c r="J41" s="299"/>
      <c r="K41" s="328"/>
    </row>
    <row r="42" ht="21" customHeight="1" spans="1:11">
      <c r="A42" s="298"/>
      <c r="B42" s="299"/>
      <c r="C42" s="299"/>
      <c r="D42" s="299"/>
      <c r="E42" s="299"/>
      <c r="F42" s="299"/>
      <c r="G42" s="299"/>
      <c r="H42" s="299"/>
      <c r="I42" s="299"/>
      <c r="J42" s="299"/>
      <c r="K42" s="328"/>
    </row>
    <row r="43" ht="17.25" customHeight="1" spans="1:11">
      <c r="A43" s="293" t="s">
        <v>129</v>
      </c>
      <c r="B43" s="294"/>
      <c r="C43" s="294"/>
      <c r="D43" s="294"/>
      <c r="E43" s="294"/>
      <c r="F43" s="294"/>
      <c r="G43" s="294"/>
      <c r="H43" s="294"/>
      <c r="I43" s="294"/>
      <c r="J43" s="294"/>
      <c r="K43" s="326"/>
    </row>
    <row r="44" customHeight="1" spans="1:11">
      <c r="A44" s="295" t="s">
        <v>201</v>
      </c>
      <c r="B44" s="295"/>
      <c r="C44" s="295"/>
      <c r="D44" s="295"/>
      <c r="E44" s="295"/>
      <c r="F44" s="295"/>
      <c r="G44" s="295"/>
      <c r="H44" s="295"/>
      <c r="I44" s="295"/>
      <c r="J44" s="295"/>
      <c r="K44" s="295"/>
    </row>
    <row r="45" ht="18" customHeight="1" spans="1:11">
      <c r="A45" s="300" t="s">
        <v>124</v>
      </c>
      <c r="B45" s="301"/>
      <c r="C45" s="301"/>
      <c r="D45" s="301"/>
      <c r="E45" s="301"/>
      <c r="F45" s="301"/>
      <c r="G45" s="301"/>
      <c r="H45" s="301"/>
      <c r="I45" s="301"/>
      <c r="J45" s="301"/>
      <c r="K45" s="329"/>
    </row>
    <row r="46" ht="18" customHeight="1" spans="1:11">
      <c r="A46" s="300" t="s">
        <v>202</v>
      </c>
      <c r="B46" s="301"/>
      <c r="C46" s="301"/>
      <c r="D46" s="301"/>
      <c r="E46" s="301"/>
      <c r="F46" s="301"/>
      <c r="G46" s="301"/>
      <c r="H46" s="301"/>
      <c r="I46" s="301"/>
      <c r="J46" s="301"/>
      <c r="K46" s="329"/>
    </row>
    <row r="47" ht="18" customHeight="1" spans="1:11">
      <c r="A47" s="288"/>
      <c r="B47" s="289"/>
      <c r="C47" s="289"/>
      <c r="D47" s="289"/>
      <c r="E47" s="289"/>
      <c r="F47" s="289"/>
      <c r="G47" s="289"/>
      <c r="H47" s="289"/>
      <c r="I47" s="289"/>
      <c r="J47" s="289"/>
      <c r="K47" s="324"/>
    </row>
    <row r="48" ht="21" customHeight="1" spans="1:11">
      <c r="A48" s="302" t="s">
        <v>135</v>
      </c>
      <c r="B48" s="303" t="s">
        <v>136</v>
      </c>
      <c r="C48" s="303"/>
      <c r="D48" s="304" t="s">
        <v>137</v>
      </c>
      <c r="E48" s="304"/>
      <c r="F48" s="304" t="s">
        <v>139</v>
      </c>
      <c r="G48" s="305"/>
      <c r="H48" s="306" t="s">
        <v>140</v>
      </c>
      <c r="I48" s="306"/>
      <c r="J48" s="303" t="s">
        <v>141</v>
      </c>
      <c r="K48" s="330"/>
    </row>
    <row r="49" customHeight="1" spans="1:11">
      <c r="A49" s="307" t="s">
        <v>142</v>
      </c>
      <c r="B49" s="308"/>
      <c r="C49" s="308"/>
      <c r="D49" s="308"/>
      <c r="E49" s="308"/>
      <c r="F49" s="308"/>
      <c r="G49" s="308"/>
      <c r="H49" s="308"/>
      <c r="I49" s="308"/>
      <c r="J49" s="308"/>
      <c r="K49" s="331"/>
    </row>
    <row r="50" customHeight="1" spans="1:11">
      <c r="A50" s="309"/>
      <c r="B50" s="310"/>
      <c r="C50" s="310"/>
      <c r="D50" s="310"/>
      <c r="E50" s="310"/>
      <c r="F50" s="310"/>
      <c r="G50" s="310"/>
      <c r="H50" s="310"/>
      <c r="I50" s="310"/>
      <c r="J50" s="310"/>
      <c r="K50" s="332"/>
    </row>
    <row r="51" customHeight="1" spans="1:11">
      <c r="A51" s="311"/>
      <c r="B51" s="312"/>
      <c r="C51" s="312"/>
      <c r="D51" s="312"/>
      <c r="E51" s="312"/>
      <c r="F51" s="312"/>
      <c r="G51" s="312"/>
      <c r="H51" s="312"/>
      <c r="I51" s="312"/>
      <c r="J51" s="312"/>
      <c r="K51" s="333"/>
    </row>
    <row r="52" ht="21" customHeight="1" spans="1:11">
      <c r="A52" s="302" t="s">
        <v>135</v>
      </c>
      <c r="B52" s="303" t="s">
        <v>136</v>
      </c>
      <c r="C52" s="303"/>
      <c r="D52" s="304" t="s">
        <v>137</v>
      </c>
      <c r="E52" s="304"/>
      <c r="F52" s="304" t="s">
        <v>139</v>
      </c>
      <c r="G52" s="305"/>
      <c r="H52" s="306" t="s">
        <v>140</v>
      </c>
      <c r="I52" s="306"/>
      <c r="J52" s="303" t="s">
        <v>141</v>
      </c>
      <c r="K52" s="33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0"/>
  <sheetViews>
    <sheetView workbookViewId="0">
      <selection activeCell="A2" sqref="A2:Q19"/>
    </sheetView>
  </sheetViews>
  <sheetFormatPr defaultColWidth="9" defaultRowHeight="14.25"/>
  <cols>
    <col min="1" max="1" width="13.625" style="80" customWidth="1"/>
    <col min="2" max="2" width="8.5" style="80" customWidth="1"/>
    <col min="3" max="3" width="8.5" style="81" customWidth="1"/>
    <col min="4" max="8" width="8.5" style="80" customWidth="1"/>
    <col min="9" max="9" width="6.875" style="80" customWidth="1"/>
    <col min="10" max="13" width="12.625" style="80" customWidth="1"/>
    <col min="14" max="16" width="12.625" style="229" customWidth="1"/>
    <col min="17" max="248" width="9" style="80"/>
    <col min="249" max="16384" width="9" style="84"/>
  </cols>
  <sheetData>
    <row r="1" s="80" customFormat="1" ht="29" customHeight="1" spans="1:251">
      <c r="A1" s="230" t="s">
        <v>144</v>
      </c>
      <c r="B1" s="231"/>
      <c r="C1" s="232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3"/>
      <c r="O1" s="233"/>
      <c r="P1" s="233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  <c r="EP1" s="84"/>
      <c r="EQ1" s="84"/>
      <c r="ER1" s="84"/>
      <c r="ES1" s="84"/>
      <c r="ET1" s="84"/>
      <c r="EU1" s="84"/>
      <c r="EV1" s="84"/>
      <c r="EW1" s="84"/>
      <c r="EX1" s="84"/>
      <c r="EY1" s="84"/>
      <c r="EZ1" s="84"/>
      <c r="FA1" s="84"/>
      <c r="FB1" s="84"/>
      <c r="FC1" s="84"/>
      <c r="FD1" s="84"/>
      <c r="FE1" s="84"/>
      <c r="FF1" s="84"/>
      <c r="FG1" s="84"/>
      <c r="FH1" s="84"/>
      <c r="FI1" s="84"/>
      <c r="FJ1" s="84"/>
      <c r="FK1" s="84"/>
      <c r="FL1" s="84"/>
      <c r="FM1" s="84"/>
      <c r="FN1" s="84"/>
      <c r="FO1" s="84"/>
      <c r="FP1" s="84"/>
      <c r="FQ1" s="84"/>
      <c r="FR1" s="84"/>
      <c r="FS1" s="84"/>
      <c r="FT1" s="84"/>
      <c r="FU1" s="84"/>
      <c r="FV1" s="84"/>
      <c r="FW1" s="84"/>
      <c r="FX1" s="84"/>
      <c r="FY1" s="84"/>
      <c r="FZ1" s="84"/>
      <c r="GA1" s="84"/>
      <c r="GB1" s="84"/>
      <c r="GC1" s="84"/>
      <c r="GD1" s="84"/>
      <c r="GE1" s="84"/>
      <c r="GF1" s="84"/>
      <c r="GG1" s="84"/>
      <c r="GH1" s="84"/>
      <c r="GI1" s="84"/>
      <c r="GJ1" s="84"/>
      <c r="GK1" s="84"/>
      <c r="GL1" s="84"/>
      <c r="GM1" s="84"/>
      <c r="GN1" s="84"/>
      <c r="GO1" s="84"/>
      <c r="GP1" s="84"/>
      <c r="GQ1" s="84"/>
      <c r="GR1" s="84"/>
      <c r="GS1" s="84"/>
      <c r="GT1" s="84"/>
      <c r="GU1" s="84"/>
      <c r="GV1" s="84"/>
      <c r="GW1" s="84"/>
      <c r="GX1" s="84"/>
      <c r="GY1" s="84"/>
      <c r="GZ1" s="84"/>
      <c r="HA1" s="84"/>
      <c r="HB1" s="84"/>
      <c r="HC1" s="84"/>
      <c r="HD1" s="84"/>
      <c r="HE1" s="84"/>
      <c r="HF1" s="84"/>
      <c r="HG1" s="84"/>
      <c r="HH1" s="84"/>
      <c r="HI1" s="84"/>
      <c r="HJ1" s="84"/>
      <c r="HK1" s="84"/>
      <c r="HL1" s="84"/>
      <c r="HM1" s="84"/>
      <c r="HN1" s="84"/>
      <c r="HO1" s="84"/>
      <c r="HP1" s="84"/>
      <c r="HQ1" s="84"/>
      <c r="HR1" s="84"/>
      <c r="HS1" s="84"/>
      <c r="HT1" s="84"/>
      <c r="HU1" s="84"/>
      <c r="HV1" s="84"/>
      <c r="HW1" s="84"/>
      <c r="HX1" s="84"/>
      <c r="HY1" s="84"/>
      <c r="HZ1" s="84"/>
      <c r="IA1" s="84"/>
      <c r="IB1" s="84"/>
      <c r="IC1" s="84"/>
      <c r="ID1" s="84"/>
      <c r="IE1" s="84"/>
      <c r="IF1" s="84"/>
      <c r="IG1" s="84"/>
      <c r="IH1" s="84"/>
      <c r="II1" s="84"/>
      <c r="IJ1" s="84"/>
      <c r="IK1" s="84"/>
      <c r="IL1" s="84"/>
      <c r="IM1" s="84"/>
      <c r="IN1" s="84"/>
      <c r="IO1" s="84"/>
      <c r="IP1" s="84"/>
      <c r="IQ1" s="84"/>
    </row>
    <row r="2" s="80" customFormat="1" ht="20" customHeight="1" spans="1:251">
      <c r="A2" s="89" t="s">
        <v>61</v>
      </c>
      <c r="B2" s="90" t="str">
        <f>首期!B4</f>
        <v>TAJJAN81234</v>
      </c>
      <c r="C2" s="91"/>
      <c r="D2" s="92"/>
      <c r="E2" s="93" t="s">
        <v>67</v>
      </c>
      <c r="F2" s="94" t="str">
        <f>首期!B5</f>
        <v>男式短袖T恤</v>
      </c>
      <c r="G2" s="94"/>
      <c r="H2" s="94"/>
      <c r="I2" s="94"/>
      <c r="J2" s="115"/>
      <c r="K2" s="116" t="s">
        <v>57</v>
      </c>
      <c r="L2" s="117" t="s">
        <v>56</v>
      </c>
      <c r="M2" s="117"/>
      <c r="N2" s="117"/>
      <c r="O2" s="117"/>
      <c r="P2" s="118"/>
      <c r="Q2" s="141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  <c r="GT2" s="84"/>
      <c r="GU2" s="84"/>
      <c r="GV2" s="84"/>
      <c r="GW2" s="84"/>
      <c r="GX2" s="84"/>
      <c r="GY2" s="84"/>
      <c r="GZ2" s="84"/>
      <c r="HA2" s="84"/>
      <c r="HB2" s="84"/>
      <c r="HC2" s="84"/>
      <c r="HD2" s="84"/>
      <c r="HE2" s="84"/>
      <c r="HF2" s="84"/>
      <c r="HG2" s="84"/>
      <c r="HH2" s="84"/>
      <c r="HI2" s="84"/>
      <c r="HJ2" s="84"/>
      <c r="HK2" s="84"/>
      <c r="HL2" s="84"/>
      <c r="HM2" s="84"/>
      <c r="HN2" s="84"/>
      <c r="HO2" s="84"/>
      <c r="HP2" s="84"/>
      <c r="HQ2" s="84"/>
      <c r="HR2" s="84"/>
      <c r="HS2" s="84"/>
      <c r="HT2" s="84"/>
      <c r="HU2" s="84"/>
      <c r="HV2" s="84"/>
      <c r="HW2" s="84"/>
      <c r="HX2" s="84"/>
      <c r="HY2" s="84"/>
      <c r="HZ2" s="84"/>
      <c r="IA2" s="84"/>
      <c r="IB2" s="84"/>
      <c r="IC2" s="84"/>
      <c r="ID2" s="84"/>
      <c r="IE2" s="84"/>
      <c r="IF2" s="84"/>
      <c r="IG2" s="84"/>
      <c r="IH2" s="84"/>
      <c r="II2" s="84"/>
      <c r="IJ2" s="84"/>
      <c r="IK2" s="84"/>
      <c r="IL2" s="84"/>
      <c r="IM2" s="84"/>
      <c r="IN2" s="84"/>
      <c r="IO2" s="84"/>
      <c r="IP2" s="84"/>
      <c r="IQ2" s="84"/>
    </row>
    <row r="3" s="80" customFormat="1" ht="15" spans="1:251">
      <c r="A3" s="95" t="s">
        <v>145</v>
      </c>
      <c r="B3" s="96" t="s">
        <v>146</v>
      </c>
      <c r="C3" s="97"/>
      <c r="D3" s="96"/>
      <c r="E3" s="96"/>
      <c r="F3" s="96"/>
      <c r="G3" s="96"/>
      <c r="H3" s="96"/>
      <c r="I3" s="96"/>
      <c r="J3" s="119"/>
      <c r="K3" s="120"/>
      <c r="L3" s="120"/>
      <c r="M3" s="120"/>
      <c r="N3" s="120"/>
      <c r="O3" s="120"/>
      <c r="P3" s="121"/>
      <c r="Q3" s="142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HV3" s="84"/>
      <c r="HW3" s="84"/>
      <c r="HX3" s="84"/>
      <c r="HY3" s="84"/>
      <c r="HZ3" s="84"/>
      <c r="IA3" s="84"/>
      <c r="IB3" s="84"/>
      <c r="IC3" s="84"/>
      <c r="ID3" s="84"/>
      <c r="IE3" s="84"/>
      <c r="IF3" s="84"/>
      <c r="IG3" s="84"/>
      <c r="IH3" s="84"/>
      <c r="II3" s="84"/>
      <c r="IJ3" s="84"/>
      <c r="IK3" s="84"/>
      <c r="IL3" s="84"/>
      <c r="IM3" s="84"/>
      <c r="IN3" s="84"/>
      <c r="IO3" s="84"/>
      <c r="IP3" s="84"/>
      <c r="IQ3" s="84"/>
    </row>
    <row r="4" s="80" customFormat="1" ht="16.5" spans="1:251">
      <c r="A4" s="95"/>
      <c r="B4" s="98" t="s">
        <v>110</v>
      </c>
      <c r="C4" s="99" t="s">
        <v>111</v>
      </c>
      <c r="D4" s="99" t="s">
        <v>112</v>
      </c>
      <c r="E4" s="99" t="s">
        <v>113</v>
      </c>
      <c r="F4" s="99" t="s">
        <v>114</v>
      </c>
      <c r="G4" s="99" t="s">
        <v>115</v>
      </c>
      <c r="H4" s="99" t="s">
        <v>147</v>
      </c>
      <c r="I4" s="122" t="s">
        <v>148</v>
      </c>
      <c r="J4" s="119"/>
      <c r="K4" s="123"/>
      <c r="L4" s="124"/>
      <c r="M4" s="125" t="s">
        <v>119</v>
      </c>
      <c r="N4" s="125" t="s">
        <v>119</v>
      </c>
      <c r="O4" s="125"/>
      <c r="P4" s="125"/>
      <c r="Q4" s="143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</row>
    <row r="5" s="80" customFormat="1" ht="20" customHeight="1" spans="1:251">
      <c r="A5" s="95"/>
      <c r="B5" s="98" t="s">
        <v>149</v>
      </c>
      <c r="C5" s="99" t="s">
        <v>150</v>
      </c>
      <c r="D5" s="99" t="s">
        <v>151</v>
      </c>
      <c r="E5" s="99" t="s">
        <v>152</v>
      </c>
      <c r="F5" s="99" t="s">
        <v>153</v>
      </c>
      <c r="G5" s="99" t="s">
        <v>154</v>
      </c>
      <c r="H5" s="99" t="s">
        <v>155</v>
      </c>
      <c r="I5" s="122"/>
      <c r="J5" s="126"/>
      <c r="K5" s="127"/>
      <c r="L5" s="128"/>
      <c r="M5" s="129" t="s">
        <v>156</v>
      </c>
      <c r="N5" s="129" t="s">
        <v>157</v>
      </c>
      <c r="O5" s="129"/>
      <c r="P5" s="129"/>
      <c r="Q5" s="14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</row>
    <row r="6" s="80" customFormat="1" ht="20" customHeight="1" spans="1:251">
      <c r="A6" s="100" t="s">
        <v>159</v>
      </c>
      <c r="B6" s="101">
        <f>C6-1</f>
        <v>65</v>
      </c>
      <c r="C6" s="101">
        <f>D6-2</f>
        <v>66</v>
      </c>
      <c r="D6" s="102">
        <v>68</v>
      </c>
      <c r="E6" s="101">
        <f>D6+2</f>
        <v>70</v>
      </c>
      <c r="F6" s="101">
        <f>E6+2</f>
        <v>72</v>
      </c>
      <c r="G6" s="101">
        <f>F6+1</f>
        <v>73</v>
      </c>
      <c r="H6" s="101">
        <f>G6+1</f>
        <v>74</v>
      </c>
      <c r="I6" s="130" t="s">
        <v>160</v>
      </c>
      <c r="J6" s="126"/>
      <c r="K6" s="127"/>
      <c r="L6" s="127"/>
      <c r="M6" s="127" t="s">
        <v>161</v>
      </c>
      <c r="N6" s="127" t="s">
        <v>161</v>
      </c>
      <c r="O6" s="127"/>
      <c r="P6" s="127"/>
      <c r="Q6" s="145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</row>
    <row r="7" s="80" customFormat="1" ht="20" customHeight="1" spans="1:251">
      <c r="A7" s="103" t="s">
        <v>163</v>
      </c>
      <c r="B7" s="101">
        <f t="shared" ref="B7:B9" si="0">C7-4</f>
        <v>100</v>
      </c>
      <c r="C7" s="101">
        <f t="shared" ref="C7:C9" si="1">D7-4</f>
        <v>104</v>
      </c>
      <c r="D7" s="102">
        <v>108</v>
      </c>
      <c r="E7" s="101">
        <f t="shared" ref="E7:E9" si="2">D7+4</f>
        <v>112</v>
      </c>
      <c r="F7" s="101">
        <f>E7+4</f>
        <v>116</v>
      </c>
      <c r="G7" s="101">
        <f t="shared" ref="G7:G9" si="3">F7+6</f>
        <v>122</v>
      </c>
      <c r="H7" s="101">
        <f>G7+6</f>
        <v>128</v>
      </c>
      <c r="I7" s="130" t="s">
        <v>160</v>
      </c>
      <c r="J7" s="126"/>
      <c r="K7" s="127"/>
      <c r="L7" s="127"/>
      <c r="M7" s="127" t="s">
        <v>161</v>
      </c>
      <c r="N7" s="127" t="s">
        <v>164</v>
      </c>
      <c r="O7" s="127"/>
      <c r="P7" s="127"/>
      <c r="Q7" s="145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</row>
    <row r="8" s="80" customFormat="1" ht="20" customHeight="1" spans="1:251">
      <c r="A8" s="103" t="s">
        <v>203</v>
      </c>
      <c r="B8" s="101">
        <f t="shared" si="0"/>
        <v>99</v>
      </c>
      <c r="C8" s="101">
        <f t="shared" si="1"/>
        <v>103</v>
      </c>
      <c r="D8" s="104" t="s">
        <v>204</v>
      </c>
      <c r="E8" s="101">
        <f t="shared" si="2"/>
        <v>111</v>
      </c>
      <c r="F8" s="101">
        <f>E8+5</f>
        <v>116</v>
      </c>
      <c r="G8" s="101">
        <f t="shared" si="3"/>
        <v>122</v>
      </c>
      <c r="H8" s="101">
        <f>G8+7</f>
        <v>129</v>
      </c>
      <c r="I8" s="130" t="s">
        <v>160</v>
      </c>
      <c r="J8" s="126"/>
      <c r="K8" s="127"/>
      <c r="L8" s="127"/>
      <c r="M8" s="127" t="s">
        <v>161</v>
      </c>
      <c r="N8" s="127" t="s">
        <v>162</v>
      </c>
      <c r="O8" s="127"/>
      <c r="P8" s="127"/>
      <c r="Q8" s="145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</row>
    <row r="9" s="80" customFormat="1" ht="20" customHeight="1" spans="1:251">
      <c r="A9" s="103" t="s">
        <v>166</v>
      </c>
      <c r="B9" s="101">
        <f t="shared" si="0"/>
        <v>98</v>
      </c>
      <c r="C9" s="101">
        <f t="shared" si="1"/>
        <v>102</v>
      </c>
      <c r="D9" s="104">
        <v>106</v>
      </c>
      <c r="E9" s="101">
        <f t="shared" si="2"/>
        <v>110</v>
      </c>
      <c r="F9" s="101">
        <f>E9+5</f>
        <v>115</v>
      </c>
      <c r="G9" s="101">
        <f t="shared" si="3"/>
        <v>121</v>
      </c>
      <c r="H9" s="101">
        <f>G9+7</f>
        <v>128</v>
      </c>
      <c r="I9" s="130" t="s">
        <v>167</v>
      </c>
      <c r="J9" s="126"/>
      <c r="K9" s="127"/>
      <c r="L9" s="127"/>
      <c r="M9" s="127" t="s">
        <v>168</v>
      </c>
      <c r="N9" s="127" t="s">
        <v>169</v>
      </c>
      <c r="O9" s="127"/>
      <c r="P9" s="127"/>
      <c r="Q9" s="145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</row>
    <row r="10" s="80" customFormat="1" ht="20" customHeight="1" spans="1:251">
      <c r="A10" s="103" t="s">
        <v>170</v>
      </c>
      <c r="B10" s="101">
        <f>C10-1.2</f>
        <v>43.6</v>
      </c>
      <c r="C10" s="101">
        <f>D10-1.2</f>
        <v>44.8</v>
      </c>
      <c r="D10" s="104">
        <v>46</v>
      </c>
      <c r="E10" s="101">
        <f>D10+1.2</f>
        <v>47.2</v>
      </c>
      <c r="F10" s="101">
        <f>E10+1.2</f>
        <v>48.4</v>
      </c>
      <c r="G10" s="101">
        <f>F10+1.4</f>
        <v>49.8</v>
      </c>
      <c r="H10" s="101">
        <f>G10+1.4</f>
        <v>51.2</v>
      </c>
      <c r="I10" s="130" t="s">
        <v>167</v>
      </c>
      <c r="J10" s="126"/>
      <c r="K10" s="127"/>
      <c r="L10" s="127"/>
      <c r="M10" s="127" t="s">
        <v>171</v>
      </c>
      <c r="N10" s="127" t="s">
        <v>169</v>
      </c>
      <c r="O10" s="127"/>
      <c r="P10" s="127"/>
      <c r="Q10" s="145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</row>
    <row r="11" s="80" customFormat="1" ht="20" customHeight="1" spans="1:251">
      <c r="A11" s="103" t="s">
        <v>174</v>
      </c>
      <c r="B11" s="101">
        <f>C11-0.5</f>
        <v>19</v>
      </c>
      <c r="C11" s="101">
        <f>D11-0.5</f>
        <v>19.5</v>
      </c>
      <c r="D11" s="105">
        <v>20</v>
      </c>
      <c r="E11" s="101">
        <f t="shared" ref="E11:H11" si="4">D11+0.5</f>
        <v>20.5</v>
      </c>
      <c r="F11" s="101">
        <f t="shared" si="4"/>
        <v>21</v>
      </c>
      <c r="G11" s="101">
        <f t="shared" si="4"/>
        <v>21.5</v>
      </c>
      <c r="H11" s="101">
        <f t="shared" si="4"/>
        <v>22</v>
      </c>
      <c r="I11" s="130" t="s">
        <v>175</v>
      </c>
      <c r="J11" s="126"/>
      <c r="K11" s="127"/>
      <c r="L11" s="127"/>
      <c r="M11" s="127" t="s">
        <v>171</v>
      </c>
      <c r="N11" s="127" t="s">
        <v>169</v>
      </c>
      <c r="O11" s="127"/>
      <c r="P11" s="127"/>
      <c r="Q11" s="145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</row>
    <row r="12" s="80" customFormat="1" ht="20" customHeight="1" spans="1:251">
      <c r="A12" s="106" t="s">
        <v>176</v>
      </c>
      <c r="B12" s="107">
        <f>C12-0.8</f>
        <v>17.9</v>
      </c>
      <c r="C12" s="107">
        <f>D12-0.8</f>
        <v>18.7</v>
      </c>
      <c r="D12" s="108">
        <v>19.5</v>
      </c>
      <c r="E12" s="107">
        <f>D12+0.8</f>
        <v>20.3</v>
      </c>
      <c r="F12" s="107">
        <f>E12+0.8</f>
        <v>21.1</v>
      </c>
      <c r="G12" s="107">
        <f>F12+1.3</f>
        <v>22.4</v>
      </c>
      <c r="H12" s="107">
        <f>G12+1.3</f>
        <v>23.7</v>
      </c>
      <c r="I12" s="130" t="s">
        <v>167</v>
      </c>
      <c r="J12" s="126"/>
      <c r="K12" s="127"/>
      <c r="L12" s="127"/>
      <c r="M12" s="127" t="s">
        <v>177</v>
      </c>
      <c r="N12" s="127" t="s">
        <v>171</v>
      </c>
      <c r="O12" s="127"/>
      <c r="P12" s="127"/>
      <c r="Q12" s="145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  <c r="IQ12" s="84"/>
    </row>
    <row r="13" s="80" customFormat="1" ht="20" customHeight="1" spans="1:251">
      <c r="A13" s="106" t="s">
        <v>180</v>
      </c>
      <c r="B13" s="107">
        <f>C13-0.6</f>
        <v>16.3</v>
      </c>
      <c r="C13" s="107">
        <f>D13-0.6</f>
        <v>16.9</v>
      </c>
      <c r="D13" s="108">
        <v>17.5</v>
      </c>
      <c r="E13" s="107">
        <f>D13+0.6</f>
        <v>18.1</v>
      </c>
      <c r="F13" s="107">
        <f>E13+0.6</f>
        <v>18.7</v>
      </c>
      <c r="G13" s="107">
        <f>F13+0.95</f>
        <v>19.65</v>
      </c>
      <c r="H13" s="107">
        <f>G13+0.95</f>
        <v>20.6</v>
      </c>
      <c r="I13" s="130">
        <v>0</v>
      </c>
      <c r="J13" s="126"/>
      <c r="K13" s="127"/>
      <c r="L13" s="127"/>
      <c r="M13" s="127" t="s">
        <v>161</v>
      </c>
      <c r="N13" s="127" t="s">
        <v>177</v>
      </c>
      <c r="O13" s="127"/>
      <c r="P13" s="127"/>
      <c r="Q13" s="145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  <c r="IQ13" s="84"/>
    </row>
    <row r="14" s="80" customFormat="1" ht="20" customHeight="1" spans="1:251">
      <c r="A14" s="103" t="s">
        <v>182</v>
      </c>
      <c r="B14" s="101">
        <f>C14-0.4</f>
        <v>19.2</v>
      </c>
      <c r="C14" s="101">
        <f>D14-0.4</f>
        <v>19.6</v>
      </c>
      <c r="D14" s="102">
        <v>20</v>
      </c>
      <c r="E14" s="101">
        <f>D14+0.4</f>
        <v>20.4</v>
      </c>
      <c r="F14" s="101">
        <f>E14+0.4</f>
        <v>20.8</v>
      </c>
      <c r="G14" s="101">
        <f>F14+0.6</f>
        <v>21.4</v>
      </c>
      <c r="H14" s="101">
        <f>G14+0.6</f>
        <v>22</v>
      </c>
      <c r="I14" s="131"/>
      <c r="J14" s="126"/>
      <c r="K14" s="127"/>
      <c r="L14" s="127"/>
      <c r="M14" s="127" t="s">
        <v>161</v>
      </c>
      <c r="N14" s="127" t="s">
        <v>161</v>
      </c>
      <c r="O14" s="127"/>
      <c r="P14" s="127"/>
      <c r="Q14" s="145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</row>
    <row r="15" s="80" customFormat="1" ht="20" customHeight="1" spans="1:251">
      <c r="A15" s="103" t="s">
        <v>183</v>
      </c>
      <c r="B15" s="101">
        <f>C15-0.2</f>
        <v>11.1</v>
      </c>
      <c r="C15" s="101">
        <f>D15-0.2</f>
        <v>11.3</v>
      </c>
      <c r="D15" s="102">
        <v>11.5</v>
      </c>
      <c r="E15" s="101">
        <f>D15+0.2</f>
        <v>11.7</v>
      </c>
      <c r="F15" s="101">
        <f>E15+0.2</f>
        <v>11.9</v>
      </c>
      <c r="G15" s="101">
        <f>F15+0.25</f>
        <v>12.15</v>
      </c>
      <c r="H15" s="101">
        <f>G15+0.25</f>
        <v>12.4</v>
      </c>
      <c r="I15" s="131"/>
      <c r="J15" s="126"/>
      <c r="K15" s="127"/>
      <c r="L15" s="127"/>
      <c r="M15" s="127" t="s">
        <v>161</v>
      </c>
      <c r="N15" s="127" t="s">
        <v>161</v>
      </c>
      <c r="O15" s="127"/>
      <c r="P15" s="127"/>
      <c r="Q15" s="145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</row>
    <row r="16" s="80" customFormat="1" ht="20" customHeight="1" spans="1:251">
      <c r="A16" s="103" t="s">
        <v>184</v>
      </c>
      <c r="B16" s="101">
        <f t="shared" ref="B16:B18" si="5">C16</f>
        <v>2.5</v>
      </c>
      <c r="C16" s="101">
        <f>D16</f>
        <v>2.5</v>
      </c>
      <c r="D16" s="102">
        <v>2.5</v>
      </c>
      <c r="E16" s="101">
        <f t="shared" ref="E16:H16" si="6">D16</f>
        <v>2.5</v>
      </c>
      <c r="F16" s="101">
        <f t="shared" si="6"/>
        <v>2.5</v>
      </c>
      <c r="G16" s="101">
        <f t="shared" si="6"/>
        <v>2.5</v>
      </c>
      <c r="H16" s="101">
        <f t="shared" si="6"/>
        <v>2.5</v>
      </c>
      <c r="I16" s="131"/>
      <c r="J16" s="126"/>
      <c r="K16" s="127"/>
      <c r="L16" s="127"/>
      <c r="M16" s="127" t="s">
        <v>161</v>
      </c>
      <c r="N16" s="127" t="s">
        <v>161</v>
      </c>
      <c r="O16" s="127"/>
      <c r="P16" s="127"/>
      <c r="Q16" s="145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</row>
    <row r="17" s="80" customFormat="1" ht="20" customHeight="1" spans="1:251">
      <c r="A17" s="103" t="s">
        <v>185</v>
      </c>
      <c r="B17" s="101">
        <f t="shared" si="5"/>
        <v>8</v>
      </c>
      <c r="C17" s="101">
        <f>D17-0.5</f>
        <v>8</v>
      </c>
      <c r="D17" s="102">
        <v>8.5</v>
      </c>
      <c r="E17" s="101">
        <f>D17</f>
        <v>8.5</v>
      </c>
      <c r="F17" s="101">
        <f>E17+0.5</f>
        <v>9</v>
      </c>
      <c r="G17" s="101">
        <f>F17</f>
        <v>9</v>
      </c>
      <c r="H17" s="101">
        <f>G17+0.5</f>
        <v>9.5</v>
      </c>
      <c r="I17" s="132"/>
      <c r="J17" s="126"/>
      <c r="K17" s="127"/>
      <c r="L17" s="127"/>
      <c r="M17" s="127"/>
      <c r="N17" s="127"/>
      <c r="O17" s="127"/>
      <c r="P17" s="127"/>
      <c r="Q17" s="145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</row>
    <row r="18" s="80" customFormat="1" ht="18" spans="1:251">
      <c r="A18" s="103" t="s">
        <v>187</v>
      </c>
      <c r="B18" s="101">
        <f t="shared" si="5"/>
        <v>-0.5</v>
      </c>
      <c r="C18" s="101">
        <f>D18-0.5</f>
        <v>-0.5</v>
      </c>
      <c r="D18" s="102">
        <v>0</v>
      </c>
      <c r="E18" s="101">
        <f>D18</f>
        <v>0</v>
      </c>
      <c r="F18" s="101">
        <f>E18+0.5</f>
        <v>0.5</v>
      </c>
      <c r="G18" s="101">
        <f>F18</f>
        <v>0.5</v>
      </c>
      <c r="H18" s="101">
        <f>G18+0.5</f>
        <v>1</v>
      </c>
      <c r="I18" s="133"/>
      <c r="J18" s="126"/>
      <c r="K18" s="127"/>
      <c r="L18" s="127"/>
      <c r="M18" s="127"/>
      <c r="N18" s="127"/>
      <c r="O18" s="127"/>
      <c r="P18" s="127"/>
      <c r="Q18" s="145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</row>
    <row r="19" s="80" customFormat="1" ht="17.25" spans="1:251">
      <c r="A19" s="109"/>
      <c r="B19" s="110"/>
      <c r="C19" s="110"/>
      <c r="D19" s="110"/>
      <c r="E19" s="111"/>
      <c r="F19" s="110"/>
      <c r="G19" s="110"/>
      <c r="H19" s="110"/>
      <c r="I19" s="110"/>
      <c r="J19" s="134"/>
      <c r="K19" s="135"/>
      <c r="L19" s="135"/>
      <c r="M19" s="136"/>
      <c r="N19" s="135"/>
      <c r="O19" s="135"/>
      <c r="P19" s="136"/>
      <c r="Q19" s="146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</row>
    <row r="20" s="80" customFormat="1" spans="3:251">
      <c r="C20" s="81"/>
      <c r="J20" s="137" t="s">
        <v>189</v>
      </c>
      <c r="K20" s="234"/>
      <c r="L20" s="137" t="s">
        <v>190</v>
      </c>
      <c r="M20" s="137"/>
      <c r="O20" s="137" t="s">
        <v>191</v>
      </c>
      <c r="P20" s="235" t="s">
        <v>141</v>
      </c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  <c r="IH20" s="84"/>
      <c r="II20" s="84"/>
      <c r="IJ20" s="84"/>
      <c r="IK20" s="84"/>
      <c r="IL20" s="84"/>
      <c r="IM20" s="84"/>
      <c r="IN20" s="84"/>
      <c r="IO20" s="84"/>
      <c r="IP20" s="84"/>
      <c r="IQ20" s="84"/>
    </row>
  </sheetData>
  <mergeCells count="9">
    <mergeCell ref="A1:M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M16" sqref="M16"/>
    </sheetView>
  </sheetViews>
  <sheetFormatPr defaultColWidth="10.125" defaultRowHeight="14.25"/>
  <cols>
    <col min="1" max="1" width="9.625" style="150" customWidth="1"/>
    <col min="2" max="2" width="11.125" style="150" customWidth="1"/>
    <col min="3" max="3" width="9.125" style="150" customWidth="1"/>
    <col min="4" max="4" width="9.5" style="150" customWidth="1"/>
    <col min="5" max="5" width="11.375" style="150" customWidth="1"/>
    <col min="6" max="6" width="10.375" style="150" customWidth="1"/>
    <col min="7" max="7" width="9.5" style="150" customWidth="1"/>
    <col min="8" max="8" width="9.125" style="150" customWidth="1"/>
    <col min="9" max="9" width="8.125" style="150" customWidth="1"/>
    <col min="10" max="10" width="10.5" style="150" customWidth="1"/>
    <col min="11" max="11" width="12.125" style="150" customWidth="1"/>
    <col min="12" max="16384" width="10.125" style="150"/>
  </cols>
  <sheetData>
    <row r="1" ht="23.25" spans="1:11">
      <c r="A1" s="151" t="s">
        <v>205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ht="39" customHeight="1" spans="1:11">
      <c r="A2" s="152" t="s">
        <v>53</v>
      </c>
      <c r="B2" s="153" t="s">
        <v>54</v>
      </c>
      <c r="C2" s="153"/>
      <c r="D2" s="154" t="s">
        <v>61</v>
      </c>
      <c r="E2" s="155" t="str">
        <f>首期!B4</f>
        <v>TAJJAN81234</v>
      </c>
      <c r="F2" s="156" t="s">
        <v>206</v>
      </c>
      <c r="G2" s="157" t="s">
        <v>207</v>
      </c>
      <c r="H2" s="158"/>
      <c r="I2" s="186" t="s">
        <v>57</v>
      </c>
      <c r="J2" s="205" t="s">
        <v>56</v>
      </c>
      <c r="K2" s="206"/>
    </row>
    <row r="3" ht="18" customHeight="1" spans="1:11">
      <c r="A3" s="159" t="s">
        <v>75</v>
      </c>
      <c r="B3" s="160">
        <f>首期!B7</f>
        <v>11884</v>
      </c>
      <c r="C3" s="160"/>
      <c r="D3" s="161" t="s">
        <v>208</v>
      </c>
      <c r="E3" s="162">
        <v>45657</v>
      </c>
      <c r="F3" s="163"/>
      <c r="G3" s="163"/>
      <c r="H3" s="164" t="s">
        <v>209</v>
      </c>
      <c r="I3" s="164"/>
      <c r="J3" s="164"/>
      <c r="K3" s="207"/>
    </row>
    <row r="4" ht="18" customHeight="1" spans="1:11">
      <c r="A4" s="165" t="s">
        <v>71</v>
      </c>
      <c r="B4" s="160">
        <v>3</v>
      </c>
      <c r="C4" s="160">
        <v>6</v>
      </c>
      <c r="D4" s="166" t="s">
        <v>210</v>
      </c>
      <c r="E4" s="163" t="s">
        <v>211</v>
      </c>
      <c r="F4" s="163"/>
      <c r="G4" s="163"/>
      <c r="H4" s="166" t="s">
        <v>212</v>
      </c>
      <c r="I4" s="166"/>
      <c r="J4" s="178" t="s">
        <v>65</v>
      </c>
      <c r="K4" s="208" t="s">
        <v>66</v>
      </c>
    </row>
    <row r="5" ht="18" customHeight="1" spans="1:11">
      <c r="A5" s="165" t="s">
        <v>213</v>
      </c>
      <c r="B5" s="160">
        <v>1</v>
      </c>
      <c r="C5" s="160"/>
      <c r="D5" s="161" t="s">
        <v>214</v>
      </c>
      <c r="E5" s="161"/>
      <c r="G5" s="161"/>
      <c r="H5" s="166" t="s">
        <v>215</v>
      </c>
      <c r="I5" s="166"/>
      <c r="J5" s="178" t="s">
        <v>65</v>
      </c>
      <c r="K5" s="208" t="s">
        <v>66</v>
      </c>
    </row>
    <row r="6" ht="18" customHeight="1" spans="1:13">
      <c r="A6" s="167" t="s">
        <v>216</v>
      </c>
      <c r="B6" s="168">
        <v>315</v>
      </c>
      <c r="C6" s="168"/>
      <c r="D6" s="169" t="s">
        <v>217</v>
      </c>
      <c r="E6" s="170"/>
      <c r="F6" s="170"/>
      <c r="G6" s="169"/>
      <c r="H6" s="171" t="s">
        <v>218</v>
      </c>
      <c r="I6" s="171"/>
      <c r="J6" s="170" t="s">
        <v>65</v>
      </c>
      <c r="K6" s="209" t="s">
        <v>66</v>
      </c>
      <c r="M6" s="210"/>
    </row>
    <row r="7" ht="18" customHeight="1" spans="1:11">
      <c r="A7" s="172"/>
      <c r="B7" s="173"/>
      <c r="C7" s="173"/>
      <c r="D7" s="172"/>
      <c r="E7" s="173"/>
      <c r="F7" s="174"/>
      <c r="G7" s="172"/>
      <c r="H7" s="174"/>
      <c r="I7" s="173"/>
      <c r="J7" s="173"/>
      <c r="K7" s="173"/>
    </row>
    <row r="8" ht="18" customHeight="1" spans="1:11">
      <c r="A8" s="175" t="s">
        <v>219</v>
      </c>
      <c r="B8" s="156" t="s">
        <v>220</v>
      </c>
      <c r="C8" s="156" t="s">
        <v>221</v>
      </c>
      <c r="D8" s="156" t="s">
        <v>222</v>
      </c>
      <c r="E8" s="156" t="s">
        <v>223</v>
      </c>
      <c r="F8" s="156" t="s">
        <v>224</v>
      </c>
      <c r="G8" s="176" t="s">
        <v>78</v>
      </c>
      <c r="H8" s="177"/>
      <c r="I8" s="177"/>
      <c r="J8" s="177"/>
      <c r="K8" s="211"/>
    </row>
    <row r="9" ht="18" customHeight="1" spans="1:11">
      <c r="A9" s="165" t="s">
        <v>225</v>
      </c>
      <c r="B9" s="166"/>
      <c r="C9" s="178" t="s">
        <v>65</v>
      </c>
      <c r="D9" s="178" t="s">
        <v>66</v>
      </c>
      <c r="E9" s="161" t="s">
        <v>226</v>
      </c>
      <c r="F9" s="179" t="s">
        <v>227</v>
      </c>
      <c r="G9" s="180"/>
      <c r="H9" s="181"/>
      <c r="I9" s="181"/>
      <c r="J9" s="181"/>
      <c r="K9" s="212"/>
    </row>
    <row r="10" ht="18" customHeight="1" spans="1:11">
      <c r="A10" s="165" t="s">
        <v>228</v>
      </c>
      <c r="B10" s="166"/>
      <c r="C10" s="178" t="s">
        <v>65</v>
      </c>
      <c r="D10" s="178" t="s">
        <v>66</v>
      </c>
      <c r="E10" s="161" t="s">
        <v>229</v>
      </c>
      <c r="F10" s="179" t="s">
        <v>230</v>
      </c>
      <c r="G10" s="180" t="s">
        <v>231</v>
      </c>
      <c r="H10" s="181"/>
      <c r="I10" s="181"/>
      <c r="J10" s="181"/>
      <c r="K10" s="212"/>
    </row>
    <row r="11" ht="18" customHeight="1" spans="1:11">
      <c r="A11" s="182" t="s">
        <v>194</v>
      </c>
      <c r="B11" s="183"/>
      <c r="C11" s="183"/>
      <c r="D11" s="183"/>
      <c r="E11" s="183"/>
      <c r="F11" s="183"/>
      <c r="G11" s="183"/>
      <c r="H11" s="183"/>
      <c r="I11" s="183"/>
      <c r="J11" s="183"/>
      <c r="K11" s="213"/>
    </row>
    <row r="12" ht="18" customHeight="1" spans="1:11">
      <c r="A12" s="159" t="s">
        <v>88</v>
      </c>
      <c r="B12" s="178" t="s">
        <v>84</v>
      </c>
      <c r="C12" s="178" t="s">
        <v>85</v>
      </c>
      <c r="D12" s="179"/>
      <c r="E12" s="161" t="s">
        <v>86</v>
      </c>
      <c r="F12" s="178" t="s">
        <v>84</v>
      </c>
      <c r="G12" s="178" t="s">
        <v>85</v>
      </c>
      <c r="H12" s="178"/>
      <c r="I12" s="161" t="s">
        <v>232</v>
      </c>
      <c r="J12" s="178" t="s">
        <v>84</v>
      </c>
      <c r="K12" s="208" t="s">
        <v>85</v>
      </c>
    </row>
    <row r="13" ht="18" customHeight="1" spans="1:11">
      <c r="A13" s="159" t="s">
        <v>91</v>
      </c>
      <c r="B13" s="178" t="s">
        <v>84</v>
      </c>
      <c r="C13" s="178" t="s">
        <v>85</v>
      </c>
      <c r="D13" s="179"/>
      <c r="E13" s="161" t="s">
        <v>96</v>
      </c>
      <c r="F13" s="178" t="s">
        <v>84</v>
      </c>
      <c r="G13" s="178" t="s">
        <v>85</v>
      </c>
      <c r="H13" s="178"/>
      <c r="I13" s="161" t="s">
        <v>233</v>
      </c>
      <c r="J13" s="178" t="s">
        <v>84</v>
      </c>
      <c r="K13" s="208" t="s">
        <v>85</v>
      </c>
    </row>
    <row r="14" ht="18" customHeight="1" spans="1:11">
      <c r="A14" s="167" t="s">
        <v>234</v>
      </c>
      <c r="B14" s="170" t="s">
        <v>84</v>
      </c>
      <c r="C14" s="170" t="s">
        <v>85</v>
      </c>
      <c r="D14" s="184"/>
      <c r="E14" s="169" t="s">
        <v>235</v>
      </c>
      <c r="F14" s="170" t="s">
        <v>84</v>
      </c>
      <c r="G14" s="170" t="s">
        <v>85</v>
      </c>
      <c r="H14" s="170"/>
      <c r="I14" s="169" t="s">
        <v>236</v>
      </c>
      <c r="J14" s="170" t="s">
        <v>84</v>
      </c>
      <c r="K14" s="209" t="s">
        <v>85</v>
      </c>
    </row>
    <row r="15" ht="18" customHeight="1" spans="1:11">
      <c r="A15" s="172"/>
      <c r="B15" s="185"/>
      <c r="C15" s="185"/>
      <c r="D15" s="173"/>
      <c r="E15" s="172"/>
      <c r="F15" s="185"/>
      <c r="G15" s="185"/>
      <c r="H15" s="185"/>
      <c r="I15" s="172"/>
      <c r="J15" s="185"/>
      <c r="K15" s="185"/>
    </row>
    <row r="16" s="148" customFormat="1" ht="18" customHeight="1" spans="1:11">
      <c r="A16" s="152" t="s">
        <v>237</v>
      </c>
      <c r="B16" s="186"/>
      <c r="C16" s="186"/>
      <c r="D16" s="186"/>
      <c r="E16" s="186"/>
      <c r="F16" s="186"/>
      <c r="G16" s="186"/>
      <c r="H16" s="186"/>
      <c r="I16" s="186"/>
      <c r="J16" s="186"/>
      <c r="K16" s="214"/>
    </row>
    <row r="17" ht="18" customHeight="1" spans="1:11">
      <c r="A17" s="165" t="s">
        <v>238</v>
      </c>
      <c r="B17" s="166"/>
      <c r="C17" s="166"/>
      <c r="D17" s="166"/>
      <c r="E17" s="166"/>
      <c r="F17" s="166"/>
      <c r="G17" s="166"/>
      <c r="H17" s="166"/>
      <c r="I17" s="166"/>
      <c r="J17" s="166"/>
      <c r="K17" s="215"/>
    </row>
    <row r="18" ht="18" customHeight="1" spans="1:11">
      <c r="A18" s="165" t="s">
        <v>239</v>
      </c>
      <c r="B18" s="166"/>
      <c r="C18" s="166"/>
      <c r="D18" s="166"/>
      <c r="E18" s="166"/>
      <c r="F18" s="166"/>
      <c r="G18" s="166"/>
      <c r="H18" s="166"/>
      <c r="I18" s="166"/>
      <c r="J18" s="166"/>
      <c r="K18" s="215"/>
    </row>
    <row r="19" ht="22" customHeight="1" spans="1:11">
      <c r="A19" s="187"/>
      <c r="B19" s="178"/>
      <c r="C19" s="178"/>
      <c r="D19" s="178"/>
      <c r="E19" s="178"/>
      <c r="F19" s="178"/>
      <c r="G19" s="178"/>
      <c r="H19" s="178"/>
      <c r="I19" s="178"/>
      <c r="J19" s="178"/>
      <c r="K19" s="208"/>
    </row>
    <row r="20" ht="22" customHeight="1" spans="1:11">
      <c r="A20" s="188"/>
      <c r="B20" s="189"/>
      <c r="C20" s="189"/>
      <c r="D20" s="189"/>
      <c r="E20" s="189"/>
      <c r="F20" s="189"/>
      <c r="G20" s="189"/>
      <c r="H20" s="189"/>
      <c r="I20" s="189"/>
      <c r="J20" s="189"/>
      <c r="K20" s="216"/>
    </row>
    <row r="21" ht="22" customHeight="1" spans="1:11">
      <c r="A21" s="188"/>
      <c r="B21" s="189"/>
      <c r="C21" s="189"/>
      <c r="D21" s="189"/>
      <c r="E21" s="189"/>
      <c r="F21" s="189"/>
      <c r="G21" s="189"/>
      <c r="H21" s="189"/>
      <c r="I21" s="189"/>
      <c r="J21" s="189"/>
      <c r="K21" s="216"/>
    </row>
    <row r="22" ht="22" customHeight="1" spans="1:11">
      <c r="A22" s="188"/>
      <c r="B22" s="189"/>
      <c r="C22" s="189"/>
      <c r="D22" s="189"/>
      <c r="E22" s="189"/>
      <c r="F22" s="189"/>
      <c r="G22" s="189"/>
      <c r="H22" s="189"/>
      <c r="I22" s="189"/>
      <c r="J22" s="189"/>
      <c r="K22" s="216"/>
    </row>
    <row r="23" ht="22" customHeight="1" spans="1:11">
      <c r="A23" s="190"/>
      <c r="B23" s="191"/>
      <c r="C23" s="191"/>
      <c r="D23" s="191"/>
      <c r="E23" s="191"/>
      <c r="F23" s="191"/>
      <c r="G23" s="191"/>
      <c r="H23" s="191"/>
      <c r="I23" s="191"/>
      <c r="J23" s="191"/>
      <c r="K23" s="217"/>
    </row>
    <row r="24" ht="18" customHeight="1" spans="1:11">
      <c r="A24" s="165" t="s">
        <v>123</v>
      </c>
      <c r="B24" s="166"/>
      <c r="C24" s="178" t="s">
        <v>65</v>
      </c>
      <c r="D24" s="178" t="s">
        <v>66</v>
      </c>
      <c r="E24" s="164"/>
      <c r="F24" s="164"/>
      <c r="G24" s="164"/>
      <c r="H24" s="164"/>
      <c r="I24" s="164"/>
      <c r="J24" s="164"/>
      <c r="K24" s="207"/>
    </row>
    <row r="25" ht="18" customHeight="1" spans="1:11">
      <c r="A25" s="192" t="s">
        <v>240</v>
      </c>
      <c r="B25" s="193"/>
      <c r="C25" s="193"/>
      <c r="D25" s="193"/>
      <c r="E25" s="193"/>
      <c r="F25" s="193"/>
      <c r="G25" s="193"/>
      <c r="H25" s="193"/>
      <c r="I25" s="193"/>
      <c r="J25" s="193"/>
      <c r="K25" s="218"/>
    </row>
    <row r="26" ht="15" spans="1:11">
      <c r="A26" s="194"/>
      <c r="B26" s="194"/>
      <c r="C26" s="194"/>
      <c r="D26" s="194"/>
      <c r="E26" s="194"/>
      <c r="F26" s="194"/>
      <c r="G26" s="194"/>
      <c r="H26" s="194"/>
      <c r="I26" s="194"/>
      <c r="J26" s="194"/>
      <c r="K26" s="194"/>
    </row>
    <row r="27" ht="20" customHeight="1" spans="1:11">
      <c r="A27" s="195" t="s">
        <v>241</v>
      </c>
      <c r="B27" s="177"/>
      <c r="C27" s="177"/>
      <c r="D27" s="177"/>
      <c r="E27" s="177"/>
      <c r="F27" s="177"/>
      <c r="G27" s="177"/>
      <c r="H27" s="177"/>
      <c r="I27" s="177"/>
      <c r="J27" s="177"/>
      <c r="K27" s="219" t="s">
        <v>242</v>
      </c>
    </row>
    <row r="28" ht="23" customHeight="1" spans="1:11">
      <c r="A28" s="188" t="s">
        <v>243</v>
      </c>
      <c r="B28" s="189"/>
      <c r="C28" s="189"/>
      <c r="D28" s="189"/>
      <c r="E28" s="189"/>
      <c r="F28" s="189"/>
      <c r="G28" s="189"/>
      <c r="H28" s="189"/>
      <c r="I28" s="189"/>
      <c r="J28" s="220"/>
      <c r="K28" s="221">
        <v>2</v>
      </c>
    </row>
    <row r="29" ht="23" customHeight="1" spans="1:11">
      <c r="A29" s="188" t="s">
        <v>244</v>
      </c>
      <c r="B29" s="189"/>
      <c r="C29" s="189"/>
      <c r="D29" s="189"/>
      <c r="E29" s="189"/>
      <c r="F29" s="189"/>
      <c r="G29" s="189"/>
      <c r="H29" s="189"/>
      <c r="I29" s="189"/>
      <c r="J29" s="220"/>
      <c r="K29" s="212">
        <v>1</v>
      </c>
    </row>
    <row r="30" ht="23" customHeight="1" spans="1:11">
      <c r="A30" s="188" t="s">
        <v>245</v>
      </c>
      <c r="B30" s="189"/>
      <c r="C30" s="189"/>
      <c r="D30" s="189"/>
      <c r="E30" s="189"/>
      <c r="F30" s="189"/>
      <c r="G30" s="189"/>
      <c r="H30" s="189"/>
      <c r="I30" s="189"/>
      <c r="J30" s="220"/>
      <c r="K30" s="212">
        <v>1</v>
      </c>
    </row>
    <row r="31" ht="23" customHeight="1" spans="1:11">
      <c r="A31" s="188"/>
      <c r="B31" s="189"/>
      <c r="C31" s="189"/>
      <c r="D31" s="189"/>
      <c r="E31" s="189"/>
      <c r="F31" s="189"/>
      <c r="G31" s="189"/>
      <c r="H31" s="189"/>
      <c r="I31" s="189"/>
      <c r="J31" s="220"/>
      <c r="K31" s="212"/>
    </row>
    <row r="32" ht="23" customHeight="1" spans="1:11">
      <c r="A32" s="188"/>
      <c r="B32" s="189"/>
      <c r="C32" s="189"/>
      <c r="D32" s="189"/>
      <c r="E32" s="189"/>
      <c r="F32" s="189"/>
      <c r="G32" s="189"/>
      <c r="H32" s="189"/>
      <c r="I32" s="189"/>
      <c r="J32" s="220"/>
      <c r="K32" s="222"/>
    </row>
    <row r="33" ht="23" customHeight="1" spans="1:11">
      <c r="A33" s="188"/>
      <c r="B33" s="189"/>
      <c r="C33" s="189"/>
      <c r="D33" s="189"/>
      <c r="E33" s="189"/>
      <c r="F33" s="189"/>
      <c r="G33" s="189"/>
      <c r="H33" s="189"/>
      <c r="I33" s="189"/>
      <c r="J33" s="220"/>
      <c r="K33" s="223"/>
    </row>
    <row r="34" ht="23" customHeight="1" spans="1:11">
      <c r="A34" s="188"/>
      <c r="B34" s="189"/>
      <c r="C34" s="189"/>
      <c r="D34" s="189"/>
      <c r="E34" s="189"/>
      <c r="F34" s="189"/>
      <c r="G34" s="189"/>
      <c r="H34" s="189"/>
      <c r="I34" s="189"/>
      <c r="J34" s="220"/>
      <c r="K34" s="212"/>
    </row>
    <row r="35" ht="23" customHeight="1" spans="1:11">
      <c r="A35" s="188"/>
      <c r="B35" s="189"/>
      <c r="C35" s="189"/>
      <c r="D35" s="189"/>
      <c r="E35" s="189"/>
      <c r="F35" s="189"/>
      <c r="G35" s="189"/>
      <c r="H35" s="189"/>
      <c r="I35" s="189"/>
      <c r="J35" s="220"/>
      <c r="K35" s="224"/>
    </row>
    <row r="36" ht="23" customHeight="1" spans="1:11">
      <c r="A36" s="196" t="s">
        <v>246</v>
      </c>
      <c r="B36" s="197"/>
      <c r="C36" s="197"/>
      <c r="D36" s="197"/>
      <c r="E36" s="197"/>
      <c r="F36" s="197"/>
      <c r="G36" s="197"/>
      <c r="H36" s="197"/>
      <c r="I36" s="197"/>
      <c r="J36" s="225"/>
      <c r="K36" s="226">
        <f>SUM(K28:K35)</f>
        <v>4</v>
      </c>
    </row>
    <row r="37" ht="18.75" customHeight="1" spans="1:11">
      <c r="A37" s="198" t="s">
        <v>247</v>
      </c>
      <c r="B37" s="199"/>
      <c r="C37" s="199"/>
      <c r="D37" s="199"/>
      <c r="E37" s="199"/>
      <c r="F37" s="199"/>
      <c r="G37" s="199"/>
      <c r="H37" s="199"/>
      <c r="I37" s="199"/>
      <c r="J37" s="199"/>
      <c r="K37" s="227"/>
    </row>
    <row r="38" s="149" customFormat="1" ht="18.75" customHeight="1" spans="1:11">
      <c r="A38" s="165" t="s">
        <v>248</v>
      </c>
      <c r="B38" s="166"/>
      <c r="C38" s="166"/>
      <c r="D38" s="164" t="s">
        <v>249</v>
      </c>
      <c r="E38" s="164"/>
      <c r="F38" s="200" t="s">
        <v>250</v>
      </c>
      <c r="G38" s="201"/>
      <c r="H38" s="166" t="s">
        <v>251</v>
      </c>
      <c r="I38" s="166"/>
      <c r="J38" s="166" t="s">
        <v>252</v>
      </c>
      <c r="K38" s="215"/>
    </row>
    <row r="39" ht="18.75" customHeight="1" spans="1:11">
      <c r="A39" s="165" t="s">
        <v>124</v>
      </c>
      <c r="B39" s="166" t="s">
        <v>253</v>
      </c>
      <c r="C39" s="166"/>
      <c r="D39" s="166"/>
      <c r="E39" s="166"/>
      <c r="F39" s="166"/>
      <c r="G39" s="166"/>
      <c r="H39" s="166"/>
      <c r="I39" s="166"/>
      <c r="J39" s="166"/>
      <c r="K39" s="215"/>
    </row>
    <row r="40" ht="24" customHeight="1" spans="1:11">
      <c r="A40" s="165"/>
      <c r="B40" s="166"/>
      <c r="C40" s="166"/>
      <c r="D40" s="166"/>
      <c r="E40" s="166"/>
      <c r="F40" s="166"/>
      <c r="G40" s="166"/>
      <c r="H40" s="166"/>
      <c r="I40" s="166"/>
      <c r="J40" s="166"/>
      <c r="K40" s="215"/>
    </row>
    <row r="41" ht="24" customHeight="1" spans="1:11">
      <c r="A41" s="165"/>
      <c r="B41" s="166"/>
      <c r="C41" s="166"/>
      <c r="D41" s="166"/>
      <c r="E41" s="166"/>
      <c r="F41" s="166"/>
      <c r="G41" s="166"/>
      <c r="H41" s="166"/>
      <c r="I41" s="166"/>
      <c r="J41" s="166"/>
      <c r="K41" s="215"/>
    </row>
    <row r="42" ht="32.1" customHeight="1" spans="1:11">
      <c r="A42" s="167" t="s">
        <v>135</v>
      </c>
      <c r="B42" s="202" t="s">
        <v>254</v>
      </c>
      <c r="C42" s="202"/>
      <c r="D42" s="169" t="s">
        <v>255</v>
      </c>
      <c r="E42" s="184" t="s">
        <v>256</v>
      </c>
      <c r="F42" s="169" t="s">
        <v>139</v>
      </c>
      <c r="G42" s="203">
        <v>45508</v>
      </c>
      <c r="H42" s="204" t="s">
        <v>140</v>
      </c>
      <c r="I42" s="204"/>
      <c r="J42" s="202" t="s">
        <v>141</v>
      </c>
      <c r="K42" s="22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1"/>
  <sheetViews>
    <sheetView workbookViewId="0">
      <selection activeCell="G28" sqref="G28"/>
    </sheetView>
  </sheetViews>
  <sheetFormatPr defaultColWidth="9" defaultRowHeight="14.25"/>
  <cols>
    <col min="1" max="1" width="13.625" style="80" customWidth="1"/>
    <col min="2" max="3" width="9.125" style="80" customWidth="1"/>
    <col min="4" max="4" width="9.125" style="81" customWidth="1"/>
    <col min="5" max="7" width="9.125" style="80" customWidth="1"/>
    <col min="8" max="8" width="8.5" style="80" customWidth="1"/>
    <col min="9" max="9" width="5.375" style="80" customWidth="1"/>
    <col min="10" max="10" width="2.75" style="80" customWidth="1"/>
    <col min="11" max="13" width="12.625" style="80" customWidth="1"/>
    <col min="14" max="16" width="12.625" style="82" customWidth="1"/>
    <col min="17" max="17" width="12.625" style="83" customWidth="1"/>
    <col min="18" max="255" width="9" style="80"/>
    <col min="256" max="16384" width="9" style="84"/>
  </cols>
  <sheetData>
    <row r="1" s="80" customFormat="1" ht="29" customHeight="1" spans="1:258">
      <c r="A1" s="85" t="s">
        <v>144</v>
      </c>
      <c r="B1" s="86"/>
      <c r="C1" s="87"/>
      <c r="D1" s="88"/>
      <c r="E1" s="87"/>
      <c r="F1" s="87"/>
      <c r="G1" s="87"/>
      <c r="H1" s="87"/>
      <c r="I1" s="87"/>
      <c r="J1" s="87"/>
      <c r="K1" s="87"/>
      <c r="L1" s="87"/>
      <c r="M1" s="87"/>
      <c r="N1" s="114"/>
      <c r="O1" s="114"/>
      <c r="P1" s="114"/>
      <c r="Q1" s="140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  <c r="EP1" s="84"/>
      <c r="EQ1" s="84"/>
      <c r="ER1" s="84"/>
      <c r="ES1" s="84"/>
      <c r="ET1" s="84"/>
      <c r="EU1" s="84"/>
      <c r="EV1" s="84"/>
      <c r="EW1" s="84"/>
      <c r="EX1" s="84"/>
      <c r="EY1" s="84"/>
      <c r="EZ1" s="84"/>
      <c r="FA1" s="84"/>
      <c r="FB1" s="84"/>
      <c r="FC1" s="84"/>
      <c r="FD1" s="84"/>
      <c r="FE1" s="84"/>
      <c r="FF1" s="84"/>
      <c r="FG1" s="84"/>
      <c r="FH1" s="84"/>
      <c r="FI1" s="84"/>
      <c r="FJ1" s="84"/>
      <c r="FK1" s="84"/>
      <c r="FL1" s="84"/>
      <c r="FM1" s="84"/>
      <c r="FN1" s="84"/>
      <c r="FO1" s="84"/>
      <c r="FP1" s="84"/>
      <c r="FQ1" s="84"/>
      <c r="FR1" s="84"/>
      <c r="FS1" s="84"/>
      <c r="FT1" s="84"/>
      <c r="FU1" s="84"/>
      <c r="FV1" s="84"/>
      <c r="FW1" s="84"/>
      <c r="FX1" s="84"/>
      <c r="FY1" s="84"/>
      <c r="FZ1" s="84"/>
      <c r="GA1" s="84"/>
      <c r="GB1" s="84"/>
      <c r="GC1" s="84"/>
      <c r="GD1" s="84"/>
      <c r="GE1" s="84"/>
      <c r="GF1" s="84"/>
      <c r="GG1" s="84"/>
      <c r="GH1" s="84"/>
      <c r="GI1" s="84"/>
      <c r="GJ1" s="84"/>
      <c r="GK1" s="84"/>
      <c r="GL1" s="84"/>
      <c r="GM1" s="84"/>
      <c r="GN1" s="84"/>
      <c r="GO1" s="84"/>
      <c r="GP1" s="84"/>
      <c r="GQ1" s="84"/>
      <c r="GR1" s="84"/>
      <c r="GS1" s="84"/>
      <c r="GT1" s="84"/>
      <c r="GU1" s="84"/>
      <c r="GV1" s="84"/>
      <c r="GW1" s="84"/>
      <c r="GX1" s="84"/>
      <c r="GY1" s="84"/>
      <c r="GZ1" s="84"/>
      <c r="HA1" s="84"/>
      <c r="HB1" s="84"/>
      <c r="HC1" s="84"/>
      <c r="HD1" s="84"/>
      <c r="HE1" s="84"/>
      <c r="HF1" s="84"/>
      <c r="HG1" s="84"/>
      <c r="HH1" s="84"/>
      <c r="HI1" s="84"/>
      <c r="HJ1" s="84"/>
      <c r="HK1" s="84"/>
      <c r="HL1" s="84"/>
      <c r="HM1" s="84"/>
      <c r="HN1" s="84"/>
      <c r="HO1" s="84"/>
      <c r="HP1" s="84"/>
      <c r="HQ1" s="84"/>
      <c r="HR1" s="84"/>
      <c r="HS1" s="84"/>
      <c r="HT1" s="84"/>
      <c r="HU1" s="84"/>
      <c r="HV1" s="84"/>
      <c r="HW1" s="84"/>
      <c r="HX1" s="84"/>
      <c r="HY1" s="84"/>
      <c r="HZ1" s="84"/>
      <c r="IA1" s="84"/>
      <c r="IB1" s="84"/>
      <c r="IC1" s="84"/>
      <c r="ID1" s="84"/>
      <c r="IE1" s="84"/>
      <c r="IF1" s="84"/>
      <c r="IG1" s="84"/>
      <c r="IH1" s="84"/>
      <c r="II1" s="84"/>
      <c r="IJ1" s="84"/>
      <c r="IK1" s="84"/>
      <c r="IL1" s="84"/>
      <c r="IM1" s="84"/>
      <c r="IN1" s="84"/>
      <c r="IO1" s="84"/>
      <c r="IP1" s="84"/>
      <c r="IQ1" s="84"/>
      <c r="IR1" s="84"/>
      <c r="IS1" s="84"/>
      <c r="IT1" s="84"/>
      <c r="IU1" s="84"/>
      <c r="IV1" s="84"/>
      <c r="IW1" s="84"/>
      <c r="IX1" s="84"/>
    </row>
    <row r="2" s="80" customFormat="1" ht="20" customHeight="1" spans="1:258">
      <c r="A2" s="89" t="s">
        <v>61</v>
      </c>
      <c r="B2" s="90" t="str">
        <f>首期!B4</f>
        <v>TAJJAN81234</v>
      </c>
      <c r="C2" s="91"/>
      <c r="D2" s="92"/>
      <c r="E2" s="93" t="s">
        <v>67</v>
      </c>
      <c r="F2" s="94" t="str">
        <f>首期!B5</f>
        <v>男式短袖T恤</v>
      </c>
      <c r="G2" s="94"/>
      <c r="H2" s="94"/>
      <c r="I2" s="94"/>
      <c r="J2" s="115"/>
      <c r="K2" s="116" t="s">
        <v>57</v>
      </c>
      <c r="L2" s="117" t="s">
        <v>56</v>
      </c>
      <c r="M2" s="117"/>
      <c r="N2" s="117"/>
      <c r="O2" s="117"/>
      <c r="P2" s="118"/>
      <c r="Q2" s="141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  <c r="GT2" s="84"/>
      <c r="GU2" s="84"/>
      <c r="GV2" s="84"/>
      <c r="GW2" s="84"/>
      <c r="GX2" s="84"/>
      <c r="GY2" s="84"/>
      <c r="GZ2" s="84"/>
      <c r="HA2" s="84"/>
      <c r="HB2" s="84"/>
      <c r="HC2" s="84"/>
      <c r="HD2" s="84"/>
      <c r="HE2" s="84"/>
      <c r="HF2" s="84"/>
      <c r="HG2" s="84"/>
      <c r="HH2" s="84"/>
      <c r="HI2" s="84"/>
      <c r="HJ2" s="84"/>
      <c r="HK2" s="84"/>
      <c r="HL2" s="84"/>
      <c r="HM2" s="84"/>
      <c r="HN2" s="84"/>
      <c r="HO2" s="84"/>
      <c r="HP2" s="84"/>
      <c r="HQ2" s="84"/>
      <c r="HR2" s="84"/>
      <c r="HS2" s="84"/>
      <c r="HT2" s="84"/>
      <c r="HU2" s="84"/>
      <c r="HV2" s="84"/>
      <c r="HW2" s="84"/>
      <c r="HX2" s="84"/>
      <c r="HY2" s="84"/>
      <c r="HZ2" s="84"/>
      <c r="IA2" s="84"/>
      <c r="IB2" s="84"/>
      <c r="IC2" s="84"/>
      <c r="ID2" s="84"/>
      <c r="IE2" s="84"/>
      <c r="IF2" s="84"/>
      <c r="IG2" s="84"/>
      <c r="IH2" s="84"/>
      <c r="II2" s="84"/>
      <c r="IJ2" s="84"/>
      <c r="IK2" s="84"/>
      <c r="IL2" s="84"/>
      <c r="IM2" s="84"/>
      <c r="IN2" s="84"/>
      <c r="IO2" s="84"/>
      <c r="IP2" s="84"/>
      <c r="IQ2" s="84"/>
      <c r="IR2" s="84"/>
      <c r="IS2" s="84"/>
      <c r="IT2" s="84"/>
      <c r="IU2" s="84"/>
      <c r="IV2" s="84"/>
      <c r="IW2" s="84"/>
      <c r="IX2" s="84"/>
    </row>
    <row r="3" s="80" customFormat="1" ht="15" spans="1:258">
      <c r="A3" s="95" t="s">
        <v>145</v>
      </c>
      <c r="B3" s="96" t="s">
        <v>146</v>
      </c>
      <c r="C3" s="97"/>
      <c r="D3" s="96"/>
      <c r="E3" s="96"/>
      <c r="F3" s="96"/>
      <c r="G3" s="96"/>
      <c r="H3" s="96"/>
      <c r="I3" s="96"/>
      <c r="J3" s="119"/>
      <c r="K3" s="120"/>
      <c r="L3" s="120"/>
      <c r="M3" s="120"/>
      <c r="N3" s="120"/>
      <c r="O3" s="120"/>
      <c r="P3" s="121"/>
      <c r="Q3" s="142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HV3" s="84"/>
      <c r="HW3" s="84"/>
      <c r="HX3" s="84"/>
      <c r="HY3" s="84"/>
      <c r="HZ3" s="84"/>
      <c r="IA3" s="84"/>
      <c r="IB3" s="84"/>
      <c r="IC3" s="84"/>
      <c r="ID3" s="84"/>
      <c r="IE3" s="84"/>
      <c r="IF3" s="84"/>
      <c r="IG3" s="84"/>
      <c r="IH3" s="84"/>
      <c r="II3" s="84"/>
      <c r="IJ3" s="84"/>
      <c r="IK3" s="84"/>
      <c r="IL3" s="84"/>
      <c r="IM3" s="84"/>
      <c r="IN3" s="84"/>
      <c r="IO3" s="84"/>
      <c r="IP3" s="84"/>
      <c r="IQ3" s="84"/>
      <c r="IR3" s="84"/>
      <c r="IS3" s="84"/>
      <c r="IT3" s="84"/>
      <c r="IU3" s="84"/>
      <c r="IV3" s="84"/>
      <c r="IW3" s="84"/>
      <c r="IX3" s="84"/>
    </row>
    <row r="4" s="80" customFormat="1" ht="16.5" spans="1:258">
      <c r="A4" s="95"/>
      <c r="B4" s="98" t="s">
        <v>110</v>
      </c>
      <c r="C4" s="99" t="s">
        <v>111</v>
      </c>
      <c r="D4" s="99" t="s">
        <v>112</v>
      </c>
      <c r="E4" s="99" t="s">
        <v>113</v>
      </c>
      <c r="F4" s="99" t="s">
        <v>114</v>
      </c>
      <c r="G4" s="99" t="s">
        <v>115</v>
      </c>
      <c r="H4" s="99" t="s">
        <v>147</v>
      </c>
      <c r="I4" s="122" t="s">
        <v>148</v>
      </c>
      <c r="J4" s="119"/>
      <c r="K4" s="123"/>
      <c r="L4" s="124"/>
      <c r="M4" s="125" t="s">
        <v>119</v>
      </c>
      <c r="N4" s="125" t="s">
        <v>119</v>
      </c>
      <c r="O4" s="125"/>
      <c r="P4" s="125"/>
      <c r="Q4" s="143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  <c r="IW4" s="84"/>
      <c r="IX4" s="84"/>
    </row>
    <row r="5" s="80" customFormat="1" ht="16.5" spans="1:258">
      <c r="A5" s="95"/>
      <c r="B5" s="98" t="s">
        <v>149</v>
      </c>
      <c r="C5" s="99" t="s">
        <v>150</v>
      </c>
      <c r="D5" s="99" t="s">
        <v>151</v>
      </c>
      <c r="E5" s="99" t="s">
        <v>152</v>
      </c>
      <c r="F5" s="99" t="s">
        <v>153</v>
      </c>
      <c r="G5" s="99" t="s">
        <v>154</v>
      </c>
      <c r="H5" s="99" t="s">
        <v>155</v>
      </c>
      <c r="I5" s="122"/>
      <c r="J5" s="126"/>
      <c r="K5" s="127"/>
      <c r="L5" s="128"/>
      <c r="M5" s="129" t="s">
        <v>156</v>
      </c>
      <c r="N5" s="129" t="s">
        <v>157</v>
      </c>
      <c r="O5" s="129"/>
      <c r="P5" s="129"/>
      <c r="Q5" s="14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  <c r="IU5" s="84"/>
      <c r="IV5" s="84"/>
      <c r="IW5" s="84"/>
      <c r="IX5" s="84"/>
    </row>
    <row r="6" s="80" customFormat="1" ht="21" customHeight="1" spans="1:258">
      <c r="A6" s="100" t="s">
        <v>159</v>
      </c>
      <c r="B6" s="101">
        <f>C6-1</f>
        <v>65</v>
      </c>
      <c r="C6" s="101">
        <f>D6-2</f>
        <v>66</v>
      </c>
      <c r="D6" s="102">
        <v>68</v>
      </c>
      <c r="E6" s="101">
        <f>D6+2</f>
        <v>70</v>
      </c>
      <c r="F6" s="101">
        <f>E6+2</f>
        <v>72</v>
      </c>
      <c r="G6" s="101">
        <f>F6+1</f>
        <v>73</v>
      </c>
      <c r="H6" s="101">
        <f>G6+1</f>
        <v>74</v>
      </c>
      <c r="I6" s="130" t="s">
        <v>160</v>
      </c>
      <c r="J6" s="126"/>
      <c r="K6" s="127"/>
      <c r="L6" s="127"/>
      <c r="M6" s="127" t="s">
        <v>161</v>
      </c>
      <c r="N6" s="127" t="s">
        <v>161</v>
      </c>
      <c r="O6" s="127"/>
      <c r="P6" s="127"/>
      <c r="Q6" s="145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  <c r="IU6" s="84"/>
      <c r="IV6" s="84"/>
      <c r="IW6" s="84"/>
      <c r="IX6" s="84"/>
    </row>
    <row r="7" s="80" customFormat="1" ht="21" hidden="1" customHeight="1" spans="1:258">
      <c r="A7" s="103" t="s">
        <v>163</v>
      </c>
      <c r="B7" s="101">
        <f t="shared" ref="B7:B9" si="0">C7-4</f>
        <v>100</v>
      </c>
      <c r="C7" s="101">
        <f t="shared" ref="C7:C9" si="1">D7-4</f>
        <v>104</v>
      </c>
      <c r="D7" s="102">
        <v>108</v>
      </c>
      <c r="E7" s="101">
        <f t="shared" ref="E7:E9" si="2">D7+4</f>
        <v>112</v>
      </c>
      <c r="F7" s="101">
        <f>E7+4</f>
        <v>116</v>
      </c>
      <c r="G7" s="101">
        <f t="shared" ref="G7:G9" si="3">F7+6</f>
        <v>122</v>
      </c>
      <c r="H7" s="101">
        <f>G7+6</f>
        <v>128</v>
      </c>
      <c r="I7" s="130" t="s">
        <v>160</v>
      </c>
      <c r="J7" s="126"/>
      <c r="K7" s="127"/>
      <c r="L7" s="127"/>
      <c r="M7" s="127" t="s">
        <v>161</v>
      </c>
      <c r="N7" s="127" t="s">
        <v>164</v>
      </c>
      <c r="O7" s="127"/>
      <c r="P7" s="127"/>
      <c r="Q7" s="145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  <c r="IU7" s="84"/>
      <c r="IV7" s="84"/>
      <c r="IW7" s="84"/>
      <c r="IX7" s="84"/>
    </row>
    <row r="8" s="80" customFormat="1" ht="21" customHeight="1" spans="1:258">
      <c r="A8" s="103" t="s">
        <v>203</v>
      </c>
      <c r="B8" s="101">
        <f t="shared" si="0"/>
        <v>99</v>
      </c>
      <c r="C8" s="101">
        <f t="shared" si="1"/>
        <v>103</v>
      </c>
      <c r="D8" s="104" t="s">
        <v>204</v>
      </c>
      <c r="E8" s="101">
        <f t="shared" si="2"/>
        <v>111</v>
      </c>
      <c r="F8" s="101">
        <f>E8+5</f>
        <v>116</v>
      </c>
      <c r="G8" s="101">
        <f t="shared" si="3"/>
        <v>122</v>
      </c>
      <c r="H8" s="101">
        <f>G8+7</f>
        <v>129</v>
      </c>
      <c r="I8" s="130" t="s">
        <v>160</v>
      </c>
      <c r="J8" s="126"/>
      <c r="K8" s="127"/>
      <c r="L8" s="127"/>
      <c r="M8" s="127" t="s">
        <v>161</v>
      </c>
      <c r="N8" s="127" t="s">
        <v>162</v>
      </c>
      <c r="O8" s="127"/>
      <c r="P8" s="127"/>
      <c r="Q8" s="145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  <c r="IU8" s="84"/>
      <c r="IV8" s="84"/>
      <c r="IW8" s="84"/>
      <c r="IX8" s="84"/>
    </row>
    <row r="9" s="80" customFormat="1" ht="21" customHeight="1" spans="1:258">
      <c r="A9" s="103" t="s">
        <v>166</v>
      </c>
      <c r="B9" s="101">
        <f t="shared" si="0"/>
        <v>98</v>
      </c>
      <c r="C9" s="101">
        <f t="shared" si="1"/>
        <v>102</v>
      </c>
      <c r="D9" s="104">
        <v>106</v>
      </c>
      <c r="E9" s="101">
        <f t="shared" si="2"/>
        <v>110</v>
      </c>
      <c r="F9" s="101">
        <f>E9+5</f>
        <v>115</v>
      </c>
      <c r="G9" s="101">
        <f t="shared" si="3"/>
        <v>121</v>
      </c>
      <c r="H9" s="101">
        <f>G9+7</f>
        <v>128</v>
      </c>
      <c r="I9" s="130" t="s">
        <v>167</v>
      </c>
      <c r="J9" s="126"/>
      <c r="K9" s="127"/>
      <c r="L9" s="127"/>
      <c r="M9" s="127" t="s">
        <v>168</v>
      </c>
      <c r="N9" s="127" t="s">
        <v>169</v>
      </c>
      <c r="O9" s="127"/>
      <c r="P9" s="127"/>
      <c r="Q9" s="145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  <c r="IU9" s="84"/>
      <c r="IV9" s="84"/>
      <c r="IW9" s="84"/>
      <c r="IX9" s="84"/>
    </row>
    <row r="10" s="80" customFormat="1" ht="21" customHeight="1" spans="1:258">
      <c r="A10" s="103" t="s">
        <v>170</v>
      </c>
      <c r="B10" s="101">
        <f>C10-1.2</f>
        <v>43.6</v>
      </c>
      <c r="C10" s="101">
        <f>D10-1.2</f>
        <v>44.8</v>
      </c>
      <c r="D10" s="104">
        <v>46</v>
      </c>
      <c r="E10" s="101">
        <f>D10+1.2</f>
        <v>47.2</v>
      </c>
      <c r="F10" s="101">
        <f>E10+1.2</f>
        <v>48.4</v>
      </c>
      <c r="G10" s="101">
        <f>F10+1.4</f>
        <v>49.8</v>
      </c>
      <c r="H10" s="101">
        <f>G10+1.4</f>
        <v>51.2</v>
      </c>
      <c r="I10" s="130" t="s">
        <v>167</v>
      </c>
      <c r="J10" s="126"/>
      <c r="K10" s="127"/>
      <c r="L10" s="127"/>
      <c r="M10" s="127" t="s">
        <v>171</v>
      </c>
      <c r="N10" s="127" t="s">
        <v>169</v>
      </c>
      <c r="O10" s="127"/>
      <c r="P10" s="127"/>
      <c r="Q10" s="145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  <c r="IU10" s="84"/>
      <c r="IV10" s="84"/>
      <c r="IW10" s="84"/>
      <c r="IX10" s="84"/>
    </row>
    <row r="11" s="80" customFormat="1" ht="21" customHeight="1" spans="1:258">
      <c r="A11" s="103" t="s">
        <v>174</v>
      </c>
      <c r="B11" s="101">
        <f>C11-0.5</f>
        <v>19</v>
      </c>
      <c r="C11" s="101">
        <f>D11-0.5</f>
        <v>19.5</v>
      </c>
      <c r="D11" s="105">
        <v>20</v>
      </c>
      <c r="E11" s="101">
        <f t="shared" ref="E11:H11" si="4">D11+0.5</f>
        <v>20.5</v>
      </c>
      <c r="F11" s="101">
        <f t="shared" si="4"/>
        <v>21</v>
      </c>
      <c r="G11" s="101">
        <f t="shared" si="4"/>
        <v>21.5</v>
      </c>
      <c r="H11" s="101">
        <f t="shared" si="4"/>
        <v>22</v>
      </c>
      <c r="I11" s="130" t="s">
        <v>175</v>
      </c>
      <c r="J11" s="126"/>
      <c r="K11" s="127"/>
      <c r="L11" s="127"/>
      <c r="M11" s="127" t="s">
        <v>171</v>
      </c>
      <c r="N11" s="127" t="s">
        <v>169</v>
      </c>
      <c r="O11" s="127"/>
      <c r="P11" s="127"/>
      <c r="Q11" s="145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  <c r="IR11" s="84"/>
      <c r="IS11" s="84"/>
      <c r="IT11" s="84"/>
      <c r="IU11" s="84"/>
      <c r="IV11" s="84"/>
      <c r="IW11" s="84"/>
      <c r="IX11" s="84"/>
    </row>
    <row r="12" s="80" customFormat="1" ht="21" customHeight="1" spans="1:258">
      <c r="A12" s="106" t="s">
        <v>176</v>
      </c>
      <c r="B12" s="107">
        <f>C12-0.8</f>
        <v>17.9</v>
      </c>
      <c r="C12" s="107">
        <f>D12-0.8</f>
        <v>18.7</v>
      </c>
      <c r="D12" s="108">
        <v>19.5</v>
      </c>
      <c r="E12" s="107">
        <f>D12+0.8</f>
        <v>20.3</v>
      </c>
      <c r="F12" s="107">
        <f>E12+0.8</f>
        <v>21.1</v>
      </c>
      <c r="G12" s="107">
        <f>F12+1.3</f>
        <v>22.4</v>
      </c>
      <c r="H12" s="107">
        <f>G12+1.3</f>
        <v>23.7</v>
      </c>
      <c r="I12" s="130" t="s">
        <v>167</v>
      </c>
      <c r="J12" s="126"/>
      <c r="K12" s="127"/>
      <c r="L12" s="127"/>
      <c r="M12" s="127" t="s">
        <v>177</v>
      </c>
      <c r="N12" s="127" t="s">
        <v>171</v>
      </c>
      <c r="O12" s="127"/>
      <c r="P12" s="127"/>
      <c r="Q12" s="145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  <c r="IQ12" s="84"/>
      <c r="IR12" s="84"/>
      <c r="IS12" s="84"/>
      <c r="IT12" s="84"/>
      <c r="IU12" s="84"/>
      <c r="IV12" s="84"/>
      <c r="IW12" s="84"/>
      <c r="IX12" s="84"/>
    </row>
    <row r="13" s="80" customFormat="1" ht="21" customHeight="1" spans="1:258">
      <c r="A13" s="106" t="s">
        <v>180</v>
      </c>
      <c r="B13" s="107">
        <f>C13-0.6</f>
        <v>16.3</v>
      </c>
      <c r="C13" s="107">
        <f>D13-0.6</f>
        <v>16.9</v>
      </c>
      <c r="D13" s="108">
        <v>17.5</v>
      </c>
      <c r="E13" s="107">
        <f>D13+0.6</f>
        <v>18.1</v>
      </c>
      <c r="F13" s="107">
        <f>E13+0.6</f>
        <v>18.7</v>
      </c>
      <c r="G13" s="107">
        <f>F13+0.95</f>
        <v>19.65</v>
      </c>
      <c r="H13" s="107">
        <f>G13+0.95</f>
        <v>20.6</v>
      </c>
      <c r="I13" s="130">
        <v>0</v>
      </c>
      <c r="J13" s="126"/>
      <c r="K13" s="127"/>
      <c r="L13" s="127"/>
      <c r="M13" s="127" t="s">
        <v>161</v>
      </c>
      <c r="N13" s="127" t="s">
        <v>177</v>
      </c>
      <c r="O13" s="127"/>
      <c r="P13" s="127"/>
      <c r="Q13" s="145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  <c r="IQ13" s="84"/>
      <c r="IR13" s="84"/>
      <c r="IS13" s="84"/>
      <c r="IT13" s="84"/>
      <c r="IU13" s="84"/>
      <c r="IV13" s="84"/>
      <c r="IW13" s="84"/>
      <c r="IX13" s="84"/>
    </row>
    <row r="14" s="80" customFormat="1" ht="21" customHeight="1" spans="1:258">
      <c r="A14" s="103" t="s">
        <v>182</v>
      </c>
      <c r="B14" s="101">
        <f>C14-0.4</f>
        <v>19.2</v>
      </c>
      <c r="C14" s="101">
        <f>D14-0.4</f>
        <v>19.6</v>
      </c>
      <c r="D14" s="102">
        <v>20</v>
      </c>
      <c r="E14" s="101">
        <f>D14+0.4</f>
        <v>20.4</v>
      </c>
      <c r="F14" s="101">
        <f>E14+0.4</f>
        <v>20.8</v>
      </c>
      <c r="G14" s="101">
        <f>F14+0.6</f>
        <v>21.4</v>
      </c>
      <c r="H14" s="101">
        <f>G14+0.6</f>
        <v>22</v>
      </c>
      <c r="I14" s="131"/>
      <c r="J14" s="126"/>
      <c r="K14" s="127"/>
      <c r="L14" s="127"/>
      <c r="M14" s="127" t="s">
        <v>161</v>
      </c>
      <c r="N14" s="127" t="s">
        <v>161</v>
      </c>
      <c r="O14" s="127"/>
      <c r="P14" s="127"/>
      <c r="Q14" s="145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  <c r="IR14" s="84"/>
      <c r="IS14" s="84"/>
      <c r="IT14" s="84"/>
      <c r="IU14" s="84"/>
      <c r="IV14" s="84"/>
      <c r="IW14" s="84"/>
      <c r="IX14" s="84"/>
    </row>
    <row r="15" s="80" customFormat="1" ht="21" customHeight="1" spans="1:258">
      <c r="A15" s="103" t="s">
        <v>183</v>
      </c>
      <c r="B15" s="101">
        <f>C15-0.2</f>
        <v>11.1</v>
      </c>
      <c r="C15" s="101">
        <f>D15-0.2</f>
        <v>11.3</v>
      </c>
      <c r="D15" s="102">
        <v>11.5</v>
      </c>
      <c r="E15" s="101">
        <f>D15+0.2</f>
        <v>11.7</v>
      </c>
      <c r="F15" s="101">
        <f>E15+0.2</f>
        <v>11.9</v>
      </c>
      <c r="G15" s="101">
        <f>F15+0.25</f>
        <v>12.15</v>
      </c>
      <c r="H15" s="101">
        <f>G15+0.25</f>
        <v>12.4</v>
      </c>
      <c r="I15" s="131"/>
      <c r="J15" s="126"/>
      <c r="K15" s="127"/>
      <c r="L15" s="127"/>
      <c r="M15" s="127" t="s">
        <v>161</v>
      </c>
      <c r="N15" s="127" t="s">
        <v>161</v>
      </c>
      <c r="O15" s="127"/>
      <c r="P15" s="127"/>
      <c r="Q15" s="145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  <c r="IU15" s="84"/>
      <c r="IV15" s="84"/>
      <c r="IW15" s="84"/>
      <c r="IX15" s="84"/>
    </row>
    <row r="16" s="80" customFormat="1" ht="21" customHeight="1" spans="1:258">
      <c r="A16" s="103" t="s">
        <v>184</v>
      </c>
      <c r="B16" s="101">
        <f t="shared" ref="B16:B18" si="5">C16</f>
        <v>2.5</v>
      </c>
      <c r="C16" s="101">
        <f>D16</f>
        <v>2.5</v>
      </c>
      <c r="D16" s="102">
        <v>2.5</v>
      </c>
      <c r="E16" s="101">
        <f t="shared" ref="E16:H16" si="6">D16</f>
        <v>2.5</v>
      </c>
      <c r="F16" s="101">
        <f t="shared" si="6"/>
        <v>2.5</v>
      </c>
      <c r="G16" s="101">
        <f t="shared" si="6"/>
        <v>2.5</v>
      </c>
      <c r="H16" s="101">
        <f t="shared" si="6"/>
        <v>2.5</v>
      </c>
      <c r="I16" s="131"/>
      <c r="J16" s="126"/>
      <c r="K16" s="127"/>
      <c r="L16" s="127"/>
      <c r="M16" s="127" t="s">
        <v>161</v>
      </c>
      <c r="N16" s="127" t="s">
        <v>161</v>
      </c>
      <c r="O16" s="127"/>
      <c r="P16" s="127"/>
      <c r="Q16" s="145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  <c r="IU16" s="84"/>
      <c r="IV16" s="84"/>
      <c r="IW16" s="84"/>
      <c r="IX16" s="84"/>
    </row>
    <row r="17" s="80" customFormat="1" ht="21" customHeight="1" spans="1:258">
      <c r="A17" s="103" t="s">
        <v>185</v>
      </c>
      <c r="B17" s="101">
        <f t="shared" si="5"/>
        <v>8</v>
      </c>
      <c r="C17" s="101">
        <f>D17-0.5</f>
        <v>8</v>
      </c>
      <c r="D17" s="102">
        <v>8.5</v>
      </c>
      <c r="E17" s="101">
        <f>D17</f>
        <v>8.5</v>
      </c>
      <c r="F17" s="101">
        <f>E17+0.5</f>
        <v>9</v>
      </c>
      <c r="G17" s="101">
        <f>F17</f>
        <v>9</v>
      </c>
      <c r="H17" s="101">
        <f>G17+0.5</f>
        <v>9.5</v>
      </c>
      <c r="I17" s="132"/>
      <c r="J17" s="126"/>
      <c r="K17" s="127"/>
      <c r="L17" s="127"/>
      <c r="M17" s="127"/>
      <c r="N17" s="127"/>
      <c r="O17" s="127"/>
      <c r="P17" s="127"/>
      <c r="Q17" s="145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  <c r="IR17" s="84"/>
      <c r="IS17" s="84"/>
      <c r="IT17" s="84"/>
      <c r="IU17" s="84"/>
      <c r="IV17" s="84"/>
      <c r="IW17" s="84"/>
      <c r="IX17" s="84"/>
    </row>
    <row r="18" s="80" customFormat="1" ht="21" customHeight="1" spans="1:258">
      <c r="A18" s="103" t="s">
        <v>187</v>
      </c>
      <c r="B18" s="101">
        <f t="shared" si="5"/>
        <v>-0.5</v>
      </c>
      <c r="C18" s="101">
        <f>D18-0.5</f>
        <v>-0.5</v>
      </c>
      <c r="D18" s="102">
        <v>0</v>
      </c>
      <c r="E18" s="101">
        <f>D18</f>
        <v>0</v>
      </c>
      <c r="F18" s="101">
        <f>E18+0.5</f>
        <v>0.5</v>
      </c>
      <c r="G18" s="101">
        <f>F18</f>
        <v>0.5</v>
      </c>
      <c r="H18" s="101">
        <f>G18+0.5</f>
        <v>1</v>
      </c>
      <c r="I18" s="133"/>
      <c r="J18" s="126"/>
      <c r="K18" s="127"/>
      <c r="L18" s="127"/>
      <c r="M18" s="127"/>
      <c r="N18" s="127"/>
      <c r="O18" s="127"/>
      <c r="P18" s="127"/>
      <c r="Q18" s="145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  <c r="IR18" s="84"/>
      <c r="IS18" s="84"/>
      <c r="IT18" s="84"/>
      <c r="IU18" s="84"/>
      <c r="IV18" s="84"/>
      <c r="IW18" s="84"/>
      <c r="IX18" s="84"/>
    </row>
    <row r="19" s="80" customFormat="1" ht="17.25" spans="1:258">
      <c r="A19" s="109"/>
      <c r="B19" s="110"/>
      <c r="C19" s="110"/>
      <c r="D19" s="110"/>
      <c r="E19" s="111"/>
      <c r="F19" s="110"/>
      <c r="G19" s="110"/>
      <c r="H19" s="110"/>
      <c r="I19" s="110"/>
      <c r="J19" s="134"/>
      <c r="K19" s="135"/>
      <c r="L19" s="135"/>
      <c r="M19" s="136"/>
      <c r="N19" s="135"/>
      <c r="O19" s="135"/>
      <c r="P19" s="136"/>
      <c r="Q19" s="146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  <c r="IR19" s="84"/>
      <c r="IS19" s="84"/>
      <c r="IT19" s="84"/>
      <c r="IU19" s="84"/>
      <c r="IV19" s="84"/>
      <c r="IW19" s="84"/>
      <c r="IX19" s="84"/>
    </row>
    <row r="20" s="80" customFormat="1" spans="1:258">
      <c r="A20" s="112" t="s">
        <v>188</v>
      </c>
      <c r="B20" s="112"/>
      <c r="C20" s="112"/>
      <c r="D20" s="113"/>
      <c r="N20" s="82"/>
      <c r="O20" s="82"/>
      <c r="P20" s="82"/>
      <c r="Q20" s="147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  <c r="IH20" s="84"/>
      <c r="II20" s="84"/>
      <c r="IJ20" s="84"/>
      <c r="IK20" s="84"/>
      <c r="IL20" s="84"/>
      <c r="IM20" s="84"/>
      <c r="IN20" s="84"/>
      <c r="IO20" s="84"/>
      <c r="IP20" s="84"/>
      <c r="IQ20" s="84"/>
      <c r="IR20" s="84"/>
      <c r="IS20" s="84"/>
      <c r="IT20" s="84"/>
      <c r="IU20" s="84"/>
      <c r="IV20" s="84"/>
      <c r="IW20" s="84"/>
      <c r="IX20" s="84"/>
    </row>
    <row r="21" s="80" customFormat="1" spans="4:258">
      <c r="D21" s="81"/>
      <c r="K21" s="137" t="s">
        <v>189</v>
      </c>
      <c r="L21" s="138"/>
      <c r="M21" s="137" t="s">
        <v>190</v>
      </c>
      <c r="N21" s="139"/>
      <c r="O21" s="139" t="s">
        <v>191</v>
      </c>
      <c r="P21" s="82" t="s">
        <v>141</v>
      </c>
      <c r="Q21" s="147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84"/>
      <c r="DN21" s="84"/>
      <c r="DO21" s="84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  <c r="EF21" s="84"/>
      <c r="EG21" s="84"/>
      <c r="EH21" s="84"/>
      <c r="EI21" s="84"/>
      <c r="EJ21" s="84"/>
      <c r="EK21" s="84"/>
      <c r="EL21" s="84"/>
      <c r="EM21" s="84"/>
      <c r="EN21" s="84"/>
      <c r="EO21" s="84"/>
      <c r="EP21" s="84"/>
      <c r="EQ21" s="84"/>
      <c r="ER21" s="84"/>
      <c r="ES21" s="84"/>
      <c r="ET21" s="84"/>
      <c r="EU21" s="84"/>
      <c r="EV21" s="84"/>
      <c r="EW21" s="84"/>
      <c r="EX21" s="84"/>
      <c r="EY21" s="84"/>
      <c r="EZ21" s="84"/>
      <c r="FA21" s="84"/>
      <c r="FB21" s="84"/>
      <c r="FC21" s="84"/>
      <c r="FD21" s="84"/>
      <c r="FE21" s="84"/>
      <c r="FF21" s="84"/>
      <c r="FG21" s="84"/>
      <c r="FH21" s="84"/>
      <c r="FI21" s="84"/>
      <c r="FJ21" s="84"/>
      <c r="FK21" s="84"/>
      <c r="FL21" s="84"/>
      <c r="FM21" s="84"/>
      <c r="FN21" s="84"/>
      <c r="FO21" s="84"/>
      <c r="FP21" s="84"/>
      <c r="FQ21" s="84"/>
      <c r="FR21" s="84"/>
      <c r="FS21" s="84"/>
      <c r="FT21" s="84"/>
      <c r="FU21" s="84"/>
      <c r="FV21" s="84"/>
      <c r="FW21" s="84"/>
      <c r="FX21" s="84"/>
      <c r="FY21" s="84"/>
      <c r="FZ21" s="84"/>
      <c r="GA21" s="84"/>
      <c r="GB21" s="84"/>
      <c r="GC21" s="84"/>
      <c r="GD21" s="84"/>
      <c r="GE21" s="84"/>
      <c r="GF21" s="84"/>
      <c r="GG21" s="84"/>
      <c r="GH21" s="84"/>
      <c r="GI21" s="84"/>
      <c r="GJ21" s="84"/>
      <c r="GK21" s="84"/>
      <c r="GL21" s="84"/>
      <c r="GM21" s="84"/>
      <c r="GN21" s="84"/>
      <c r="GO21" s="84"/>
      <c r="GP21" s="84"/>
      <c r="GQ21" s="84"/>
      <c r="GR21" s="84"/>
      <c r="GS21" s="84"/>
      <c r="GT21" s="84"/>
      <c r="GU21" s="84"/>
      <c r="GV21" s="84"/>
      <c r="GW21" s="84"/>
      <c r="GX21" s="84"/>
      <c r="GY21" s="84"/>
      <c r="GZ21" s="84"/>
      <c r="HA21" s="84"/>
      <c r="HB21" s="84"/>
      <c r="HC21" s="84"/>
      <c r="HD21" s="84"/>
      <c r="HE21" s="84"/>
      <c r="HF21" s="84"/>
      <c r="HG21" s="84"/>
      <c r="HH21" s="84"/>
      <c r="HI21" s="84"/>
      <c r="HJ21" s="84"/>
      <c r="HK21" s="84"/>
      <c r="HL21" s="84"/>
      <c r="HM21" s="84"/>
      <c r="HN21" s="84"/>
      <c r="HO21" s="84"/>
      <c r="HP21" s="84"/>
      <c r="HQ21" s="84"/>
      <c r="HR21" s="84"/>
      <c r="HS21" s="84"/>
      <c r="HT21" s="84"/>
      <c r="HU21" s="84"/>
      <c r="HV21" s="84"/>
      <c r="HW21" s="84"/>
      <c r="HX21" s="84"/>
      <c r="HY21" s="84"/>
      <c r="HZ21" s="84"/>
      <c r="IA21" s="84"/>
      <c r="IB21" s="84"/>
      <c r="IC21" s="84"/>
      <c r="ID21" s="84"/>
      <c r="IE21" s="84"/>
      <c r="IF21" s="84"/>
      <c r="IG21" s="84"/>
      <c r="IH21" s="84"/>
      <c r="II21" s="84"/>
      <c r="IJ21" s="84"/>
      <c r="IK21" s="84"/>
      <c r="IL21" s="84"/>
      <c r="IM21" s="84"/>
      <c r="IN21" s="84"/>
      <c r="IO21" s="84"/>
      <c r="IP21" s="84"/>
      <c r="IQ21" s="84"/>
      <c r="IR21" s="84"/>
      <c r="IS21" s="84"/>
      <c r="IT21" s="84"/>
      <c r="IU21" s="84"/>
      <c r="IV21" s="84"/>
      <c r="IW21" s="84"/>
      <c r="IX21" s="84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B4" sqref="B4:E7"/>
    </sheetView>
  </sheetViews>
  <sheetFormatPr defaultColWidth="9" defaultRowHeight="14.25"/>
  <cols>
    <col min="1" max="1" width="7" customWidth="1"/>
    <col min="2" max="2" width="14.5" customWidth="1"/>
    <col min="3" max="3" width="16.6" style="69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258</v>
      </c>
      <c r="B2" s="5" t="s">
        <v>259</v>
      </c>
      <c r="C2" s="5" t="s">
        <v>260</v>
      </c>
      <c r="D2" s="5" t="s">
        <v>261</v>
      </c>
      <c r="E2" s="5" t="s">
        <v>262</v>
      </c>
      <c r="F2" s="5" t="s">
        <v>263</v>
      </c>
      <c r="G2" s="5" t="s">
        <v>264</v>
      </c>
      <c r="H2" s="70" t="s">
        <v>265</v>
      </c>
      <c r="I2" s="4" t="s">
        <v>266</v>
      </c>
      <c r="J2" s="4" t="s">
        <v>267</v>
      </c>
      <c r="K2" s="4" t="s">
        <v>268</v>
      </c>
      <c r="L2" s="4" t="s">
        <v>269</v>
      </c>
      <c r="M2" s="4" t="s">
        <v>270</v>
      </c>
      <c r="N2" s="5" t="s">
        <v>271</v>
      </c>
      <c r="O2" s="5" t="s">
        <v>272</v>
      </c>
    </row>
    <row r="3" s="1" customFormat="1" ht="16.5" spans="1:15">
      <c r="A3" s="4"/>
      <c r="B3" s="7"/>
      <c r="C3" s="7"/>
      <c r="D3" s="7"/>
      <c r="E3" s="7"/>
      <c r="F3" s="7"/>
      <c r="G3" s="7"/>
      <c r="H3" s="71"/>
      <c r="I3" s="4" t="s">
        <v>242</v>
      </c>
      <c r="J3" s="4" t="s">
        <v>242</v>
      </c>
      <c r="K3" s="4" t="s">
        <v>242</v>
      </c>
      <c r="L3" s="4" t="s">
        <v>242</v>
      </c>
      <c r="M3" s="4" t="s">
        <v>242</v>
      </c>
      <c r="N3" s="7"/>
      <c r="O3" s="7"/>
    </row>
    <row r="4" ht="20" customHeight="1" spans="1:15">
      <c r="A4" s="72">
        <v>1</v>
      </c>
      <c r="B4" s="12" t="s">
        <v>273</v>
      </c>
      <c r="C4" s="12" t="s">
        <v>274</v>
      </c>
      <c r="D4" s="12" t="s">
        <v>119</v>
      </c>
      <c r="E4" s="13" t="s">
        <v>275</v>
      </c>
      <c r="F4" s="27" t="s">
        <v>276</v>
      </c>
      <c r="G4" s="73" t="s">
        <v>65</v>
      </c>
      <c r="H4" s="9" t="s">
        <v>65</v>
      </c>
      <c r="I4" s="76">
        <v>3</v>
      </c>
      <c r="J4" s="77">
        <v>1</v>
      </c>
      <c r="K4" s="77">
        <v>1</v>
      </c>
      <c r="L4" s="77">
        <v>1</v>
      </c>
      <c r="M4" s="9">
        <v>0</v>
      </c>
      <c r="N4" s="9">
        <f t="shared" ref="N4:N7" si="0">SUM(I4:M4)</f>
        <v>6</v>
      </c>
      <c r="O4" s="9" t="s">
        <v>277</v>
      </c>
    </row>
    <row r="5" ht="20" customHeight="1" spans="1:15">
      <c r="A5" s="72">
        <v>2</v>
      </c>
      <c r="B5" s="12" t="s">
        <v>278</v>
      </c>
      <c r="C5" s="12" t="s">
        <v>274</v>
      </c>
      <c r="D5" s="12" t="s">
        <v>118</v>
      </c>
      <c r="E5" s="13" t="s">
        <v>279</v>
      </c>
      <c r="F5" s="27" t="s">
        <v>276</v>
      </c>
      <c r="G5" s="73" t="s">
        <v>65</v>
      </c>
      <c r="H5" s="9" t="s">
        <v>65</v>
      </c>
      <c r="I5" s="77">
        <v>2</v>
      </c>
      <c r="J5" s="77">
        <v>0</v>
      </c>
      <c r="K5" s="77">
        <v>1</v>
      </c>
      <c r="L5" s="77">
        <v>0</v>
      </c>
      <c r="M5" s="77">
        <v>0</v>
      </c>
      <c r="N5" s="9">
        <f t="shared" si="0"/>
        <v>3</v>
      </c>
      <c r="O5" s="9" t="s">
        <v>277</v>
      </c>
    </row>
    <row r="6" ht="20" customHeight="1" spans="1:15">
      <c r="A6" s="72">
        <v>3</v>
      </c>
      <c r="B6" s="12">
        <v>240818049</v>
      </c>
      <c r="C6" s="12" t="s">
        <v>274</v>
      </c>
      <c r="D6" s="12" t="s">
        <v>280</v>
      </c>
      <c r="E6" s="13" t="s">
        <v>279</v>
      </c>
      <c r="F6" s="27" t="s">
        <v>276</v>
      </c>
      <c r="G6" s="73" t="s">
        <v>65</v>
      </c>
      <c r="H6" s="9" t="s">
        <v>65</v>
      </c>
      <c r="I6" s="77">
        <v>3</v>
      </c>
      <c r="J6" s="77">
        <v>1</v>
      </c>
      <c r="K6" s="77">
        <v>0</v>
      </c>
      <c r="L6" s="77">
        <v>0</v>
      </c>
      <c r="M6" s="77">
        <v>0</v>
      </c>
      <c r="N6" s="9">
        <f t="shared" si="0"/>
        <v>4</v>
      </c>
      <c r="O6" s="9" t="s">
        <v>277</v>
      </c>
    </row>
    <row r="7" ht="20" customHeight="1" spans="1:15">
      <c r="A7" s="72">
        <v>4</v>
      </c>
      <c r="B7" s="12">
        <v>240819024</v>
      </c>
      <c r="C7" s="12" t="s">
        <v>274</v>
      </c>
      <c r="D7" s="12" t="s">
        <v>117</v>
      </c>
      <c r="E7" s="13" t="s">
        <v>279</v>
      </c>
      <c r="F7" s="27" t="s">
        <v>276</v>
      </c>
      <c r="G7" s="73" t="s">
        <v>65</v>
      </c>
      <c r="H7" s="9" t="s">
        <v>65</v>
      </c>
      <c r="I7" s="77">
        <v>2</v>
      </c>
      <c r="J7" s="77">
        <v>0</v>
      </c>
      <c r="K7" s="77">
        <v>1</v>
      </c>
      <c r="L7" s="77">
        <v>0</v>
      </c>
      <c r="M7" s="77">
        <v>0</v>
      </c>
      <c r="N7" s="9">
        <f t="shared" si="0"/>
        <v>3</v>
      </c>
      <c r="O7" s="9" t="s">
        <v>277</v>
      </c>
    </row>
    <row r="8" ht="20" customHeight="1" spans="1:15">
      <c r="A8" s="9"/>
      <c r="B8" s="29"/>
      <c r="C8" s="30"/>
      <c r="D8" s="30"/>
      <c r="E8" s="57"/>
      <c r="F8" s="30"/>
      <c r="G8" s="73"/>
      <c r="H8" s="9"/>
      <c r="I8" s="78"/>
      <c r="J8" s="77"/>
      <c r="K8" s="77"/>
      <c r="L8" s="77"/>
      <c r="M8" s="9"/>
      <c r="N8" s="9"/>
      <c r="O8" s="9"/>
    </row>
    <row r="9" ht="20" customHeight="1" spans="1:15">
      <c r="A9" s="9"/>
      <c r="B9" s="29"/>
      <c r="C9" s="29"/>
      <c r="D9" s="29"/>
      <c r="E9" s="60"/>
      <c r="F9" s="29"/>
      <c r="G9" s="9"/>
      <c r="H9" s="10"/>
      <c r="I9" s="76"/>
      <c r="J9" s="77"/>
      <c r="K9" s="77"/>
      <c r="L9" s="77"/>
      <c r="M9" s="9"/>
      <c r="N9" s="9"/>
      <c r="O9" s="10"/>
    </row>
    <row r="10" ht="20" customHeight="1" spans="1:15">
      <c r="A10" s="9"/>
      <c r="B10" s="29"/>
      <c r="C10" s="29"/>
      <c r="D10" s="29"/>
      <c r="E10" s="60"/>
      <c r="F10" s="29"/>
      <c r="G10" s="9"/>
      <c r="H10" s="10"/>
      <c r="I10" s="76"/>
      <c r="J10" s="77"/>
      <c r="K10" s="77"/>
      <c r="L10" s="77"/>
      <c r="M10" s="9"/>
      <c r="N10" s="9"/>
      <c r="O10" s="10"/>
    </row>
    <row r="11" ht="20" customHeight="1" spans="1:15">
      <c r="A11" s="9"/>
      <c r="B11" s="29"/>
      <c r="C11" s="29"/>
      <c r="D11" s="29"/>
      <c r="E11" s="60"/>
      <c r="F11" s="29"/>
      <c r="G11" s="9"/>
      <c r="H11" s="10"/>
      <c r="I11" s="76"/>
      <c r="J11" s="77"/>
      <c r="K11" s="77"/>
      <c r="L11" s="77"/>
      <c r="M11" s="9"/>
      <c r="N11" s="9"/>
      <c r="O11" s="10"/>
    </row>
    <row r="12" s="2" customFormat="1" ht="18.75" spans="1:15">
      <c r="A12" s="17" t="s">
        <v>281</v>
      </c>
      <c r="B12" s="18"/>
      <c r="C12" s="29"/>
      <c r="D12" s="19"/>
      <c r="E12" s="20"/>
      <c r="F12" s="29"/>
      <c r="G12" s="9"/>
      <c r="H12" s="38"/>
      <c r="I12" s="32"/>
      <c r="J12" s="17" t="s">
        <v>282</v>
      </c>
      <c r="K12" s="18"/>
      <c r="L12" s="18"/>
      <c r="M12" s="19"/>
      <c r="N12" s="18"/>
      <c r="O12" s="25"/>
    </row>
    <row r="13" ht="61" customHeight="1" spans="1:15">
      <c r="A13" s="74" t="s">
        <v>283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9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2024-11-12T09:47:35Z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