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<sst xmlns="http://schemas.openxmlformats.org/spreadsheetml/2006/main" count="984" uniqueCount="370">
  <si>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</si>
  <si>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</si>
  <si>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</si>
  <si>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</si>
  <si>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</si>
  <si>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</si>
  <si>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</si>
  <si>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</si>
  <si>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</si>
  <si>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</si>
  <si>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</si>
  <si>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</si>
  <si>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</si>
  <si>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</si>
  <si>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</si>
  <si>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</si>
  <si>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</si>
  <si>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</si>
  <si>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</si>
  <si>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</si>
  <si>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</si>
  <si>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</si>
  <si>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</si>
  <si>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</si>
  <si>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</si>
  <si>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</si>
  <si>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</si>
  <si>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</si>
  <si>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</si>
  <si>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</si>
  <si>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</si>
  <si>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</si>
  <si>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</si>
  <si>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</si>
  <si>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</si>
  <si>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</si>
  <si>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</si>
  <si>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</si>
  <si>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</si>
  <si>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</si>
  <si>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</si>
  <si>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</si>
  <si>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</si>
  <si>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</si>
  <si>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</si>
  <si>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</si>
  <si>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</si>
  <si>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</si>
  <si>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</si>
  <si>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</si>
  <si>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</si>
  <si>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</si>
  <si>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</si>
  <si>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</si>
  <si>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</si>
  <si>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</si>
  <si>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</si>
  <si>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</si>
  <si>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</si>
  <si>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</si>
  <si>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</si>
  <si>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</si>
  <si>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TAJJBN81759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</si>
  <si>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</si>
  <si>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</si>
  <si>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</si>
  <si>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</si>
  <si>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</si>
  <si>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</si>
  <si>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</si>
  <si>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</si>
  <si>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</si>
  <si>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</si>
  <si>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</si>
  <si>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</si>
  <si>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</si>
  <si>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</si>
  <si>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</si>
  <si>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</si>
  <si>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</si>
  <si>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</si>
  <si>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</si>
  <si>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</si>
  <si>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</si>
  <si>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</si>
  <si>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</si>
  <si>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</si>
  <si>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</si>
  <si>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</si>
  <si>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</si>
  <si>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</si>
  <si>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</si>
  <si>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</si>
  <si>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</si>
  <si>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</si>
  <si>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</si>
  <si>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</si>
  <si>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</si>
  <si>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</si>
  <si>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</si>
  <si>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</si>
  <si>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</si>
  <si>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</si>
  <si>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</si>
  <si>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</si>
  <si>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</si>
  <si>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</si>
  <si>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</si>
  <si>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</si>
  <si>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</si>
  <si>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</si>
  <si>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</si>
  <si>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</si>
  <si>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</si>
  <si>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</si>
  <si>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</si>
  <si>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</si>
  <si>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冰川蓝</t>
  </si>
  <si>
    <t>山川绿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</si>
  <si>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</si>
  <si>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</si>
  <si>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</si>
  <si>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</si>
  <si>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</si>
  <si>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</si>
  <si>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</si>
  <si>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</si>
  <si>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1、上袖容位不均匀</t>
  </si>
  <si>
    <t>2、冚下脚弯曲，不顺直</t>
  </si>
  <si>
    <t>3、脏污，线头没有清理干净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</si>
  <si>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</si>
  <si>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</si>
  <si>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</si>
  <si>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</si>
  <si>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</si>
  <si>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</si>
  <si>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</si>
  <si>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</si>
  <si>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</si>
  <si>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</si>
  <si>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</si>
  <si>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</si>
  <si>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</si>
  <si>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</si>
  <si>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</si>
  <si>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</si>
  <si>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</si>
  <si>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</si>
  <si>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</si>
  <si>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</si>
  <si>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</si>
  <si>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</si>
  <si>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</si>
  <si>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</si>
  <si>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</si>
  <si>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</si>
  <si>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</si>
  <si>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S  洗前</t>
  </si>
  <si>
    <t>S  洗后</t>
  </si>
  <si>
    <t>后中长</t>
  </si>
  <si>
    <t>±1</t>
  </si>
  <si>
    <t>-0.5</t>
  </si>
  <si>
    <t>胸围</t>
  </si>
  <si>
    <t>+0</t>
  </si>
  <si>
    <t>摆围</t>
  </si>
  <si>
    <t>106</t>
  </si>
  <si>
    <t>-1</t>
  </si>
  <si>
    <t>肩宽</t>
  </si>
  <si>
    <t>45.5</t>
  </si>
  <si>
    <t>±0.5</t>
  </si>
  <si>
    <t>-0.2</t>
  </si>
  <si>
    <t>肩点袖长</t>
  </si>
  <si>
    <t>21.5</t>
  </si>
  <si>
    <t>袖肥/2（参考值）</t>
  </si>
  <si>
    <t>±0.3</t>
  </si>
  <si>
    <t>-0.3</t>
  </si>
  <si>
    <t>短袖口/2</t>
  </si>
  <si>
    <t>+0.2</t>
  </si>
  <si>
    <t>袖口下摆高</t>
  </si>
  <si>
    <t>圆领T恤前领宽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</si>
  <si>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</si>
  <si>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</si>
  <si>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</si>
  <si>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</si>
  <si>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</si>
  <si>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</si>
  <si>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</si>
  <si>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</si>
  <si>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</si>
  <si>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</si>
  <si>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</si>
  <si>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</si>
  <si>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</si>
  <si>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</si>
  <si>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</si>
  <si>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</si>
  <si>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</si>
  <si>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</si>
  <si>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</si>
  <si>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</si>
  <si>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</si>
  <si>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</si>
  <si>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</si>
  <si>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</si>
  <si>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</si>
  <si>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</si>
  <si>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</si>
  <si>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</si>
  <si>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</si>
  <si>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</si>
  <si>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</si>
  <si>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</si>
  <si>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</si>
  <si>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</si>
  <si>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</si>
  <si>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</si>
  <si>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</si>
  <si>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</si>
  <si>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</si>
  <si>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采购凭证编号：CGDD24080100006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</si>
  <si>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</si>
  <si>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</si>
  <si>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</si>
  <si>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</si>
  <si>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</si>
  <si>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</si>
  <si>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</si>
  <si>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</si>
  <si>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</si>
  <si>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</si>
  <si>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</si>
  <si>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</si>
  <si>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</si>
  <si>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</si>
  <si>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</si>
  <si>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</si>
  <si>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</si>
  <si>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</si>
  <si>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</si>
  <si>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</si>
  <si>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</si>
  <si>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</si>
  <si>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</si>
  <si>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</si>
  <si>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</si>
  <si>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</si>
  <si>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</si>
  <si>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</si>
  <si>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</si>
  <si>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</si>
  <si>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</si>
  <si>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魏毓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</si>
  <si>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</si>
  <si>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</si>
  <si>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</si>
  <si>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</si>
  <si>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</si>
  <si>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</si>
  <si>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</si>
  <si>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</si>
  <si>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-0.5 -0.5 +0</t>
  </si>
  <si>
    <t>-0.5 -0.5 -0.5</t>
  </si>
  <si>
    <t xml:space="preserve"> -1 -0.5 -0.5</t>
  </si>
  <si>
    <t>-0.5 -1 -0.5</t>
  </si>
  <si>
    <t>-0.5 +0.5 +0</t>
  </si>
  <si>
    <t>-0.5 +0 -0.5</t>
  </si>
  <si>
    <t>+2 +1 +1</t>
  </si>
  <si>
    <t>+2 +2 +1</t>
  </si>
  <si>
    <t>+2 +0 +1</t>
  </si>
  <si>
    <t>+2 +1 +1.5</t>
  </si>
  <si>
    <t>+1.5 +2 +1</t>
  </si>
  <si>
    <t>+1 +0 +1</t>
  </si>
  <si>
    <t>+0 +1 +0</t>
  </si>
  <si>
    <t>+0 +0 +0</t>
  </si>
  <si>
    <t>+1 +1 +1</t>
  </si>
  <si>
    <t>+1 +1 +0</t>
  </si>
  <si>
    <t>+1 +0+ 1</t>
  </si>
  <si>
    <t>+1 +0 +0</t>
  </si>
  <si>
    <t>-0.5 +0 +0</t>
  </si>
  <si>
    <t>+0 -0.5 -0.5</t>
  </si>
  <si>
    <t>+0 +0 -0.5</t>
  </si>
  <si>
    <t>-0.5 +0 +0.5</t>
  </si>
  <si>
    <t>+0.5 +0.5 +0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</si>
  <si>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</si>
  <si>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</si>
  <si>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</si>
  <si>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</si>
  <si>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</si>
  <si>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</si>
  <si>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</si>
  <si>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</si>
  <si>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</si>
  <si>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</si>
  <si>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</si>
  <si>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</si>
  <si>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</si>
  <si>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</si>
  <si>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</si>
  <si>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</si>
  <si>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</si>
  <si>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240508002F</t>
  </si>
  <si>
    <t>拉架平纹素色磨毛布</t>
  </si>
  <si>
    <t>TAJJAN81759/82760</t>
  </si>
  <si>
    <t>海天</t>
  </si>
  <si>
    <t>YES</t>
  </si>
  <si>
    <t>240529041F</t>
  </si>
  <si>
    <t>TAJJAN81759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</si>
  <si>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</si>
  <si>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</si>
  <si>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</si>
  <si>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</si>
  <si>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</si>
  <si>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</si>
  <si>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</si>
  <si>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</si>
  <si>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</si>
  <si>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</si>
  <si>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</si>
  <si>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</si>
  <si>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</si>
  <si>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</si>
  <si>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</si>
  <si>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</si>
  <si>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</si>
  <si>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</si>
  <si>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</si>
  <si>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</si>
  <si>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</si>
  <si>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</si>
  <si>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</si>
  <si>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TOREAD超纤底侧夹标 </t>
  </si>
  <si>
    <t>广州梓柏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</si>
  <si>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</si>
  <si>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</si>
  <si>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</si>
  <si>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</si>
  <si>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</si>
  <si>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</si>
  <si>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</si>
  <si>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</si>
  <si>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</si>
  <si>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</si>
  <si>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</si>
  <si>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</si>
  <si>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</si>
  <si>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</si>
  <si>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</si>
  <si>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</si>
  <si>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</si>
  <si>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</si>
  <si>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</si>
  <si>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</si>
  <si>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</si>
  <si>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</si>
  <si>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</si>
  <si>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烫标+印花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</si>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</sst>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11" borderId="78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2" fillId="0" borderId="8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2" borderId="81" applyNumberFormat="0" applyAlignment="0" applyProtection="0">
      <alignment vertical="center"/>
    </xf>
    <xf numFmtId="0" fontId="64" fillId="13" borderId="82" applyNumberFormat="0" applyAlignment="0" applyProtection="0">
      <alignment vertical="center"/>
    </xf>
    <xf numFmtId="0" fontId="65" fillId="13" borderId="81" applyNumberFormat="0" applyAlignment="0" applyProtection="0">
      <alignment vertical="center"/>
    </xf>
    <xf numFmtId="0" fontId="66" fillId="14" borderId="83" applyNumberFormat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68" fillId="0" borderId="85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74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49" fontId="15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19" fillId="0" borderId="14" xfId="52" applyFont="1" applyFill="1" applyBorder="1" applyAlignment="1">
      <alignment horizontal="center" vertical="center"/>
    </xf>
    <xf numFmtId="0" fontId="20" fillId="0" borderId="15" xfId="53" applyFont="1" applyFill="1" applyBorder="1" applyAlignment="1" applyProtection="1">
      <alignment horizontal="center" vertical="center"/>
    </xf>
    <xf numFmtId="0" fontId="20" fillId="0" borderId="7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3" fillId="0" borderId="16" xfId="55" applyFont="1" applyFill="1" applyBorder="1" applyAlignment="1">
      <alignment horizontal="center"/>
    </xf>
    <xf numFmtId="178" fontId="24" fillId="0" borderId="2" xfId="55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3" fillId="0" borderId="15" xfId="55" applyFont="1" applyFill="1" applyBorder="1" applyAlignment="1">
      <alignment horizontal="center"/>
    </xf>
    <xf numFmtId="49" fontId="23" fillId="5" borderId="4" xfId="6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17" xfId="55" applyFont="1" applyFill="1" applyBorder="1" applyAlignment="1">
      <alignment horizontal="center"/>
    </xf>
    <xf numFmtId="178" fontId="24" fillId="0" borderId="18" xfId="55" applyNumberFormat="1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49" fontId="15" fillId="0" borderId="14" xfId="52" applyNumberFormat="1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49" fontId="21" fillId="0" borderId="2" xfId="53" applyNumberFormat="1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9" fillId="0" borderId="4" xfId="49" applyFont="1" applyFill="1" applyBorder="1" applyAlignment="1">
      <alignment horizontal="center" vertical="center"/>
    </xf>
    <xf numFmtId="49" fontId="27" fillId="0" borderId="2" xfId="54" applyNumberFormat="1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center" vertical="center"/>
    </xf>
    <xf numFmtId="0" fontId="15" fillId="0" borderId="2" xfId="53" applyFont="1" applyFill="1" applyBorder="1" applyAlignment="1"/>
    <xf numFmtId="178" fontId="30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/>
    </xf>
    <xf numFmtId="0" fontId="25" fillId="0" borderId="18" xfId="0" applyNumberFormat="1" applyFont="1" applyFill="1" applyBorder="1" applyAlignment="1">
      <alignment horizontal="center" vertical="center"/>
    </xf>
    <xf numFmtId="0" fontId="15" fillId="0" borderId="20" xfId="53" applyFont="1" applyFill="1" applyBorder="1" applyAlignment="1">
      <alignment horizontal="center"/>
    </xf>
    <xf numFmtId="49" fontId="27" fillId="0" borderId="18" xfId="54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49" fontId="21" fillId="0" borderId="0" xfId="53" applyNumberFormat="1" applyFont="1" applyFill="1" applyAlignment="1"/>
    <xf numFmtId="49" fontId="0" fillId="0" borderId="21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left" vertical="center"/>
    </xf>
    <xf numFmtId="0" fontId="23" fillId="0" borderId="23" xfId="55" applyFont="1" applyFill="1" applyBorder="1" applyAlignment="1">
      <alignment horizontal="center"/>
    </xf>
    <xf numFmtId="49" fontId="31" fillId="0" borderId="23" xfId="54" applyNumberFormat="1" applyFont="1" applyFill="1" applyBorder="1" applyAlignment="1">
      <alignment horizontal="center" vertical="center"/>
    </xf>
    <xf numFmtId="49" fontId="27" fillId="0" borderId="23" xfId="54" applyNumberFormat="1" applyFont="1" applyFill="1" applyBorder="1" applyAlignment="1">
      <alignment horizontal="center" vertical="center"/>
    </xf>
    <xf numFmtId="49" fontId="27" fillId="0" borderId="24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2" fillId="0" borderId="25" xfId="52" applyFont="1" applyBorder="1" applyAlignment="1">
      <alignment horizontal="center" vertical="top"/>
    </xf>
    <xf numFmtId="0" fontId="6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vertical="center" wrapText="1"/>
    </xf>
    <xf numFmtId="0" fontId="6" fillId="0" borderId="27" xfId="52" applyFont="1" applyFill="1" applyBorder="1" applyAlignment="1">
      <alignment vertical="center"/>
    </xf>
    <xf numFmtId="0" fontId="33" fillId="0" borderId="28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6" fillId="0" borderId="30" xfId="52" applyFont="1" applyFill="1" applyBorder="1" applyAlignment="1">
      <alignment vertical="center"/>
    </xf>
    <xf numFmtId="0" fontId="33" fillId="0" borderId="28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vertical="center"/>
    </xf>
    <xf numFmtId="58" fontId="22" fillId="0" borderId="28" xfId="52" applyNumberFormat="1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30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vertical="center"/>
    </xf>
    <xf numFmtId="0" fontId="33" fillId="0" borderId="32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6" fillId="0" borderId="26" xfId="52" applyFont="1" applyFill="1" applyBorder="1" applyAlignment="1">
      <alignment vertical="center"/>
    </xf>
    <xf numFmtId="0" fontId="6" fillId="0" borderId="33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 wrapText="1"/>
    </xf>
    <xf numFmtId="0" fontId="22" fillId="0" borderId="28" xfId="52" applyFont="1" applyFill="1" applyBorder="1" applyAlignment="1">
      <alignment horizontal="left" vertical="center" wrapText="1"/>
    </xf>
    <xf numFmtId="0" fontId="6" fillId="0" borderId="31" xfId="52" applyFont="1" applyFill="1" applyBorder="1" applyAlignment="1">
      <alignment horizontal="left" vertical="center"/>
    </xf>
    <xf numFmtId="0" fontId="16" fillId="0" borderId="32" xfId="52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6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36" xfId="52" applyFont="1" applyFill="1" applyBorder="1" applyAlignment="1">
      <alignment horizontal="right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6" fillId="0" borderId="35" xfId="52" applyFont="1" applyFill="1" applyBorder="1" applyAlignment="1">
      <alignment horizontal="left" vertical="center"/>
    </xf>
    <xf numFmtId="0" fontId="6" fillId="0" borderId="40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center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6" fillId="0" borderId="2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6" fillId="0" borderId="41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 wrapText="1"/>
    </xf>
    <xf numFmtId="0" fontId="16" fillId="0" borderId="42" xfId="52" applyFill="1" applyBorder="1" applyAlignment="1">
      <alignment horizontal="center" vertical="center"/>
    </xf>
    <xf numFmtId="0" fontId="6" fillId="0" borderId="43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center" vertical="center" wrapText="1"/>
    </xf>
    <xf numFmtId="0" fontId="16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right" vertical="center"/>
    </xf>
    <xf numFmtId="0" fontId="22" fillId="0" borderId="45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center" vertical="center"/>
    </xf>
    <xf numFmtId="0" fontId="27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left" vertical="center"/>
    </xf>
    <xf numFmtId="0" fontId="36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vertical="center"/>
    </xf>
    <xf numFmtId="0" fontId="19" fillId="0" borderId="2" xfId="52" applyFont="1" applyFill="1" applyBorder="1" applyAlignment="1">
      <alignment horizontal="center" vertical="center"/>
    </xf>
    <xf numFmtId="0" fontId="15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9" fillId="0" borderId="2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15" fillId="0" borderId="2" xfId="52" applyFont="1" applyFill="1" applyBorder="1" applyAlignment="1">
      <alignment horizontal="center" vertical="center"/>
    </xf>
    <xf numFmtId="49" fontId="40" fillId="0" borderId="2" xfId="51" applyNumberFormat="1" applyFont="1" applyFill="1" applyBorder="1" applyAlignment="1">
      <alignment horizontal="center" vertical="center"/>
    </xf>
    <xf numFmtId="49" fontId="27" fillId="6" borderId="2" xfId="54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center" vertical="center"/>
    </xf>
    <xf numFmtId="49" fontId="15" fillId="6" borderId="2" xfId="53" applyNumberFormat="1" applyFont="1" applyFill="1" applyBorder="1" applyAlignment="1">
      <alignment horizontal="center"/>
    </xf>
    <xf numFmtId="14" fontId="21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6" fillId="0" borderId="0" xfId="52" applyFont="1" applyAlignment="1">
      <alignment horizontal="left" vertical="center"/>
    </xf>
    <xf numFmtId="0" fontId="35" fillId="0" borderId="46" xfId="52" applyFont="1" applyBorder="1" applyAlignment="1">
      <alignment horizontal="left" vertical="center"/>
    </xf>
    <xf numFmtId="0" fontId="33" fillId="0" borderId="47" xfId="52" applyFont="1" applyBorder="1" applyAlignment="1">
      <alignment horizontal="center" vertical="center"/>
    </xf>
    <xf numFmtId="0" fontId="35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41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34" fillId="0" borderId="30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 wrapText="1"/>
    </xf>
    <xf numFmtId="0" fontId="33" fillId="0" borderId="29" xfId="52" applyFont="1" applyBorder="1" applyAlignment="1">
      <alignment horizontal="left" vertical="center" wrapText="1"/>
    </xf>
    <xf numFmtId="0" fontId="34" fillId="0" borderId="28" xfId="52" applyFont="1" applyBorder="1" applyAlignment="1">
      <alignment horizontal="left" vertical="center"/>
    </xf>
    <xf numFmtId="14" fontId="33" fillId="0" borderId="28" xfId="52" applyNumberFormat="1" applyFont="1" applyBorder="1" applyAlignment="1">
      <alignment horizontal="center" vertical="center"/>
    </xf>
    <xf numFmtId="14" fontId="33" fillId="0" borderId="29" xfId="52" applyNumberFormat="1" applyFont="1" applyBorder="1" applyAlignment="1">
      <alignment horizontal="center" vertical="center"/>
    </xf>
    <xf numFmtId="0" fontId="34" fillId="0" borderId="30" xfId="52" applyFont="1" applyBorder="1" applyAlignment="1">
      <alignment vertical="center"/>
    </xf>
    <xf numFmtId="49" fontId="33" fillId="0" borderId="28" xfId="52" applyNumberFormat="1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34" fillId="0" borderId="28" xfId="52" applyFont="1" applyBorder="1" applyAlignment="1">
      <alignment vertical="center"/>
    </xf>
    <xf numFmtId="0" fontId="33" fillId="0" borderId="48" xfId="52" applyFont="1" applyBorder="1" applyAlignment="1">
      <alignment horizontal="center" vertical="center"/>
    </xf>
    <xf numFmtId="0" fontId="33" fillId="0" borderId="49" xfId="52" applyFont="1" applyBorder="1" applyAlignment="1">
      <alignment horizontal="center" vertical="center"/>
    </xf>
    <xf numFmtId="0" fontId="16" fillId="0" borderId="28" xfId="52" applyFont="1" applyBorder="1" applyAlignment="1">
      <alignment vertical="center"/>
    </xf>
    <xf numFmtId="0" fontId="42" fillId="0" borderId="31" xfId="52" applyFont="1" applyBorder="1" applyAlignment="1">
      <alignment vertical="center"/>
    </xf>
    <xf numFmtId="0" fontId="43" fillId="0" borderId="50" xfId="52" applyFont="1" applyBorder="1" applyAlignment="1">
      <alignment horizontal="center" vertical="center"/>
    </xf>
    <xf numFmtId="0" fontId="33" fillId="0" borderId="45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14" fontId="33" fillId="0" borderId="32" xfId="52" applyNumberFormat="1" applyFont="1" applyBorder="1" applyAlignment="1">
      <alignment horizontal="center" vertical="center"/>
    </xf>
    <xf numFmtId="14" fontId="33" fillId="0" borderId="42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6" xfId="52" applyFont="1" applyBorder="1" applyAlignment="1">
      <alignment vertical="center"/>
    </xf>
    <xf numFmtId="0" fontId="16" fillId="0" borderId="27" xfId="52" applyFont="1" applyBorder="1" applyAlignment="1">
      <alignment horizontal="left" vertical="center"/>
    </xf>
    <xf numFmtId="0" fontId="33" fillId="0" borderId="27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34" fillId="0" borderId="27" xfId="52" applyFont="1" applyBorder="1" applyAlignment="1">
      <alignment vertical="center"/>
    </xf>
    <xf numFmtId="0" fontId="16" fillId="0" borderId="28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 wrapText="1"/>
    </xf>
    <xf numFmtId="0" fontId="22" fillId="0" borderId="34" xfId="52" applyFont="1" applyBorder="1" applyAlignment="1">
      <alignment horizontal="left" vertical="center" wrapText="1"/>
    </xf>
    <xf numFmtId="0" fontId="22" fillId="0" borderId="51" xfId="52" applyFont="1" applyBorder="1" applyAlignment="1">
      <alignment horizontal="left" vertical="center" wrapText="1"/>
    </xf>
    <xf numFmtId="0" fontId="22" fillId="0" borderId="37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 wrapText="1"/>
    </xf>
    <xf numFmtId="0" fontId="22" fillId="0" borderId="2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6" fillId="0" borderId="28" xfId="52" applyFont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33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58" fontId="16" fillId="0" borderId="55" xfId="52" applyNumberFormat="1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center" vertical="center"/>
    </xf>
    <xf numFmtId="0" fontId="16" fillId="0" borderId="47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33" fillId="0" borderId="42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34" fillId="0" borderId="42" xfId="52" applyFont="1" applyBorder="1" applyAlignment="1">
      <alignment horizontal="left" vertical="center"/>
    </xf>
    <xf numFmtId="0" fontId="6" fillId="0" borderId="27" xfId="52" applyFont="1" applyBorder="1" applyAlignment="1">
      <alignment horizontal="left" vertical="center"/>
    </xf>
    <xf numFmtId="0" fontId="6" fillId="0" borderId="41" xfId="52" applyFont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4" fillId="0" borderId="42" xfId="52" applyFont="1" applyBorder="1" applyAlignment="1">
      <alignment horizontal="center" vertical="center"/>
    </xf>
    <xf numFmtId="0" fontId="6" fillId="0" borderId="29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3" fillId="0" borderId="60" xfId="52" applyFont="1" applyBorder="1" applyAlignment="1">
      <alignment horizontal="center" vertical="center"/>
    </xf>
    <xf numFmtId="0" fontId="35" fillId="0" borderId="61" xfId="52" applyFont="1" applyFill="1" applyBorder="1" applyAlignment="1">
      <alignment horizontal="left" vertical="center"/>
    </xf>
    <xf numFmtId="0" fontId="35" fillId="0" borderId="62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36" fillId="0" borderId="11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center" vertical="center"/>
    </xf>
    <xf numFmtId="0" fontId="33" fillId="0" borderId="12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vertical="center"/>
    </xf>
    <xf numFmtId="0" fontId="15" fillId="0" borderId="15" xfId="53" applyFont="1" applyFill="1" applyBorder="1" applyAlignment="1" applyProtection="1">
      <alignment horizontal="center" vertical="center"/>
    </xf>
    <xf numFmtId="0" fontId="37" fillId="0" borderId="7" xfId="55" applyFont="1" applyFill="1" applyBorder="1" applyAlignment="1">
      <alignment horizontal="center"/>
    </xf>
    <xf numFmtId="0" fontId="37" fillId="0" borderId="2" xfId="55" applyFont="1" applyFill="1" applyBorder="1" applyAlignment="1">
      <alignment horizontal="center"/>
    </xf>
    <xf numFmtId="0" fontId="37" fillId="3" borderId="2" xfId="55" applyFont="1" applyFill="1" applyBorder="1" applyAlignment="1">
      <alignment horizontal="center"/>
    </xf>
    <xf numFmtId="0" fontId="23" fillId="0" borderId="4" xfId="55" applyFont="1" applyFill="1" applyBorder="1" applyAlignment="1">
      <alignment horizontal="left"/>
    </xf>
    <xf numFmtId="0" fontId="23" fillId="3" borderId="2" xfId="0" applyFont="1" applyFill="1" applyBorder="1" applyAlignment="1">
      <alignment horizontal="center" vertical="center"/>
    </xf>
    <xf numFmtId="0" fontId="23" fillId="0" borderId="2" xfId="55" applyFont="1" applyFill="1" applyBorder="1" applyAlignment="1">
      <alignment horizontal="left"/>
    </xf>
    <xf numFmtId="49" fontId="23" fillId="3" borderId="4" xfId="6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center"/>
    </xf>
    <xf numFmtId="0" fontId="44" fillId="0" borderId="17" xfId="0" applyNumberFormat="1" applyFont="1" applyFill="1" applyBorder="1" applyAlignment="1">
      <alignment shrinkToFit="1"/>
    </xf>
    <xf numFmtId="0" fontId="45" fillId="0" borderId="18" xfId="0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27" fillId="0" borderId="64" xfId="53" applyFont="1" applyFill="1" applyBorder="1" applyAlignment="1" applyProtection="1">
      <alignment horizontal="center" vertical="center"/>
    </xf>
    <xf numFmtId="180" fontId="25" fillId="0" borderId="3" xfId="0" applyNumberFormat="1" applyFont="1" applyFill="1" applyBorder="1" applyAlignment="1">
      <alignment horizontal="center" vertical="center"/>
    </xf>
    <xf numFmtId="0" fontId="40" fillId="7" borderId="65" xfId="0" applyFont="1" applyFill="1" applyBorder="1" applyAlignment="1">
      <alignment horizontal="center" vertical="center"/>
    </xf>
    <xf numFmtId="0" fontId="33" fillId="7" borderId="65" xfId="0" applyFont="1" applyFill="1" applyBorder="1" applyAlignment="1">
      <alignment horizontal="center" vertical="center"/>
    </xf>
    <xf numFmtId="49" fontId="27" fillId="0" borderId="28" xfId="54" applyNumberFormat="1" applyFont="1" applyFill="1" applyBorder="1" applyAlignment="1">
      <alignment horizontal="center" vertical="center"/>
    </xf>
    <xf numFmtId="0" fontId="25" fillId="0" borderId="28" xfId="0" applyNumberFormat="1" applyFont="1" applyFill="1" applyBorder="1" applyAlignment="1">
      <alignment horizontal="center" vertical="center"/>
    </xf>
    <xf numFmtId="180" fontId="25" fillId="0" borderId="28" xfId="0" applyNumberFormat="1" applyFont="1" applyFill="1" applyBorder="1" applyAlignment="1">
      <alignment horizontal="center" vertical="center"/>
    </xf>
    <xf numFmtId="49" fontId="15" fillId="0" borderId="32" xfId="53" applyNumberFormat="1" applyFont="1" applyFill="1" applyBorder="1" applyAlignment="1">
      <alignment horizontal="center"/>
    </xf>
    <xf numFmtId="49" fontId="27" fillId="0" borderId="32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40" fillId="7" borderId="66" xfId="0" applyFont="1" applyFill="1" applyBorder="1" applyAlignment="1">
      <alignment horizontal="center" vertical="center"/>
    </xf>
    <xf numFmtId="0" fontId="25" fillId="0" borderId="29" xfId="0" applyNumberFormat="1" applyFont="1" applyFill="1" applyBorder="1" applyAlignment="1">
      <alignment horizontal="center" vertical="center"/>
    </xf>
    <xf numFmtId="49" fontId="27" fillId="0" borderId="29" xfId="54" applyNumberFormat="1" applyFont="1" applyFill="1" applyBorder="1" applyAlignment="1">
      <alignment horizontal="center" vertical="center"/>
    </xf>
    <xf numFmtId="49" fontId="27" fillId="0" borderId="42" xfId="54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6" fillId="0" borderId="25" xfId="52" applyFont="1" applyBorder="1" applyAlignment="1">
      <alignment horizontal="center" vertical="top"/>
    </xf>
    <xf numFmtId="0" fontId="34" fillId="0" borderId="67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4" fillId="0" borderId="57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33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4" fillId="0" borderId="58" xfId="52" applyFont="1" applyBorder="1" applyAlignment="1">
      <alignment vertical="center"/>
    </xf>
    <xf numFmtId="0" fontId="34" fillId="0" borderId="57" xfId="52" applyFont="1" applyBorder="1" applyAlignment="1">
      <alignment horizontal="center" vertical="center"/>
    </xf>
    <xf numFmtId="0" fontId="33" fillId="0" borderId="58" xfId="52" applyFont="1" applyBorder="1" applyAlignment="1">
      <alignment horizontal="center" vertical="center"/>
    </xf>
    <xf numFmtId="0" fontId="34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34" fillId="0" borderId="52" xfId="52" applyFont="1" applyBorder="1" applyAlignment="1">
      <alignment horizontal="left" vertical="center" wrapText="1"/>
    </xf>
    <xf numFmtId="0" fontId="34" fillId="0" borderId="53" xfId="52" applyFont="1" applyBorder="1" applyAlignment="1">
      <alignment horizontal="left" vertical="center" wrapText="1"/>
    </xf>
    <xf numFmtId="0" fontId="34" fillId="0" borderId="57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47" fillId="0" borderId="68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33" fillId="0" borderId="28" xfId="52" applyNumberFormat="1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33" fillId="0" borderId="30" xfId="52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9" fontId="33" fillId="0" borderId="39" xfId="52" applyNumberFormat="1" applyFont="1" applyBorder="1" applyAlignment="1">
      <alignment horizontal="left" vertical="center"/>
    </xf>
    <xf numFmtId="9" fontId="33" fillId="0" borderId="34" xfId="52" applyNumberFormat="1" applyFont="1" applyBorder="1" applyAlignment="1">
      <alignment horizontal="left" vertical="center"/>
    </xf>
    <xf numFmtId="9" fontId="33" fillId="0" borderId="52" xfId="52" applyNumberFormat="1" applyFont="1" applyBorder="1" applyAlignment="1">
      <alignment horizontal="left" vertical="center"/>
    </xf>
    <xf numFmtId="9" fontId="33" fillId="0" borderId="53" xfId="52" applyNumberFormat="1" applyFont="1" applyBorder="1" applyAlignment="1">
      <alignment horizontal="left" vertical="center"/>
    </xf>
    <xf numFmtId="0" fontId="6" fillId="0" borderId="57" xfId="52" applyFont="1" applyFill="1" applyBorder="1" applyAlignment="1">
      <alignment horizontal="left" vertical="center"/>
    </xf>
    <xf numFmtId="0" fontId="6" fillId="0" borderId="58" xfId="52" applyFont="1" applyFill="1" applyBorder="1" applyAlignment="1">
      <alignment horizontal="left" vertical="center"/>
    </xf>
    <xf numFmtId="0" fontId="6" fillId="0" borderId="50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70" xfId="52" applyFont="1" applyFill="1" applyBorder="1" applyAlignment="1">
      <alignment horizontal="left" vertical="center"/>
    </xf>
    <xf numFmtId="0" fontId="35" fillId="0" borderId="46" xfId="52" applyFont="1" applyBorder="1" applyAlignment="1">
      <alignment vertical="center"/>
    </xf>
    <xf numFmtId="0" fontId="48" fillId="0" borderId="55" xfId="52" applyFont="1" applyBorder="1" applyAlignment="1">
      <alignment horizontal="center" vertical="center"/>
    </xf>
    <xf numFmtId="0" fontId="35" fillId="0" borderId="47" xfId="52" applyFont="1" applyBorder="1" applyAlignment="1">
      <alignment vertical="center"/>
    </xf>
    <xf numFmtId="0" fontId="33" fillId="0" borderId="71" xfId="52" applyFont="1" applyBorder="1" applyAlignment="1">
      <alignment vertical="center"/>
    </xf>
    <xf numFmtId="0" fontId="35" fillId="0" borderId="71" xfId="52" applyFont="1" applyBorder="1" applyAlignment="1">
      <alignment vertical="center"/>
    </xf>
    <xf numFmtId="58" fontId="16" fillId="0" borderId="47" xfId="52" applyNumberFormat="1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33" fillId="0" borderId="72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4" fillId="0" borderId="73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62" xfId="52" applyFont="1" applyBorder="1" applyAlignment="1">
      <alignment horizontal="left" vertical="center"/>
    </xf>
    <xf numFmtId="0" fontId="49" fillId="0" borderId="29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6" fillId="0" borderId="62" xfId="52" applyFont="1" applyFill="1" applyBorder="1" applyAlignment="1">
      <alignment horizontal="left" vertical="center"/>
    </xf>
    <xf numFmtId="0" fontId="6" fillId="0" borderId="45" xfId="52" applyFont="1" applyFill="1" applyBorder="1" applyAlignment="1">
      <alignment horizontal="left" vertical="center"/>
    </xf>
    <xf numFmtId="0" fontId="33" fillId="0" borderId="74" xfId="52" applyFont="1" applyFill="1" applyBorder="1" applyAlignment="1">
      <alignment horizontal="left" vertical="center"/>
    </xf>
    <xf numFmtId="0" fontId="35" fillId="0" borderId="75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73" xfId="52" applyFont="1" applyBorder="1" applyAlignment="1">
      <alignment horizontal="center" vertical="center"/>
    </xf>
    <xf numFmtId="0" fontId="33" fillId="0" borderId="73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5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2" xfId="0" applyFont="1" applyFill="1" applyBorder="1"/>
    <xf numFmtId="0" fontId="0" fillId="0" borderId="15" xfId="0" applyBorder="1"/>
    <xf numFmtId="0" fontId="0" fillId="8" borderId="2" xfId="0" applyFill="1" applyBorder="1"/>
    <xf numFmtId="0" fontId="0" fillId="0" borderId="17" xfId="0" applyBorder="1"/>
    <xf numFmtId="0" fontId="0" fillId="0" borderId="18" xfId="0" applyBorder="1"/>
    <xf numFmtId="0" fontId="0" fillId="8" borderId="18" xfId="0" applyFill="1" applyBorder="1"/>
    <xf numFmtId="0" fontId="0" fillId="9" borderId="0" xfId="0" applyFill="1"/>
    <xf numFmtId="0" fontId="50" fillId="0" borderId="76" xfId="0" applyFont="1" applyBorder="1" applyAlignment="1">
      <alignment horizontal="center" vertical="center" wrapText="1"/>
    </xf>
    <xf numFmtId="0" fontId="51" fillId="0" borderId="77" xfId="0" applyFont="1" applyBorder="1" applyAlignment="1">
      <alignment horizontal="center" vertical="center"/>
    </xf>
    <xf numFmtId="0" fontId="51" fillId="0" borderId="23" xfId="0" applyFont="1" applyBorder="1"/>
    <xf numFmtId="0" fontId="0" fillId="0" borderId="23" xfId="0" applyBorder="1"/>
    <xf numFmtId="0" fontId="0" fillId="0" borderId="2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26670</xdr:rowOff>
    </xdr:from>
    <xdr:to>
      <xdr:col>8</xdr:col>
      <xdr:colOff>1048385</xdr:colOff>
      <xdr:row>4</xdr:row>
      <xdr:rowOff>26670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9110" y="607695"/>
          <a:ext cx="97218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1059180</xdr:colOff>
      <xdr:row>4</xdr:row>
      <xdr:rowOff>104775</xdr:rowOff>
    </xdr:from>
    <xdr:to>
      <xdr:col>8</xdr:col>
      <xdr:colOff>1012825</xdr:colOff>
      <xdr:row>6</xdr:row>
      <xdr:rowOff>77470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35290" y="1047750"/>
          <a:ext cx="1020445" cy="334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0</xdr:row>
      <xdr:rowOff>9525</xdr:rowOff>
    </xdr:from>
    <xdr:to>
      <xdr:col>14</xdr:col>
      <xdr:colOff>534670</xdr:colOff>
      <xdr:row>36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9525"/>
          <a:ext cx="10115550" cy="666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3" customWidth="1"/>
    <col min="3" max="3" width="10.125" customWidth="1"/>
  </cols>
  <sheetData>
    <row r="1" ht="21" customHeight="1" spans="1:2">
      <c r="A1" s="484"/>
      <c r="B1" s="485" t="s">
        <v>0</v>
      </c>
    </row>
    <row r="2" spans="1:2">
      <c r="A2" s="10">
        <v>1</v>
      </c>
      <c r="B2" s="486" t="s">
        <v>1</v>
      </c>
    </row>
    <row r="3" spans="1:2">
      <c r="A3" s="10">
        <v>2</v>
      </c>
      <c r="B3" s="486" t="s">
        <v>2</v>
      </c>
    </row>
    <row r="4" spans="1:2">
      <c r="A4" s="10">
        <v>3</v>
      </c>
      <c r="B4" s="486" t="s">
        <v>3</v>
      </c>
    </row>
    <row r="5" spans="1:2">
      <c r="A5" s="10">
        <v>4</v>
      </c>
      <c r="B5" s="486" t="s">
        <v>4</v>
      </c>
    </row>
    <row r="6" spans="1:2">
      <c r="A6" s="10">
        <v>5</v>
      </c>
      <c r="B6" s="486" t="s">
        <v>5</v>
      </c>
    </row>
    <row r="7" spans="1:2">
      <c r="A7" s="10">
        <v>6</v>
      </c>
      <c r="B7" s="486" t="s">
        <v>6</v>
      </c>
    </row>
    <row r="8" s="482" customFormat="1" ht="15" customHeight="1" spans="1:2">
      <c r="A8" s="487">
        <v>7</v>
      </c>
      <c r="B8" s="488" t="s">
        <v>7</v>
      </c>
    </row>
    <row r="9" ht="18.95" customHeight="1" spans="1:2">
      <c r="A9" s="484"/>
      <c r="B9" s="489" t="s">
        <v>8</v>
      </c>
    </row>
    <row r="10" ht="15.95" customHeight="1" spans="1:2">
      <c r="A10" s="10">
        <v>1</v>
      </c>
      <c r="B10" s="490" t="s">
        <v>9</v>
      </c>
    </row>
    <row r="11" spans="1:2">
      <c r="A11" s="10">
        <v>2</v>
      </c>
      <c r="B11" s="486" t="s">
        <v>10</v>
      </c>
    </row>
    <row r="12" spans="1:2">
      <c r="A12" s="10">
        <v>3</v>
      </c>
      <c r="B12" s="488" t="s">
        <v>11</v>
      </c>
    </row>
    <row r="13" spans="1:2">
      <c r="A13" s="10">
        <v>4</v>
      </c>
      <c r="B13" s="486" t="s">
        <v>12</v>
      </c>
    </row>
    <row r="14" spans="1:2">
      <c r="A14" s="10">
        <v>5</v>
      </c>
      <c r="B14" s="486" t="s">
        <v>13</v>
      </c>
    </row>
    <row r="15" spans="1:2">
      <c r="A15" s="10">
        <v>6</v>
      </c>
      <c r="B15" s="486" t="s">
        <v>14</v>
      </c>
    </row>
    <row r="16" spans="1:2">
      <c r="A16" s="10">
        <v>7</v>
      </c>
      <c r="B16" s="486" t="s">
        <v>15</v>
      </c>
    </row>
    <row r="17" spans="1:2">
      <c r="A17" s="10">
        <v>8</v>
      </c>
      <c r="B17" s="486" t="s">
        <v>16</v>
      </c>
    </row>
    <row r="18" spans="1:2">
      <c r="A18" s="10">
        <v>9</v>
      </c>
      <c r="B18" s="486" t="s">
        <v>17</v>
      </c>
    </row>
    <row r="19" spans="1:2">
      <c r="A19" s="10"/>
      <c r="B19" s="486"/>
    </row>
    <row r="20" ht="20.25" spans="1:2">
      <c r="A20" s="484"/>
      <c r="B20" s="485" t="s">
        <v>18</v>
      </c>
    </row>
    <row r="21" spans="1:2">
      <c r="A21" s="10">
        <v>1</v>
      </c>
      <c r="B21" s="491" t="s">
        <v>19</v>
      </c>
    </row>
    <row r="22" spans="1:2">
      <c r="A22" s="10">
        <v>2</v>
      </c>
      <c r="B22" s="486" t="s">
        <v>20</v>
      </c>
    </row>
    <row r="23" spans="1:2">
      <c r="A23" s="10">
        <v>3</v>
      </c>
      <c r="B23" s="486" t="s">
        <v>21</v>
      </c>
    </row>
    <row r="24" spans="1:2">
      <c r="A24" s="10">
        <v>4</v>
      </c>
      <c r="B24" s="486" t="s">
        <v>22</v>
      </c>
    </row>
    <row r="25" spans="1:2">
      <c r="A25" s="10">
        <v>5</v>
      </c>
      <c r="B25" s="486" t="s">
        <v>23</v>
      </c>
    </row>
    <row r="26" spans="1:2">
      <c r="A26" s="10">
        <v>6</v>
      </c>
      <c r="B26" s="486" t="s">
        <v>24</v>
      </c>
    </row>
    <row r="27" spans="1:2">
      <c r="A27" s="10">
        <v>7</v>
      </c>
      <c r="B27" s="486" t="s">
        <v>25</v>
      </c>
    </row>
    <row r="28" spans="1:2">
      <c r="A28" s="10"/>
      <c r="B28" s="486"/>
    </row>
    <row r="29" ht="20.25" spans="1:2">
      <c r="A29" s="484"/>
      <c r="B29" s="485" t="s">
        <v>26</v>
      </c>
    </row>
    <row r="30" spans="1:2">
      <c r="A30" s="10">
        <v>1</v>
      </c>
      <c r="B30" s="491" t="s">
        <v>27</v>
      </c>
    </row>
    <row r="31" spans="1:2">
      <c r="A31" s="10">
        <v>2</v>
      </c>
      <c r="B31" s="486" t="s">
        <v>28</v>
      </c>
    </row>
    <row r="32" spans="1:2">
      <c r="A32" s="10">
        <v>3</v>
      </c>
      <c r="B32" s="486" t="s">
        <v>29</v>
      </c>
    </row>
    <row r="33" ht="28.5" spans="1:2">
      <c r="A33" s="10">
        <v>4</v>
      </c>
      <c r="B33" s="486" t="s">
        <v>30</v>
      </c>
    </row>
    <row r="34" spans="1:2">
      <c r="A34" s="10">
        <v>5</v>
      </c>
      <c r="B34" s="486" t="s">
        <v>31</v>
      </c>
    </row>
    <row r="35" spans="1:2">
      <c r="A35" s="10">
        <v>6</v>
      </c>
      <c r="B35" s="486" t="s">
        <v>32</v>
      </c>
    </row>
    <row r="36" spans="1:2">
      <c r="A36" s="10">
        <v>7</v>
      </c>
      <c r="B36" s="486" t="s">
        <v>33</v>
      </c>
    </row>
    <row r="37" spans="1:2">
      <c r="A37" s="10"/>
      <c r="B37" s="486"/>
    </row>
    <row r="39" spans="1:2">
      <c r="A39" s="492" t="s">
        <v>34</v>
      </c>
      <c r="B39" s="4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311</v>
      </c>
      <c r="H2" s="4"/>
      <c r="I2" s="4" t="s">
        <v>312</v>
      </c>
      <c r="J2" s="4"/>
      <c r="K2" s="6" t="s">
        <v>313</v>
      </c>
      <c r="L2" s="65" t="s">
        <v>314</v>
      </c>
      <c r="M2" s="23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66"/>
      <c r="M3" s="24"/>
    </row>
    <row r="4" ht="22" customHeight="1" spans="1:13">
      <c r="A4" s="55">
        <v>1</v>
      </c>
      <c r="B4" s="27" t="s">
        <v>303</v>
      </c>
      <c r="C4" s="12" t="s">
        <v>300</v>
      </c>
      <c r="D4" s="12" t="s">
        <v>301</v>
      </c>
      <c r="E4" s="12" t="s">
        <v>120</v>
      </c>
      <c r="F4" s="13" t="s">
        <v>302</v>
      </c>
      <c r="G4" s="56">
        <v>-0.01</v>
      </c>
      <c r="H4" s="56">
        <v>0</v>
      </c>
      <c r="I4" s="56">
        <v>-0.01</v>
      </c>
      <c r="J4" s="56">
        <v>0</v>
      </c>
      <c r="K4" s="61"/>
      <c r="L4" s="9"/>
      <c r="M4" s="9"/>
    </row>
    <row r="5" ht="22" customHeight="1" spans="1:13">
      <c r="A5" s="55">
        <v>2</v>
      </c>
      <c r="B5" s="27" t="s">
        <v>303</v>
      </c>
      <c r="C5" s="12" t="s">
        <v>305</v>
      </c>
      <c r="D5" s="12" t="s">
        <v>301</v>
      </c>
      <c r="E5" s="12" t="s">
        <v>119</v>
      </c>
      <c r="F5" s="13" t="s">
        <v>306</v>
      </c>
      <c r="G5" s="56">
        <v>-0.01</v>
      </c>
      <c r="H5" s="56">
        <v>0</v>
      </c>
      <c r="I5" s="56">
        <v>-0.01</v>
      </c>
      <c r="J5" s="56">
        <v>0</v>
      </c>
      <c r="K5" s="61"/>
      <c r="L5" s="9"/>
      <c r="M5" s="9"/>
    </row>
    <row r="6" ht="22" customHeight="1" spans="1:13">
      <c r="A6" s="55">
        <v>3</v>
      </c>
      <c r="B6" s="27" t="s">
        <v>303</v>
      </c>
      <c r="C6" s="12">
        <v>240818049</v>
      </c>
      <c r="D6" s="12" t="s">
        <v>301</v>
      </c>
      <c r="E6" s="12" t="s">
        <v>117</v>
      </c>
      <c r="F6" s="13" t="s">
        <v>306</v>
      </c>
      <c r="G6" s="56">
        <v>-0.01</v>
      </c>
      <c r="H6" s="56">
        <v>0</v>
      </c>
      <c r="I6" s="56">
        <v>-0.01</v>
      </c>
      <c r="J6" s="56">
        <v>0</v>
      </c>
      <c r="K6" s="61"/>
      <c r="L6" s="9"/>
      <c r="M6" s="9"/>
    </row>
    <row r="7" ht="22" customHeight="1" spans="1:13">
      <c r="A7" s="55">
        <v>4</v>
      </c>
      <c r="B7" s="27" t="s">
        <v>303</v>
      </c>
      <c r="C7" s="12">
        <v>240819024</v>
      </c>
      <c r="D7" s="12" t="s">
        <v>301</v>
      </c>
      <c r="E7" s="12" t="s">
        <v>118</v>
      </c>
      <c r="F7" s="13" t="s">
        <v>306</v>
      </c>
      <c r="G7" s="56">
        <v>-0.01</v>
      </c>
      <c r="H7" s="56">
        <v>0</v>
      </c>
      <c r="I7" s="56">
        <v>-0.01</v>
      </c>
      <c r="J7" s="56">
        <v>0</v>
      </c>
      <c r="K7" s="61"/>
      <c r="L7" s="9"/>
      <c r="M7" s="9"/>
    </row>
    <row r="8" ht="22" customHeight="1" spans="1:13">
      <c r="A8" s="55"/>
      <c r="B8" s="30"/>
      <c r="C8" s="29"/>
      <c r="D8" s="30"/>
      <c r="E8" s="30"/>
      <c r="F8" s="57"/>
      <c r="G8" s="58"/>
      <c r="H8" s="58"/>
      <c r="I8" s="58"/>
      <c r="J8" s="58"/>
      <c r="K8" s="61"/>
      <c r="L8" s="10"/>
      <c r="M8" s="10"/>
    </row>
    <row r="9" ht="22" customHeight="1" spans="1:13">
      <c r="A9" s="55"/>
      <c r="B9" s="59"/>
      <c r="C9" s="29"/>
      <c r="D9" s="29"/>
      <c r="E9" s="29"/>
      <c r="F9" s="60"/>
      <c r="G9" s="61"/>
      <c r="H9" s="62"/>
      <c r="I9" s="62"/>
      <c r="J9" s="62"/>
      <c r="K9" s="61"/>
      <c r="L9" s="10"/>
      <c r="M9" s="10"/>
    </row>
    <row r="10" ht="22" customHeight="1" spans="1:13">
      <c r="A10" s="55"/>
      <c r="B10" s="59"/>
      <c r="C10" s="29"/>
      <c r="D10" s="29"/>
      <c r="E10" s="29"/>
      <c r="F10" s="60"/>
      <c r="G10" s="61"/>
      <c r="H10" s="62"/>
      <c r="I10" s="62"/>
      <c r="J10" s="62"/>
      <c r="K10" s="61"/>
      <c r="L10" s="10"/>
      <c r="M10" s="10"/>
    </row>
    <row r="11" ht="22" customHeight="1" spans="1:13">
      <c r="A11" s="55"/>
      <c r="B11" s="59"/>
      <c r="C11" s="29"/>
      <c r="D11" s="29"/>
      <c r="E11" s="29"/>
      <c r="F11" s="60"/>
      <c r="G11" s="61"/>
      <c r="H11" s="62"/>
      <c r="I11" s="62"/>
      <c r="J11" s="62"/>
      <c r="K11" s="61"/>
      <c r="L11" s="10"/>
      <c r="M11" s="10"/>
    </row>
    <row r="12" s="2" customFormat="1" ht="18.75" spans="1:13">
      <c r="A12" s="17" t="s">
        <v>318</v>
      </c>
      <c r="B12" s="18"/>
      <c r="C12" s="18"/>
      <c r="D12" s="29"/>
      <c r="E12" s="19"/>
      <c r="F12" s="60"/>
      <c r="G12" s="32"/>
      <c r="H12" s="17" t="s">
        <v>308</v>
      </c>
      <c r="I12" s="18"/>
      <c r="J12" s="18"/>
      <c r="K12" s="19"/>
      <c r="L12" s="67"/>
      <c r="M12" s="25"/>
    </row>
    <row r="13" ht="84" customHeight="1" spans="1:13">
      <c r="A13" s="63" t="s">
        <v>319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5" sqref="F5:F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9" t="s">
        <v>322</v>
      </c>
      <c r="H2" s="40"/>
      <c r="I2" s="51"/>
      <c r="J2" s="39" t="s">
        <v>323</v>
      </c>
      <c r="K2" s="40"/>
      <c r="L2" s="51"/>
      <c r="M2" s="39" t="s">
        <v>324</v>
      </c>
      <c r="N2" s="40"/>
      <c r="O2" s="51"/>
      <c r="P2" s="39" t="s">
        <v>325</v>
      </c>
      <c r="Q2" s="40"/>
      <c r="R2" s="51"/>
      <c r="S2" s="40" t="s">
        <v>326</v>
      </c>
      <c r="T2" s="40"/>
      <c r="U2" s="51"/>
      <c r="V2" s="35" t="s">
        <v>327</v>
      </c>
      <c r="W2" s="35" t="s">
        <v>299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328</v>
      </c>
      <c r="H3" s="4" t="s">
        <v>67</v>
      </c>
      <c r="I3" s="4" t="s">
        <v>290</v>
      </c>
      <c r="J3" s="4" t="s">
        <v>328</v>
      </c>
      <c r="K3" s="4" t="s">
        <v>67</v>
      </c>
      <c r="L3" s="4" t="s">
        <v>290</v>
      </c>
      <c r="M3" s="4" t="s">
        <v>328</v>
      </c>
      <c r="N3" s="4" t="s">
        <v>67</v>
      </c>
      <c r="O3" s="4" t="s">
        <v>290</v>
      </c>
      <c r="P3" s="4" t="s">
        <v>328</v>
      </c>
      <c r="Q3" s="4" t="s">
        <v>67</v>
      </c>
      <c r="R3" s="4" t="s">
        <v>290</v>
      </c>
      <c r="S3" s="4" t="s">
        <v>328</v>
      </c>
      <c r="T3" s="4" t="s">
        <v>67</v>
      </c>
      <c r="U3" s="4" t="s">
        <v>290</v>
      </c>
      <c r="V3" s="54"/>
      <c r="W3" s="54"/>
    </row>
    <row r="4" ht="20" customHeight="1" spans="1:23">
      <c r="A4" s="26" t="s">
        <v>329</v>
      </c>
      <c r="B4" s="27" t="s">
        <v>303</v>
      </c>
      <c r="C4" s="12" t="s">
        <v>300</v>
      </c>
      <c r="D4" s="12" t="s">
        <v>301</v>
      </c>
      <c r="E4" s="12" t="s">
        <v>120</v>
      </c>
      <c r="F4" s="13" t="s">
        <v>302</v>
      </c>
      <c r="G4" s="42" t="s">
        <v>330</v>
      </c>
      <c r="H4" s="42"/>
      <c r="I4" s="42" t="s">
        <v>331</v>
      </c>
      <c r="J4" s="42"/>
      <c r="K4" s="52"/>
      <c r="L4" s="52"/>
      <c r="M4" s="9"/>
      <c r="N4" s="9"/>
      <c r="O4" s="9"/>
      <c r="P4" s="9"/>
      <c r="Q4" s="9"/>
      <c r="R4" s="9"/>
      <c r="S4" s="9"/>
      <c r="T4" s="9"/>
      <c r="U4" s="9"/>
      <c r="V4" s="9" t="s">
        <v>332</v>
      </c>
      <c r="W4" s="9"/>
    </row>
    <row r="5" ht="20" customHeight="1" spans="1:23">
      <c r="A5" s="26" t="s">
        <v>329</v>
      </c>
      <c r="B5" s="27" t="s">
        <v>303</v>
      </c>
      <c r="C5" s="12" t="s">
        <v>305</v>
      </c>
      <c r="D5" s="12" t="s">
        <v>301</v>
      </c>
      <c r="E5" s="12" t="s">
        <v>119</v>
      </c>
      <c r="F5" s="13" t="s">
        <v>306</v>
      </c>
      <c r="G5" s="43" t="s">
        <v>333</v>
      </c>
      <c r="H5" s="44"/>
      <c r="I5" s="53"/>
      <c r="J5" s="43" t="s">
        <v>334</v>
      </c>
      <c r="K5" s="44"/>
      <c r="L5" s="53"/>
      <c r="M5" s="39" t="s">
        <v>335</v>
      </c>
      <c r="N5" s="40"/>
      <c r="O5" s="51"/>
      <c r="P5" s="39" t="s">
        <v>336</v>
      </c>
      <c r="Q5" s="40"/>
      <c r="R5" s="51"/>
      <c r="S5" s="40" t="s">
        <v>337</v>
      </c>
      <c r="T5" s="40"/>
      <c r="U5" s="51"/>
      <c r="V5" s="9"/>
      <c r="W5" s="9"/>
    </row>
    <row r="6" ht="20" customHeight="1" spans="1:23">
      <c r="A6" s="26" t="s">
        <v>329</v>
      </c>
      <c r="B6" s="27" t="s">
        <v>303</v>
      </c>
      <c r="C6" s="12">
        <v>240818049</v>
      </c>
      <c r="D6" s="12" t="s">
        <v>301</v>
      </c>
      <c r="E6" s="12" t="s">
        <v>117</v>
      </c>
      <c r="F6" s="13" t="s">
        <v>306</v>
      </c>
      <c r="G6" s="45" t="s">
        <v>328</v>
      </c>
      <c r="H6" s="45" t="s">
        <v>67</v>
      </c>
      <c r="I6" s="45" t="s">
        <v>290</v>
      </c>
      <c r="J6" s="45" t="s">
        <v>328</v>
      </c>
      <c r="K6" s="45" t="s">
        <v>67</v>
      </c>
      <c r="L6" s="45" t="s">
        <v>290</v>
      </c>
      <c r="M6" s="4" t="s">
        <v>328</v>
      </c>
      <c r="N6" s="4" t="s">
        <v>67</v>
      </c>
      <c r="O6" s="4" t="s">
        <v>290</v>
      </c>
      <c r="P6" s="4" t="s">
        <v>328</v>
      </c>
      <c r="Q6" s="4" t="s">
        <v>67</v>
      </c>
      <c r="R6" s="4" t="s">
        <v>290</v>
      </c>
      <c r="S6" s="4" t="s">
        <v>328</v>
      </c>
      <c r="T6" s="4" t="s">
        <v>67</v>
      </c>
      <c r="U6" s="4" t="s">
        <v>290</v>
      </c>
      <c r="V6" s="9"/>
      <c r="W6" s="9"/>
    </row>
    <row r="7" spans="1:23">
      <c r="A7" s="26" t="s">
        <v>329</v>
      </c>
      <c r="B7" s="27" t="s">
        <v>303</v>
      </c>
      <c r="C7" s="12">
        <v>240819024</v>
      </c>
      <c r="D7" s="12" t="s">
        <v>301</v>
      </c>
      <c r="E7" s="12" t="s">
        <v>118</v>
      </c>
      <c r="F7" s="13" t="s">
        <v>306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/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8"/>
      <c r="B10" s="48"/>
      <c r="C10" s="48"/>
      <c r="D10" s="48"/>
      <c r="E10" s="48"/>
      <c r="F10" s="4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7" t="s">
        <v>318</v>
      </c>
      <c r="B11" s="18"/>
      <c r="C11" s="18"/>
      <c r="D11" s="18"/>
      <c r="E11" s="19"/>
      <c r="F11" s="20"/>
      <c r="G11" s="32"/>
      <c r="H11" s="38"/>
      <c r="I11" s="38"/>
      <c r="J11" s="17" t="s">
        <v>308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  <row r="12" ht="80" customHeight="1" spans="1:23">
      <c r="A12" s="49" t="s">
        <v>338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340</v>
      </c>
      <c r="B2" s="35" t="s">
        <v>286</v>
      </c>
      <c r="C2" s="35" t="s">
        <v>287</v>
      </c>
      <c r="D2" s="35" t="s">
        <v>288</v>
      </c>
      <c r="E2" s="35" t="s">
        <v>289</v>
      </c>
      <c r="F2" s="35" t="s">
        <v>290</v>
      </c>
      <c r="G2" s="34" t="s">
        <v>341</v>
      </c>
      <c r="H2" s="34" t="s">
        <v>342</v>
      </c>
      <c r="I2" s="34" t="s">
        <v>343</v>
      </c>
      <c r="J2" s="34" t="s">
        <v>342</v>
      </c>
      <c r="K2" s="34" t="s">
        <v>344</v>
      </c>
      <c r="L2" s="34" t="s">
        <v>342</v>
      </c>
      <c r="M2" s="35" t="s">
        <v>327</v>
      </c>
      <c r="N2" s="35" t="s">
        <v>299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340</v>
      </c>
      <c r="B4" s="37" t="s">
        <v>345</v>
      </c>
      <c r="C4" s="37" t="s">
        <v>328</v>
      </c>
      <c r="D4" s="37" t="s">
        <v>288</v>
      </c>
      <c r="E4" s="35" t="s">
        <v>289</v>
      </c>
      <c r="F4" s="35" t="s">
        <v>290</v>
      </c>
      <c r="G4" s="34" t="s">
        <v>341</v>
      </c>
      <c r="H4" s="34" t="s">
        <v>342</v>
      </c>
      <c r="I4" s="34" t="s">
        <v>343</v>
      </c>
      <c r="J4" s="34" t="s">
        <v>342</v>
      </c>
      <c r="K4" s="34" t="s">
        <v>344</v>
      </c>
      <c r="L4" s="34" t="s">
        <v>342</v>
      </c>
      <c r="M4" s="35" t="s">
        <v>327</v>
      </c>
      <c r="N4" s="35" t="s">
        <v>299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346</v>
      </c>
      <c r="B11" s="18"/>
      <c r="C11" s="18"/>
      <c r="D11" s="19"/>
      <c r="E11" s="20"/>
      <c r="F11" s="38"/>
      <c r="G11" s="32"/>
      <c r="H11" s="38"/>
      <c r="I11" s="17" t="s">
        <v>347</v>
      </c>
      <c r="J11" s="18"/>
      <c r="K11" s="18"/>
      <c r="L11" s="18"/>
      <c r="M11" s="18"/>
      <c r="N11" s="25"/>
    </row>
    <row r="12" ht="16.5" spans="1:14">
      <c r="A12" s="21" t="s">
        <v>348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0" sqref="H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327</v>
      </c>
      <c r="L2" s="5" t="s">
        <v>299</v>
      </c>
    </row>
    <row r="3" spans="1:12">
      <c r="A3" s="26" t="s">
        <v>329</v>
      </c>
      <c r="B3" s="27" t="s">
        <v>303</v>
      </c>
      <c r="C3" s="12" t="s">
        <v>300</v>
      </c>
      <c r="D3" s="12" t="s">
        <v>301</v>
      </c>
      <c r="E3" s="12" t="s">
        <v>120</v>
      </c>
      <c r="F3" s="13" t="s">
        <v>302</v>
      </c>
      <c r="G3" s="9" t="s">
        <v>354</v>
      </c>
      <c r="H3" s="9" t="s">
        <v>355</v>
      </c>
      <c r="I3" s="9"/>
      <c r="J3" s="9"/>
      <c r="K3" s="33" t="s">
        <v>356</v>
      </c>
      <c r="L3" s="9" t="s">
        <v>304</v>
      </c>
    </row>
    <row r="4" spans="1:12">
      <c r="A4" s="26" t="s">
        <v>329</v>
      </c>
      <c r="B4" s="27" t="s">
        <v>303</v>
      </c>
      <c r="C4" s="12" t="s">
        <v>305</v>
      </c>
      <c r="D4" s="12" t="s">
        <v>301</v>
      </c>
      <c r="E4" s="12" t="s">
        <v>119</v>
      </c>
      <c r="F4" s="13" t="s">
        <v>306</v>
      </c>
      <c r="G4" s="9" t="s">
        <v>354</v>
      </c>
      <c r="H4" s="9" t="s">
        <v>355</v>
      </c>
      <c r="I4" s="9"/>
      <c r="J4" s="9"/>
      <c r="K4" s="33" t="s">
        <v>356</v>
      </c>
      <c r="L4" s="9" t="s">
        <v>304</v>
      </c>
    </row>
    <row r="5" spans="1:12">
      <c r="A5" s="26" t="s">
        <v>329</v>
      </c>
      <c r="B5" s="27" t="s">
        <v>303</v>
      </c>
      <c r="C5" s="12">
        <v>240818049</v>
      </c>
      <c r="D5" s="12" t="s">
        <v>301</v>
      </c>
      <c r="E5" s="12" t="s">
        <v>117</v>
      </c>
      <c r="F5" s="13" t="s">
        <v>306</v>
      </c>
      <c r="G5" s="9" t="s">
        <v>354</v>
      </c>
      <c r="H5" s="9" t="s">
        <v>355</v>
      </c>
      <c r="I5" s="9"/>
      <c r="J5" s="9"/>
      <c r="K5" s="33" t="s">
        <v>356</v>
      </c>
      <c r="L5" s="9" t="s">
        <v>304</v>
      </c>
    </row>
    <row r="6" spans="1:12">
      <c r="A6" s="26" t="s">
        <v>329</v>
      </c>
      <c r="B6" s="27" t="s">
        <v>303</v>
      </c>
      <c r="C6" s="12">
        <v>240819024</v>
      </c>
      <c r="D6" s="12" t="s">
        <v>301</v>
      </c>
      <c r="E6" s="12" t="s">
        <v>118</v>
      </c>
      <c r="F6" s="13" t="s">
        <v>306</v>
      </c>
      <c r="G6" s="9" t="s">
        <v>354</v>
      </c>
      <c r="H6" s="9" t="s">
        <v>355</v>
      </c>
      <c r="I6" s="9"/>
      <c r="J6" s="9"/>
      <c r="K6" s="33"/>
      <c r="L6" s="9"/>
    </row>
    <row r="7" spans="1:12">
      <c r="A7" s="26"/>
      <c r="B7" s="28"/>
      <c r="C7" s="29"/>
      <c r="D7" s="30"/>
      <c r="E7" s="30"/>
      <c r="F7" s="31"/>
      <c r="G7" s="9"/>
      <c r="H7" s="9"/>
      <c r="I7" s="10"/>
      <c r="J7" s="10"/>
      <c r="K7" s="33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7" t="s">
        <v>357</v>
      </c>
      <c r="B9" s="18"/>
      <c r="C9" s="18"/>
      <c r="D9" s="18"/>
      <c r="E9" s="19"/>
      <c r="F9" s="20"/>
      <c r="G9" s="32"/>
      <c r="H9" s="17" t="s">
        <v>358</v>
      </c>
      <c r="I9" s="18"/>
      <c r="J9" s="18"/>
      <c r="K9" s="18"/>
      <c r="L9" s="25"/>
    </row>
    <row r="10" ht="16.5" spans="1:12">
      <c r="A10" s="21" t="s">
        <v>359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328</v>
      </c>
      <c r="D2" s="5" t="s">
        <v>288</v>
      </c>
      <c r="E2" s="5" t="s">
        <v>289</v>
      </c>
      <c r="F2" s="4" t="s">
        <v>361</v>
      </c>
      <c r="G2" s="4" t="s">
        <v>312</v>
      </c>
      <c r="H2" s="6" t="s">
        <v>313</v>
      </c>
      <c r="I2" s="23" t="s">
        <v>315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316</v>
      </c>
      <c r="H3" s="8"/>
      <c r="I3" s="24"/>
    </row>
    <row r="4" spans="1:9">
      <c r="A4" s="9">
        <v>1</v>
      </c>
      <c r="B4" s="10" t="s">
        <v>363</v>
      </c>
      <c r="C4" s="11" t="s">
        <v>364</v>
      </c>
      <c r="D4" s="12" t="s">
        <v>120</v>
      </c>
      <c r="E4" s="13" t="s">
        <v>302</v>
      </c>
      <c r="F4" s="14">
        <v>-0.015</v>
      </c>
      <c r="G4" s="14">
        <v>-0.025</v>
      </c>
      <c r="H4" s="9"/>
      <c r="I4" s="9" t="s">
        <v>304</v>
      </c>
    </row>
    <row r="5" spans="1:9">
      <c r="A5" s="9">
        <v>2</v>
      </c>
      <c r="B5" s="10" t="s">
        <v>363</v>
      </c>
      <c r="C5" s="11" t="s">
        <v>364</v>
      </c>
      <c r="D5" s="12" t="s">
        <v>119</v>
      </c>
      <c r="E5" s="13" t="s">
        <v>306</v>
      </c>
      <c r="F5" s="15">
        <v>-0.05</v>
      </c>
      <c r="G5" s="14">
        <v>-0.03</v>
      </c>
      <c r="H5" s="9"/>
      <c r="I5" s="9" t="s">
        <v>304</v>
      </c>
    </row>
    <row r="6" spans="1:9">
      <c r="A6" s="9">
        <v>3</v>
      </c>
      <c r="B6" s="10" t="s">
        <v>363</v>
      </c>
      <c r="C6" s="11" t="s">
        <v>364</v>
      </c>
      <c r="D6" s="12" t="s">
        <v>117</v>
      </c>
      <c r="E6" s="13" t="s">
        <v>306</v>
      </c>
      <c r="F6" s="14">
        <v>-0.04</v>
      </c>
      <c r="G6" s="14">
        <v>-0.03</v>
      </c>
      <c r="H6" s="9"/>
      <c r="I6" s="9" t="s">
        <v>304</v>
      </c>
    </row>
    <row r="7" spans="1:10">
      <c r="A7" s="9">
        <v>4</v>
      </c>
      <c r="B7" s="10" t="s">
        <v>363</v>
      </c>
      <c r="C7" s="11" t="s">
        <v>364</v>
      </c>
      <c r="D7" s="12" t="s">
        <v>118</v>
      </c>
      <c r="E7" s="13" t="s">
        <v>306</v>
      </c>
      <c r="F7" s="16">
        <v>-0.07</v>
      </c>
      <c r="G7" s="14">
        <v>-0.035</v>
      </c>
      <c r="H7" s="9"/>
      <c r="I7" s="9" t="s">
        <v>365</v>
      </c>
      <c r="J7" t="s">
        <v>366</v>
      </c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367</v>
      </c>
      <c r="B12" s="18"/>
      <c r="C12" s="18"/>
      <c r="D12" s="19"/>
      <c r="E12" s="20"/>
      <c r="F12" s="17" t="s">
        <v>368</v>
      </c>
      <c r="G12" s="18"/>
      <c r="H12" s="19"/>
      <c r="I12" s="25"/>
    </row>
    <row r="13" ht="16.5" spans="1:9">
      <c r="A13" s="21" t="s">
        <v>369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25"/>
  <sheetData/>
  <pageMargins left="0.118055555555556" right="0.196527777777778" top="0.236111111111111" bottom="0.156944444444444" header="0.118055555555556" footer="0.078472222222222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2" t="s">
        <v>35</v>
      </c>
      <c r="C2" s="463"/>
      <c r="D2" s="463"/>
      <c r="E2" s="463"/>
      <c r="F2" s="463"/>
      <c r="G2" s="463"/>
      <c r="H2" s="463"/>
      <c r="I2" s="477"/>
    </row>
    <row r="3" ht="27.95" customHeight="1" spans="2:9">
      <c r="B3" s="464"/>
      <c r="C3" s="465"/>
      <c r="D3" s="466" t="s">
        <v>36</v>
      </c>
      <c r="E3" s="467"/>
      <c r="F3" s="468" t="s">
        <v>37</v>
      </c>
      <c r="G3" s="469"/>
      <c r="H3" s="466" t="s">
        <v>38</v>
      </c>
      <c r="I3" s="478"/>
    </row>
    <row r="4" ht="27.95" customHeight="1" spans="2:9">
      <c r="B4" s="464" t="s">
        <v>39</v>
      </c>
      <c r="C4" s="465" t="s">
        <v>40</v>
      </c>
      <c r="D4" s="465" t="s">
        <v>41</v>
      </c>
      <c r="E4" s="465" t="s">
        <v>42</v>
      </c>
      <c r="F4" s="470" t="s">
        <v>41</v>
      </c>
      <c r="G4" s="470" t="s">
        <v>42</v>
      </c>
      <c r="H4" s="465" t="s">
        <v>41</v>
      </c>
      <c r="I4" s="479" t="s">
        <v>42</v>
      </c>
    </row>
    <row r="5" ht="27.95" customHeight="1" spans="2:9">
      <c r="B5" s="471" t="s">
        <v>43</v>
      </c>
      <c r="C5" s="10">
        <v>13</v>
      </c>
      <c r="D5" s="10">
        <v>0</v>
      </c>
      <c r="E5" s="10">
        <v>1</v>
      </c>
      <c r="F5" s="472">
        <v>0</v>
      </c>
      <c r="G5" s="472">
        <v>1</v>
      </c>
      <c r="H5" s="10">
        <v>1</v>
      </c>
      <c r="I5" s="480">
        <v>2</v>
      </c>
    </row>
    <row r="6" ht="27.95" customHeight="1" spans="2:9">
      <c r="B6" s="471" t="s">
        <v>44</v>
      </c>
      <c r="C6" s="10">
        <v>20</v>
      </c>
      <c r="D6" s="10">
        <v>0</v>
      </c>
      <c r="E6" s="10">
        <v>1</v>
      </c>
      <c r="F6" s="472">
        <v>1</v>
      </c>
      <c r="G6" s="472">
        <v>2</v>
      </c>
      <c r="H6" s="10">
        <v>2</v>
      </c>
      <c r="I6" s="480">
        <v>3</v>
      </c>
    </row>
    <row r="7" ht="27.95" customHeight="1" spans="2:9">
      <c r="B7" s="471" t="s">
        <v>45</v>
      </c>
      <c r="C7" s="10">
        <v>32</v>
      </c>
      <c r="D7" s="10">
        <v>0</v>
      </c>
      <c r="E7" s="10">
        <v>1</v>
      </c>
      <c r="F7" s="472">
        <v>2</v>
      </c>
      <c r="G7" s="472">
        <v>3</v>
      </c>
      <c r="H7" s="10">
        <v>3</v>
      </c>
      <c r="I7" s="480">
        <v>4</v>
      </c>
    </row>
    <row r="8" ht="27.95" customHeight="1" spans="2:9">
      <c r="B8" s="471" t="s">
        <v>46</v>
      </c>
      <c r="C8" s="10">
        <v>50</v>
      </c>
      <c r="D8" s="10">
        <v>1</v>
      </c>
      <c r="E8" s="10">
        <v>2</v>
      </c>
      <c r="F8" s="472">
        <v>3</v>
      </c>
      <c r="G8" s="472">
        <v>4</v>
      </c>
      <c r="H8" s="10">
        <v>5</v>
      </c>
      <c r="I8" s="480">
        <v>6</v>
      </c>
    </row>
    <row r="9" ht="27.95" customHeight="1" spans="2:9">
      <c r="B9" s="471" t="s">
        <v>47</v>
      </c>
      <c r="C9" s="10">
        <v>80</v>
      </c>
      <c r="D9" s="10">
        <v>2</v>
      </c>
      <c r="E9" s="10">
        <v>3</v>
      </c>
      <c r="F9" s="472">
        <v>5</v>
      </c>
      <c r="G9" s="472">
        <v>6</v>
      </c>
      <c r="H9" s="10">
        <v>7</v>
      </c>
      <c r="I9" s="480">
        <v>8</v>
      </c>
    </row>
    <row r="10" ht="27.95" customHeight="1" spans="2:9">
      <c r="B10" s="471" t="s">
        <v>48</v>
      </c>
      <c r="C10" s="10">
        <v>125</v>
      </c>
      <c r="D10" s="10">
        <v>3</v>
      </c>
      <c r="E10" s="10">
        <v>4</v>
      </c>
      <c r="F10" s="472">
        <v>7</v>
      </c>
      <c r="G10" s="472">
        <v>8</v>
      </c>
      <c r="H10" s="10">
        <v>10</v>
      </c>
      <c r="I10" s="480">
        <v>11</v>
      </c>
    </row>
    <row r="11" ht="27.95" customHeight="1" spans="2:9">
      <c r="B11" s="471" t="s">
        <v>49</v>
      </c>
      <c r="C11" s="10">
        <v>200</v>
      </c>
      <c r="D11" s="10">
        <v>5</v>
      </c>
      <c r="E11" s="10">
        <v>6</v>
      </c>
      <c r="F11" s="472">
        <v>10</v>
      </c>
      <c r="G11" s="472">
        <v>11</v>
      </c>
      <c r="H11" s="10">
        <v>14</v>
      </c>
      <c r="I11" s="480">
        <v>15</v>
      </c>
    </row>
    <row r="12" ht="27.95" customHeight="1" spans="2:9">
      <c r="B12" s="473" t="s">
        <v>50</v>
      </c>
      <c r="C12" s="474">
        <v>315</v>
      </c>
      <c r="D12" s="474">
        <v>7</v>
      </c>
      <c r="E12" s="474">
        <v>8</v>
      </c>
      <c r="F12" s="475">
        <v>14</v>
      </c>
      <c r="G12" s="475">
        <v>15</v>
      </c>
      <c r="H12" s="474">
        <v>21</v>
      </c>
      <c r="I12" s="481">
        <v>22</v>
      </c>
    </row>
    <row r="14" spans="2:4">
      <c r="B14" s="476" t="s">
        <v>51</v>
      </c>
      <c r="C14" s="476"/>
      <c r="D14" s="4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2" sqref="M22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7" t="s">
        <v>56</v>
      </c>
      <c r="J2" s="337"/>
      <c r="K2" s="338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8" customHeight="1" spans="1:11">
      <c r="A4" s="271" t="s">
        <v>61</v>
      </c>
      <c r="B4" s="272" t="s">
        <v>62</v>
      </c>
      <c r="C4" s="273"/>
      <c r="D4" s="271" t="s">
        <v>63</v>
      </c>
      <c r="E4" s="274"/>
      <c r="F4" s="275">
        <v>45652</v>
      </c>
      <c r="G4" s="276"/>
      <c r="H4" s="271" t="s">
        <v>64</v>
      </c>
      <c r="I4" s="274"/>
      <c r="J4" s="158" t="s">
        <v>65</v>
      </c>
      <c r="K4" s="159" t="s">
        <v>66</v>
      </c>
    </row>
    <row r="5" ht="14.25" spans="1:11">
      <c r="A5" s="277" t="s">
        <v>67</v>
      </c>
      <c r="B5" s="158" t="s">
        <v>68</v>
      </c>
      <c r="C5" s="159"/>
      <c r="D5" s="271" t="s">
        <v>69</v>
      </c>
      <c r="E5" s="274"/>
      <c r="F5" s="275">
        <v>45588</v>
      </c>
      <c r="G5" s="276"/>
      <c r="H5" s="271" t="s">
        <v>70</v>
      </c>
      <c r="I5" s="274"/>
      <c r="J5" s="158" t="s">
        <v>65</v>
      </c>
      <c r="K5" s="159" t="s">
        <v>66</v>
      </c>
    </row>
    <row r="6" ht="14.25" spans="1:11">
      <c r="A6" s="271" t="s">
        <v>71</v>
      </c>
      <c r="B6" s="278" t="s">
        <v>72</v>
      </c>
      <c r="C6" s="279">
        <v>6</v>
      </c>
      <c r="D6" s="277" t="s">
        <v>73</v>
      </c>
      <c r="E6" s="280"/>
      <c r="F6" s="275">
        <v>45596</v>
      </c>
      <c r="G6" s="276"/>
      <c r="H6" s="271" t="s">
        <v>74</v>
      </c>
      <c r="I6" s="274"/>
      <c r="J6" s="158" t="s">
        <v>65</v>
      </c>
      <c r="K6" s="159" t="s">
        <v>66</v>
      </c>
    </row>
    <row r="7" ht="14.25" spans="1:11">
      <c r="A7" s="271" t="s">
        <v>75</v>
      </c>
      <c r="B7" s="281">
        <v>6080</v>
      </c>
      <c r="C7" s="282"/>
      <c r="D7" s="277" t="s">
        <v>76</v>
      </c>
      <c r="E7" s="283"/>
      <c r="F7" s="275">
        <v>45601</v>
      </c>
      <c r="G7" s="276"/>
      <c r="H7" s="271" t="s">
        <v>77</v>
      </c>
      <c r="I7" s="274"/>
      <c r="J7" s="158" t="s">
        <v>65</v>
      </c>
      <c r="K7" s="159" t="s">
        <v>66</v>
      </c>
    </row>
    <row r="8" ht="15" spans="1:11">
      <c r="A8" s="284" t="s">
        <v>78</v>
      </c>
      <c r="B8" s="285"/>
      <c r="C8" s="286"/>
      <c r="D8" s="287" t="s">
        <v>79</v>
      </c>
      <c r="E8" s="288"/>
      <c r="F8" s="289">
        <v>45606</v>
      </c>
      <c r="G8" s="290"/>
      <c r="H8" s="287" t="s">
        <v>80</v>
      </c>
      <c r="I8" s="288"/>
      <c r="J8" s="307" t="s">
        <v>65</v>
      </c>
      <c r="K8" s="339" t="s">
        <v>66</v>
      </c>
    </row>
    <row r="9" ht="15" spans="1:11">
      <c r="A9" s="397" t="s">
        <v>81</v>
      </c>
      <c r="B9" s="398"/>
      <c r="C9" s="398"/>
      <c r="D9" s="399"/>
      <c r="E9" s="399"/>
      <c r="F9" s="399"/>
      <c r="G9" s="399"/>
      <c r="H9" s="399"/>
      <c r="I9" s="399"/>
      <c r="J9" s="399"/>
      <c r="K9" s="444"/>
    </row>
    <row r="10" ht="15" spans="1:11">
      <c r="A10" s="400" t="s">
        <v>82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45"/>
    </row>
    <row r="11" ht="14.25" spans="1:11">
      <c r="A11" s="402" t="s">
        <v>83</v>
      </c>
      <c r="B11" s="403" t="s">
        <v>84</v>
      </c>
      <c r="C11" s="404" t="s">
        <v>85</v>
      </c>
      <c r="D11" s="405"/>
      <c r="E11" s="406" t="s">
        <v>86</v>
      </c>
      <c r="F11" s="403" t="s">
        <v>84</v>
      </c>
      <c r="G11" s="404" t="s">
        <v>85</v>
      </c>
      <c r="H11" s="404" t="s">
        <v>87</v>
      </c>
      <c r="I11" s="406" t="s">
        <v>88</v>
      </c>
      <c r="J11" s="403" t="s">
        <v>84</v>
      </c>
      <c r="K11" s="446" t="s">
        <v>85</v>
      </c>
    </row>
    <row r="12" ht="14.25" spans="1:11">
      <c r="A12" s="277" t="s">
        <v>89</v>
      </c>
      <c r="B12" s="297" t="s">
        <v>84</v>
      </c>
      <c r="C12" s="158" t="s">
        <v>85</v>
      </c>
      <c r="D12" s="283"/>
      <c r="E12" s="280" t="s">
        <v>90</v>
      </c>
      <c r="F12" s="297" t="s">
        <v>84</v>
      </c>
      <c r="G12" s="158" t="s">
        <v>85</v>
      </c>
      <c r="H12" s="158" t="s">
        <v>87</v>
      </c>
      <c r="I12" s="280" t="s">
        <v>91</v>
      </c>
      <c r="J12" s="297" t="s">
        <v>84</v>
      </c>
      <c r="K12" s="159" t="s">
        <v>85</v>
      </c>
    </row>
    <row r="13" ht="14.25" spans="1:11">
      <c r="A13" s="277" t="s">
        <v>92</v>
      </c>
      <c r="B13" s="297" t="s">
        <v>84</v>
      </c>
      <c r="C13" s="158" t="s">
        <v>85</v>
      </c>
      <c r="D13" s="283"/>
      <c r="E13" s="280" t="s">
        <v>93</v>
      </c>
      <c r="F13" s="158" t="s">
        <v>94</v>
      </c>
      <c r="G13" s="158" t="s">
        <v>95</v>
      </c>
      <c r="H13" s="158" t="s">
        <v>87</v>
      </c>
      <c r="I13" s="280" t="s">
        <v>96</v>
      </c>
      <c r="J13" s="297" t="s">
        <v>84</v>
      </c>
      <c r="K13" s="159" t="s">
        <v>85</v>
      </c>
    </row>
    <row r="14" ht="15" spans="1:11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41"/>
    </row>
    <row r="15" ht="15" spans="1:11">
      <c r="A15" s="400" t="s">
        <v>98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45"/>
    </row>
    <row r="16" ht="14.25" spans="1:11">
      <c r="A16" s="407" t="s">
        <v>99</v>
      </c>
      <c r="B16" s="404" t="s">
        <v>94</v>
      </c>
      <c r="C16" s="404" t="s">
        <v>95</v>
      </c>
      <c r="D16" s="408"/>
      <c r="E16" s="409" t="s">
        <v>100</v>
      </c>
      <c r="F16" s="404" t="s">
        <v>94</v>
      </c>
      <c r="G16" s="404" t="s">
        <v>95</v>
      </c>
      <c r="H16" s="410"/>
      <c r="I16" s="409" t="s">
        <v>101</v>
      </c>
      <c r="J16" s="404" t="s">
        <v>94</v>
      </c>
      <c r="K16" s="446" t="s">
        <v>95</v>
      </c>
    </row>
    <row r="17" customHeight="1" spans="1:22">
      <c r="A17" s="314" t="s">
        <v>102</v>
      </c>
      <c r="B17" s="158" t="s">
        <v>94</v>
      </c>
      <c r="C17" s="158" t="s">
        <v>95</v>
      </c>
      <c r="D17" s="411"/>
      <c r="E17" s="315" t="s">
        <v>103</v>
      </c>
      <c r="F17" s="158" t="s">
        <v>94</v>
      </c>
      <c r="G17" s="158" t="s">
        <v>95</v>
      </c>
      <c r="H17" s="412"/>
      <c r="I17" s="315" t="s">
        <v>104</v>
      </c>
      <c r="J17" s="158" t="s">
        <v>94</v>
      </c>
      <c r="K17" s="159" t="s">
        <v>95</v>
      </c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</row>
    <row r="18" ht="18" customHeight="1" spans="1:11">
      <c r="A18" s="413" t="s">
        <v>105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48"/>
    </row>
    <row r="19" s="395" customFormat="1" ht="18" customHeight="1" spans="1:11">
      <c r="A19" s="400" t="s">
        <v>106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45"/>
    </row>
    <row r="20" customHeight="1" spans="1:11">
      <c r="A20" s="415" t="s">
        <v>107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49"/>
    </row>
    <row r="21" ht="21.75" customHeight="1" spans="1:11">
      <c r="A21" s="417" t="s">
        <v>108</v>
      </c>
      <c r="B21" s="241"/>
      <c r="C21" s="241" t="s">
        <v>109</v>
      </c>
      <c r="D21" s="241" t="s">
        <v>110</v>
      </c>
      <c r="E21" s="241" t="s">
        <v>111</v>
      </c>
      <c r="F21" s="241" t="s">
        <v>112</v>
      </c>
      <c r="G21" s="241" t="s">
        <v>113</v>
      </c>
      <c r="H21" s="241" t="s">
        <v>114</v>
      </c>
      <c r="I21" s="241" t="s">
        <v>115</v>
      </c>
      <c r="J21" s="315"/>
      <c r="K21" s="349" t="s">
        <v>116</v>
      </c>
    </row>
    <row r="22" ht="23" customHeight="1" spans="1:11">
      <c r="A22" s="418" t="s">
        <v>117</v>
      </c>
      <c r="B22" s="419"/>
      <c r="C22" s="419"/>
      <c r="D22" s="419" t="s">
        <v>94</v>
      </c>
      <c r="E22" s="419" t="s">
        <v>94</v>
      </c>
      <c r="F22" s="419" t="s">
        <v>94</v>
      </c>
      <c r="G22" s="419" t="s">
        <v>94</v>
      </c>
      <c r="H22" s="419" t="s">
        <v>94</v>
      </c>
      <c r="I22" s="419" t="s">
        <v>94</v>
      </c>
      <c r="J22" s="419"/>
      <c r="K22" s="450"/>
    </row>
    <row r="23" ht="23" customHeight="1" spans="1:11">
      <c r="A23" s="418" t="s">
        <v>118</v>
      </c>
      <c r="B23" s="419"/>
      <c r="C23" s="419"/>
      <c r="D23" s="419" t="s">
        <v>94</v>
      </c>
      <c r="E23" s="419" t="s">
        <v>94</v>
      </c>
      <c r="F23" s="419" t="s">
        <v>94</v>
      </c>
      <c r="G23" s="419" t="s">
        <v>94</v>
      </c>
      <c r="H23" s="419" t="s">
        <v>94</v>
      </c>
      <c r="I23" s="419" t="s">
        <v>94</v>
      </c>
      <c r="J23" s="419"/>
      <c r="K23" s="450"/>
    </row>
    <row r="24" ht="23" customHeight="1" spans="1:11">
      <c r="A24" s="418" t="s">
        <v>119</v>
      </c>
      <c r="B24" s="419"/>
      <c r="C24" s="419"/>
      <c r="D24" s="419" t="s">
        <v>94</v>
      </c>
      <c r="E24" s="419" t="s">
        <v>94</v>
      </c>
      <c r="F24" s="419" t="s">
        <v>94</v>
      </c>
      <c r="G24" s="419" t="s">
        <v>94</v>
      </c>
      <c r="H24" s="419" t="s">
        <v>94</v>
      </c>
      <c r="I24" s="419" t="s">
        <v>94</v>
      </c>
      <c r="J24" s="419"/>
      <c r="K24" s="451"/>
    </row>
    <row r="25" ht="23" customHeight="1" spans="1:11">
      <c r="A25" s="420" t="s">
        <v>120</v>
      </c>
      <c r="B25" s="419"/>
      <c r="C25" s="419"/>
      <c r="D25" s="419" t="s">
        <v>94</v>
      </c>
      <c r="E25" s="419" t="s">
        <v>94</v>
      </c>
      <c r="F25" s="419" t="s">
        <v>94</v>
      </c>
      <c r="G25" s="419" t="s">
        <v>94</v>
      </c>
      <c r="H25" s="419" t="s">
        <v>94</v>
      </c>
      <c r="I25" s="419" t="s">
        <v>94</v>
      </c>
      <c r="J25" s="419"/>
      <c r="K25" s="451"/>
    </row>
    <row r="26" ht="23" customHeight="1" spans="1:11">
      <c r="A26" s="421"/>
      <c r="B26" s="419"/>
      <c r="C26" s="419"/>
      <c r="D26" s="419"/>
      <c r="E26" s="419"/>
      <c r="F26" s="419"/>
      <c r="G26" s="419"/>
      <c r="H26" s="419"/>
      <c r="I26" s="419"/>
      <c r="J26" s="419"/>
      <c r="K26" s="451"/>
    </row>
    <row r="27" ht="23" customHeight="1" spans="1:11">
      <c r="A27" s="421"/>
      <c r="B27" s="419"/>
      <c r="C27" s="419"/>
      <c r="D27" s="419"/>
      <c r="E27" s="419"/>
      <c r="F27" s="419"/>
      <c r="G27" s="419"/>
      <c r="H27" s="419"/>
      <c r="I27" s="419"/>
      <c r="J27" s="419"/>
      <c r="K27" s="451"/>
    </row>
    <row r="28" ht="18" customHeight="1" spans="1:11">
      <c r="A28" s="422" t="s">
        <v>121</v>
      </c>
      <c r="B28" s="423"/>
      <c r="C28" s="423"/>
      <c r="D28" s="423"/>
      <c r="E28" s="423"/>
      <c r="F28" s="423"/>
      <c r="G28" s="423"/>
      <c r="H28" s="423"/>
      <c r="I28" s="423"/>
      <c r="J28" s="423"/>
      <c r="K28" s="452"/>
    </row>
    <row r="29" ht="18.75" customHeight="1" spans="1:11">
      <c r="A29" s="424"/>
      <c r="B29" s="425"/>
      <c r="C29" s="425"/>
      <c r="D29" s="425"/>
      <c r="E29" s="425"/>
      <c r="F29" s="425"/>
      <c r="G29" s="425"/>
      <c r="H29" s="425"/>
      <c r="I29" s="425"/>
      <c r="J29" s="425"/>
      <c r="K29" s="453"/>
    </row>
    <row r="30" ht="18.75" customHeight="1" spans="1:11">
      <c r="A30" s="426"/>
      <c r="B30" s="427"/>
      <c r="C30" s="427"/>
      <c r="D30" s="427"/>
      <c r="E30" s="427"/>
      <c r="F30" s="427"/>
      <c r="G30" s="427"/>
      <c r="H30" s="427"/>
      <c r="I30" s="427"/>
      <c r="J30" s="427"/>
      <c r="K30" s="454"/>
    </row>
    <row r="31" ht="18" customHeight="1" spans="1:11">
      <c r="A31" s="422" t="s">
        <v>122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52"/>
    </row>
    <row r="32" ht="14.25" spans="1:11">
      <c r="A32" s="428" t="s">
        <v>123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55"/>
    </row>
    <row r="33" ht="15" spans="1:11">
      <c r="A33" s="166" t="s">
        <v>124</v>
      </c>
      <c r="B33" s="167"/>
      <c r="C33" s="158" t="s">
        <v>65</v>
      </c>
      <c r="D33" s="158" t="s">
        <v>66</v>
      </c>
      <c r="E33" s="430" t="s">
        <v>125</v>
      </c>
      <c r="F33" s="431"/>
      <c r="G33" s="431"/>
      <c r="H33" s="431"/>
      <c r="I33" s="431"/>
      <c r="J33" s="431"/>
      <c r="K33" s="456"/>
    </row>
    <row r="34" ht="15" spans="1:11">
      <c r="A34" s="432" t="s">
        <v>126</v>
      </c>
      <c r="B34" s="432"/>
      <c r="C34" s="432"/>
      <c r="D34" s="432"/>
      <c r="E34" s="432"/>
      <c r="F34" s="432"/>
      <c r="G34" s="432"/>
      <c r="H34" s="432"/>
      <c r="I34" s="432"/>
      <c r="J34" s="432"/>
      <c r="K34" s="432"/>
    </row>
    <row r="35" ht="21" customHeight="1" spans="1:11">
      <c r="A35" s="433" t="s">
        <v>127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57"/>
    </row>
    <row r="36" ht="21" customHeight="1" spans="1:11">
      <c r="A36" s="322" t="s">
        <v>128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 t="s">
        <v>129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2"/>
    </row>
    <row r="42" ht="15" spans="1:11">
      <c r="A42" s="317" t="s">
        <v>130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5" spans="1:11">
      <c r="A43" s="400" t="s">
        <v>131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45"/>
    </row>
    <row r="44" ht="14.25" spans="1:11">
      <c r="A44" s="407" t="s">
        <v>132</v>
      </c>
      <c r="B44" s="404" t="s">
        <v>94</v>
      </c>
      <c r="C44" s="404" t="s">
        <v>95</v>
      </c>
      <c r="D44" s="404" t="s">
        <v>87</v>
      </c>
      <c r="E44" s="409" t="s">
        <v>133</v>
      </c>
      <c r="F44" s="404" t="s">
        <v>94</v>
      </c>
      <c r="G44" s="404" t="s">
        <v>95</v>
      </c>
      <c r="H44" s="404" t="s">
        <v>87</v>
      </c>
      <c r="I44" s="409" t="s">
        <v>134</v>
      </c>
      <c r="J44" s="404" t="s">
        <v>94</v>
      </c>
      <c r="K44" s="446" t="s">
        <v>95</v>
      </c>
    </row>
    <row r="45" ht="14.25" spans="1:11">
      <c r="A45" s="314" t="s">
        <v>86</v>
      </c>
      <c r="B45" s="158" t="s">
        <v>94</v>
      </c>
      <c r="C45" s="158" t="s">
        <v>95</v>
      </c>
      <c r="D45" s="158" t="s">
        <v>87</v>
      </c>
      <c r="E45" s="315" t="s">
        <v>93</v>
      </c>
      <c r="F45" s="158" t="s">
        <v>94</v>
      </c>
      <c r="G45" s="158" t="s">
        <v>95</v>
      </c>
      <c r="H45" s="158" t="s">
        <v>87</v>
      </c>
      <c r="I45" s="315" t="s">
        <v>104</v>
      </c>
      <c r="J45" s="158" t="s">
        <v>94</v>
      </c>
      <c r="K45" s="159" t="s">
        <v>95</v>
      </c>
    </row>
    <row r="46" ht="15" spans="1:11">
      <c r="A46" s="287" t="s">
        <v>97</v>
      </c>
      <c r="B46" s="288"/>
      <c r="C46" s="288"/>
      <c r="D46" s="288"/>
      <c r="E46" s="288"/>
      <c r="F46" s="288"/>
      <c r="G46" s="288"/>
      <c r="H46" s="288"/>
      <c r="I46" s="288"/>
      <c r="J46" s="288"/>
      <c r="K46" s="341"/>
    </row>
    <row r="47" ht="15" spans="1:11">
      <c r="A47" s="432" t="s">
        <v>135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</row>
    <row r="48" ht="15" spans="1:11">
      <c r="A48" s="433"/>
      <c r="B48" s="434"/>
      <c r="C48" s="434"/>
      <c r="D48" s="434"/>
      <c r="E48" s="434"/>
      <c r="F48" s="434"/>
      <c r="G48" s="434"/>
      <c r="H48" s="434"/>
      <c r="I48" s="434"/>
      <c r="J48" s="434"/>
      <c r="K48" s="457"/>
    </row>
    <row r="49" ht="15" spans="1:11">
      <c r="A49" s="435" t="s">
        <v>136</v>
      </c>
      <c r="B49" s="436" t="s">
        <v>137</v>
      </c>
      <c r="C49" s="436"/>
      <c r="D49" s="437" t="s">
        <v>138</v>
      </c>
      <c r="E49" s="438" t="s">
        <v>139</v>
      </c>
      <c r="F49" s="439" t="s">
        <v>140</v>
      </c>
      <c r="G49" s="440">
        <v>45590</v>
      </c>
      <c r="H49" s="441" t="s">
        <v>141</v>
      </c>
      <c r="I49" s="458"/>
      <c r="J49" s="459" t="s">
        <v>142</v>
      </c>
      <c r="K49" s="460"/>
    </row>
    <row r="50" ht="15" spans="1:11">
      <c r="A50" s="432" t="s">
        <v>143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2"/>
    </row>
    <row r="51" ht="15" spans="1:11">
      <c r="A51" s="442" t="s">
        <v>144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61"/>
    </row>
    <row r="52" ht="15" spans="1:11">
      <c r="A52" s="435" t="s">
        <v>136</v>
      </c>
      <c r="B52" s="436" t="s">
        <v>137</v>
      </c>
      <c r="C52" s="436"/>
      <c r="D52" s="437" t="s">
        <v>138</v>
      </c>
      <c r="E52" s="438" t="s">
        <v>139</v>
      </c>
      <c r="F52" s="439" t="s">
        <v>140</v>
      </c>
      <c r="G52" s="440">
        <v>45590</v>
      </c>
      <c r="H52" s="441" t="s">
        <v>141</v>
      </c>
      <c r="I52" s="458"/>
      <c r="J52" s="459" t="s">
        <v>142</v>
      </c>
      <c r="K52" s="4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O14" sqref="O14"/>
    </sheetView>
  </sheetViews>
  <sheetFormatPr defaultColWidth="9" defaultRowHeight="14.25"/>
  <cols>
    <col min="1" max="1" width="15.625" style="80" customWidth="1"/>
    <col min="2" max="2" width="9" style="80" customWidth="1"/>
    <col min="3" max="4" width="8.5" style="81" customWidth="1"/>
    <col min="5" max="7" width="8.5" style="80" customWidth="1"/>
    <col min="8" max="8" width="10.25" style="80" customWidth="1"/>
    <col min="9" max="9" width="6.5" style="80" customWidth="1"/>
    <col min="10" max="10" width="2.75" style="80" customWidth="1"/>
    <col min="11" max="11" width="9.15833333333333" style="80" customWidth="1"/>
    <col min="12" max="12" width="10.75" style="80" customWidth="1"/>
    <col min="13" max="16" width="9.75" style="80" customWidth="1"/>
    <col min="17" max="17" width="9.75" style="358" customWidth="1"/>
    <col min="18" max="255" width="9" style="80"/>
    <col min="256" max="16384" width="9" style="84"/>
  </cols>
  <sheetData>
    <row r="1" s="80" customFormat="1" ht="29" customHeight="1" spans="1:258">
      <c r="A1" s="231" t="s">
        <v>145</v>
      </c>
      <c r="B1" s="231"/>
      <c r="C1" s="233"/>
      <c r="D1" s="233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388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0" customFormat="1" ht="20" customHeight="1" spans="1:258">
      <c r="A2" s="359" t="s">
        <v>61</v>
      </c>
      <c r="B2" s="360" t="str">
        <f>首期!B4</f>
        <v>TAJJBN81759</v>
      </c>
      <c r="C2" s="361"/>
      <c r="D2" s="362"/>
      <c r="E2" s="363" t="s">
        <v>67</v>
      </c>
      <c r="F2" s="93" t="str">
        <f>首期!B5</f>
        <v>男式短袖T恤</v>
      </c>
      <c r="G2" s="93"/>
      <c r="H2" s="93"/>
      <c r="I2" s="93"/>
      <c r="J2" s="118"/>
      <c r="K2" s="376" t="s">
        <v>57</v>
      </c>
      <c r="L2" s="120" t="s">
        <v>56</v>
      </c>
      <c r="M2" s="120"/>
      <c r="N2" s="120"/>
      <c r="O2" s="120"/>
      <c r="P2" s="377"/>
      <c r="Q2" s="389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0" customFormat="1" ht="15" spans="1:258">
      <c r="A3" s="364" t="s">
        <v>146</v>
      </c>
      <c r="B3" s="240" t="s">
        <v>147</v>
      </c>
      <c r="C3" s="97"/>
      <c r="D3" s="240"/>
      <c r="E3" s="240"/>
      <c r="F3" s="240"/>
      <c r="G3" s="240"/>
      <c r="H3" s="240"/>
      <c r="I3" s="240"/>
      <c r="J3" s="123"/>
      <c r="K3" s="378"/>
      <c r="L3" s="378"/>
      <c r="M3" s="378"/>
      <c r="N3" s="378"/>
      <c r="O3" s="378"/>
      <c r="P3" s="379"/>
      <c r="Q3" s="390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0" customFormat="1" ht="16.5" spans="1:258">
      <c r="A4" s="364"/>
      <c r="B4" s="365" t="s">
        <v>110</v>
      </c>
      <c r="C4" s="366" t="s">
        <v>111</v>
      </c>
      <c r="D4" s="367" t="s">
        <v>112</v>
      </c>
      <c r="E4" s="366" t="s">
        <v>113</v>
      </c>
      <c r="F4" s="366" t="s">
        <v>114</v>
      </c>
      <c r="G4" s="366" t="s">
        <v>115</v>
      </c>
      <c r="H4" s="366" t="s">
        <v>148</v>
      </c>
      <c r="I4" s="253" t="s">
        <v>149</v>
      </c>
      <c r="J4" s="123"/>
      <c r="K4" s="380"/>
      <c r="L4" s="381"/>
      <c r="M4" s="382" t="s">
        <v>120</v>
      </c>
      <c r="N4" s="382" t="s">
        <v>120</v>
      </c>
      <c r="O4" s="382" t="s">
        <v>120</v>
      </c>
      <c r="P4" s="382"/>
      <c r="Q4" s="391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0" customFormat="1" ht="16.5" spans="1:258">
      <c r="A5" s="364"/>
      <c r="B5" s="365" t="s">
        <v>150</v>
      </c>
      <c r="C5" s="366" t="s">
        <v>151</v>
      </c>
      <c r="D5" s="367" t="s">
        <v>152</v>
      </c>
      <c r="E5" s="366" t="s">
        <v>153</v>
      </c>
      <c r="F5" s="366" t="s">
        <v>154</v>
      </c>
      <c r="G5" s="366" t="s">
        <v>155</v>
      </c>
      <c r="H5" s="366" t="s">
        <v>156</v>
      </c>
      <c r="I5" s="253"/>
      <c r="J5" s="127"/>
      <c r="K5" s="383"/>
      <c r="L5" s="384"/>
      <c r="M5" s="385" t="s">
        <v>157</v>
      </c>
      <c r="N5" s="385" t="s">
        <v>158</v>
      </c>
      <c r="O5" s="385" t="s">
        <v>112</v>
      </c>
      <c r="P5" s="385"/>
      <c r="Q5" s="392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0" customFormat="1" ht="20" customHeight="1" spans="1:258">
      <c r="A6" s="368" t="s">
        <v>159</v>
      </c>
      <c r="B6" s="101">
        <f>C6-1</f>
        <v>66.5</v>
      </c>
      <c r="C6" s="101">
        <f>D6-2</f>
        <v>67.5</v>
      </c>
      <c r="D6" s="369">
        <v>69.5</v>
      </c>
      <c r="E6" s="101">
        <f>D6+2</f>
        <v>71.5</v>
      </c>
      <c r="F6" s="101">
        <f>E6+2</f>
        <v>73.5</v>
      </c>
      <c r="G6" s="101">
        <f>F6+1</f>
        <v>74.5</v>
      </c>
      <c r="H6" s="101">
        <f>G6+1</f>
        <v>75.5</v>
      </c>
      <c r="I6" s="130" t="s">
        <v>160</v>
      </c>
      <c r="J6" s="127"/>
      <c r="K6" s="383"/>
      <c r="L6" s="383"/>
      <c r="M6" s="383" t="s">
        <v>161</v>
      </c>
      <c r="N6" s="383"/>
      <c r="O6" s="383" t="s">
        <v>161</v>
      </c>
      <c r="P6" s="383"/>
      <c r="Q6" s="39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0" customFormat="1" ht="20" customHeight="1" spans="1:258">
      <c r="A7" s="370" t="s">
        <v>162</v>
      </c>
      <c r="B7" s="101">
        <f>C7-4</f>
        <v>100</v>
      </c>
      <c r="C7" s="101">
        <f>D7-4</f>
        <v>104</v>
      </c>
      <c r="D7" s="369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30" t="s">
        <v>160</v>
      </c>
      <c r="J7" s="127"/>
      <c r="K7" s="383"/>
      <c r="L7" s="383"/>
      <c r="M7" s="383" t="s">
        <v>163</v>
      </c>
      <c r="N7" s="383"/>
      <c r="O7" s="383" t="s">
        <v>163</v>
      </c>
      <c r="P7" s="383"/>
      <c r="Q7" s="393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0" customFormat="1" ht="20" customHeight="1" spans="1:258">
      <c r="A8" s="370" t="s">
        <v>164</v>
      </c>
      <c r="B8" s="101">
        <f>C8-4</f>
        <v>98</v>
      </c>
      <c r="C8" s="101">
        <f>D8-4</f>
        <v>102</v>
      </c>
      <c r="D8" s="371" t="s">
        <v>165</v>
      </c>
      <c r="E8" s="101">
        <f>D8+4</f>
        <v>110</v>
      </c>
      <c r="F8" s="101">
        <f>E8+5</f>
        <v>115</v>
      </c>
      <c r="G8" s="101">
        <f>F8+6</f>
        <v>121</v>
      </c>
      <c r="H8" s="101">
        <f>G8+7</f>
        <v>128</v>
      </c>
      <c r="I8" s="130" t="s">
        <v>160</v>
      </c>
      <c r="J8" s="127"/>
      <c r="K8" s="383"/>
      <c r="L8" s="383"/>
      <c r="M8" s="383" t="s">
        <v>163</v>
      </c>
      <c r="N8" s="383"/>
      <c r="O8" s="383" t="s">
        <v>166</v>
      </c>
      <c r="P8" s="383"/>
      <c r="Q8" s="393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0" customFormat="1" ht="20" customHeight="1" spans="1:258">
      <c r="A9" s="370" t="s">
        <v>167</v>
      </c>
      <c r="B9" s="101">
        <f>C9-1.2</f>
        <v>43.1</v>
      </c>
      <c r="C9" s="101">
        <f>D9-1.2</f>
        <v>44.3</v>
      </c>
      <c r="D9" s="371" t="s">
        <v>168</v>
      </c>
      <c r="E9" s="101">
        <f>D9+1.2</f>
        <v>46.7</v>
      </c>
      <c r="F9" s="101">
        <f>E9+1.2</f>
        <v>47.9</v>
      </c>
      <c r="G9" s="101">
        <f>F9+1.4</f>
        <v>49.3</v>
      </c>
      <c r="H9" s="101">
        <f>G9+1.4</f>
        <v>50.7</v>
      </c>
      <c r="I9" s="130" t="s">
        <v>169</v>
      </c>
      <c r="J9" s="127"/>
      <c r="K9" s="383"/>
      <c r="L9" s="383"/>
      <c r="M9" s="383" t="s">
        <v>161</v>
      </c>
      <c r="N9" s="383"/>
      <c r="O9" s="383" t="s">
        <v>170</v>
      </c>
      <c r="P9" s="383"/>
      <c r="Q9" s="393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0" customFormat="1" ht="20" customHeight="1" spans="1:258">
      <c r="A10" s="370" t="s">
        <v>171</v>
      </c>
      <c r="B10" s="101">
        <f>C10-0.5</f>
        <v>20.5</v>
      </c>
      <c r="C10" s="101">
        <f>D10-0.5</f>
        <v>21</v>
      </c>
      <c r="D10" s="371" t="s">
        <v>172</v>
      </c>
      <c r="E10" s="101">
        <f t="shared" ref="E10:H10" si="0">D10+0.5</f>
        <v>22</v>
      </c>
      <c r="F10" s="101">
        <f t="shared" si="0"/>
        <v>22.5</v>
      </c>
      <c r="G10" s="101">
        <f t="shared" si="0"/>
        <v>23</v>
      </c>
      <c r="H10" s="101">
        <f t="shared" si="0"/>
        <v>23.5</v>
      </c>
      <c r="I10" s="130" t="s">
        <v>169</v>
      </c>
      <c r="J10" s="127"/>
      <c r="K10" s="383"/>
      <c r="L10" s="383"/>
      <c r="M10" s="383" t="s">
        <v>163</v>
      </c>
      <c r="N10" s="383"/>
      <c r="O10" s="383" t="s">
        <v>163</v>
      </c>
      <c r="P10" s="383"/>
      <c r="Q10" s="393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0" customFormat="1" ht="20" customHeight="1" spans="1:258">
      <c r="A11" s="372" t="s">
        <v>173</v>
      </c>
      <c r="B11" s="106">
        <f>C11-0.8</f>
        <v>17.9</v>
      </c>
      <c r="C11" s="106">
        <f>D11-0.8</f>
        <v>18.7</v>
      </c>
      <c r="D11" s="373">
        <v>19.5</v>
      </c>
      <c r="E11" s="106">
        <f>D11+0.8</f>
        <v>20.3</v>
      </c>
      <c r="F11" s="106">
        <f>E11+0.8</f>
        <v>21.1</v>
      </c>
      <c r="G11" s="106">
        <f>F11+1.3</f>
        <v>22.4</v>
      </c>
      <c r="H11" s="106">
        <f>G11+1.3</f>
        <v>23.7</v>
      </c>
      <c r="I11" s="130" t="s">
        <v>174</v>
      </c>
      <c r="J11" s="127"/>
      <c r="K11" s="383"/>
      <c r="L11" s="383"/>
      <c r="M11" s="383" t="s">
        <v>163</v>
      </c>
      <c r="N11" s="383"/>
      <c r="O11" s="383" t="s">
        <v>175</v>
      </c>
      <c r="P11" s="383"/>
      <c r="Q11" s="393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0" customFormat="1" ht="20" customHeight="1" spans="1:258">
      <c r="A12" s="372" t="s">
        <v>176</v>
      </c>
      <c r="B12" s="106">
        <f>C12-0.6</f>
        <v>16.8</v>
      </c>
      <c r="C12" s="106">
        <f>D12-0.6</f>
        <v>17.4</v>
      </c>
      <c r="D12" s="373">
        <v>18</v>
      </c>
      <c r="E12" s="106">
        <f>D12+0.6</f>
        <v>18.6</v>
      </c>
      <c r="F12" s="106">
        <f>E12+0.6</f>
        <v>19.2</v>
      </c>
      <c r="G12" s="106">
        <f>F12+0.95</f>
        <v>20.15</v>
      </c>
      <c r="H12" s="106">
        <f>G12+0.95</f>
        <v>21.1</v>
      </c>
      <c r="I12" s="130" t="s">
        <v>169</v>
      </c>
      <c r="J12" s="127"/>
      <c r="K12" s="383"/>
      <c r="L12" s="383"/>
      <c r="M12" s="383" t="s">
        <v>177</v>
      </c>
      <c r="N12" s="383"/>
      <c r="O12" s="383" t="s">
        <v>163</v>
      </c>
      <c r="P12" s="383"/>
      <c r="Q12" s="393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0" customFormat="1" ht="20" customHeight="1" spans="1:258">
      <c r="A13" s="372" t="s">
        <v>178</v>
      </c>
      <c r="B13" s="101">
        <f>C13</f>
        <v>2.5</v>
      </c>
      <c r="C13" s="101">
        <f>D13</f>
        <v>2.5</v>
      </c>
      <c r="D13" s="369">
        <v>2.5</v>
      </c>
      <c r="E13" s="101">
        <f t="shared" ref="E13:H13" si="1">D13</f>
        <v>2.5</v>
      </c>
      <c r="F13" s="101">
        <f t="shared" si="1"/>
        <v>2.5</v>
      </c>
      <c r="G13" s="101">
        <f t="shared" si="1"/>
        <v>2.5</v>
      </c>
      <c r="H13" s="101">
        <f t="shared" si="1"/>
        <v>2.5</v>
      </c>
      <c r="I13" s="130">
        <v>0</v>
      </c>
      <c r="J13" s="127"/>
      <c r="K13" s="383"/>
      <c r="L13" s="383"/>
      <c r="M13" s="383" t="s">
        <v>163</v>
      </c>
      <c r="N13" s="383"/>
      <c r="O13" s="383"/>
      <c r="P13" s="383"/>
      <c r="Q13" s="393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0" customFormat="1" ht="20" customHeight="1" spans="1:258">
      <c r="A14" s="370" t="s">
        <v>179</v>
      </c>
      <c r="B14" s="101">
        <f>C14-0.4</f>
        <v>18.2</v>
      </c>
      <c r="C14" s="101">
        <f>D14-0.4</f>
        <v>18.6</v>
      </c>
      <c r="D14" s="369">
        <v>19</v>
      </c>
      <c r="E14" s="101">
        <f>D14+0.4</f>
        <v>19.4</v>
      </c>
      <c r="F14" s="101">
        <f>E14+0.4</f>
        <v>19.8</v>
      </c>
      <c r="G14" s="101">
        <f>F14+0.6</f>
        <v>20.4</v>
      </c>
      <c r="H14" s="101">
        <f>G14+0.6</f>
        <v>21</v>
      </c>
      <c r="I14" s="133"/>
      <c r="J14" s="127"/>
      <c r="K14" s="383"/>
      <c r="L14" s="383"/>
      <c r="M14" s="383" t="s">
        <v>163</v>
      </c>
      <c r="N14" s="383"/>
      <c r="O14" s="383"/>
      <c r="P14" s="383"/>
      <c r="Q14" s="393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0" customFormat="1" ht="20" customHeight="1" spans="1:258">
      <c r="A15" s="370" t="s">
        <v>180</v>
      </c>
      <c r="B15" s="101">
        <f>C15-0.2</f>
        <v>11.1</v>
      </c>
      <c r="C15" s="101">
        <f>D15-0.2</f>
        <v>11.3</v>
      </c>
      <c r="D15" s="369">
        <v>11.5</v>
      </c>
      <c r="E15" s="101">
        <f>D15+0.2</f>
        <v>11.7</v>
      </c>
      <c r="F15" s="101">
        <f>E15+0.2</f>
        <v>11.9</v>
      </c>
      <c r="G15" s="101">
        <f>F15+0.25</f>
        <v>12.15</v>
      </c>
      <c r="H15" s="101">
        <f>G15+0.25</f>
        <v>12.4</v>
      </c>
      <c r="I15" s="133"/>
      <c r="J15" s="127"/>
      <c r="K15" s="383"/>
      <c r="L15" s="383"/>
      <c r="M15" s="383" t="s">
        <v>163</v>
      </c>
      <c r="N15" s="383"/>
      <c r="O15" s="383"/>
      <c r="P15" s="383"/>
      <c r="Q15" s="393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0" customFormat="1" ht="20" customHeight="1" spans="1:258">
      <c r="A16" s="370" t="s">
        <v>181</v>
      </c>
      <c r="B16" s="101">
        <f>C16</f>
        <v>1.8</v>
      </c>
      <c r="C16" s="101">
        <f>D16</f>
        <v>1.8</v>
      </c>
      <c r="D16" s="369">
        <v>1.8</v>
      </c>
      <c r="E16" s="101">
        <f t="shared" ref="E16:H16" si="2">D16</f>
        <v>1.8</v>
      </c>
      <c r="F16" s="101">
        <f t="shared" si="2"/>
        <v>1.8</v>
      </c>
      <c r="G16" s="101">
        <f t="shared" si="2"/>
        <v>1.8</v>
      </c>
      <c r="H16" s="101">
        <f t="shared" si="2"/>
        <v>1.8</v>
      </c>
      <c r="I16" s="133"/>
      <c r="J16" s="127"/>
      <c r="K16" s="383"/>
      <c r="L16" s="383"/>
      <c r="M16" s="383" t="s">
        <v>163</v>
      </c>
      <c r="N16" s="383"/>
      <c r="O16" s="383"/>
      <c r="P16" s="383"/>
      <c r="Q16" s="393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0" customFormat="1" ht="20" customHeight="1" spans="1:258">
      <c r="A17" s="99"/>
      <c r="B17" s="101"/>
      <c r="C17" s="101"/>
      <c r="D17" s="102"/>
      <c r="E17" s="101"/>
      <c r="F17" s="101"/>
      <c r="G17" s="101"/>
      <c r="H17" s="101"/>
      <c r="I17" s="256"/>
      <c r="J17" s="127"/>
      <c r="K17" s="383"/>
      <c r="L17" s="383"/>
      <c r="M17" s="383"/>
      <c r="N17" s="383"/>
      <c r="O17" s="383"/>
      <c r="P17" s="383"/>
      <c r="Q17" s="393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0" customFormat="1" ht="20" customHeight="1" spans="1:258">
      <c r="A18" s="99"/>
      <c r="B18" s="101"/>
      <c r="C18" s="101"/>
      <c r="D18" s="102"/>
      <c r="E18" s="101"/>
      <c r="F18" s="101"/>
      <c r="G18" s="101"/>
      <c r="H18" s="101"/>
      <c r="I18" s="246"/>
      <c r="J18" s="127"/>
      <c r="K18" s="383"/>
      <c r="L18" s="383"/>
      <c r="M18" s="383"/>
      <c r="N18" s="383"/>
      <c r="O18" s="383" t="s">
        <v>182</v>
      </c>
      <c r="P18" s="383"/>
      <c r="Q18" s="393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0" customFormat="1" ht="20" customHeight="1" spans="1:258">
      <c r="A19" s="374"/>
      <c r="B19" s="135"/>
      <c r="C19" s="135"/>
      <c r="D19" s="135"/>
      <c r="E19" s="375"/>
      <c r="F19" s="135"/>
      <c r="G19" s="135"/>
      <c r="H19" s="135"/>
      <c r="I19" s="135"/>
      <c r="J19" s="136"/>
      <c r="K19" s="386"/>
      <c r="L19" s="386"/>
      <c r="M19" s="387"/>
      <c r="N19" s="386"/>
      <c r="O19" s="386"/>
      <c r="P19" s="387"/>
      <c r="Q19" s="39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0" customFormat="1" ht="16.5" spans="1:258">
      <c r="A20" s="111"/>
      <c r="B20" s="111"/>
      <c r="C20" s="112"/>
      <c r="D20" s="112"/>
      <c r="E20" s="113"/>
      <c r="F20" s="112"/>
      <c r="G20" s="112"/>
      <c r="H20" s="112"/>
      <c r="I20" s="112"/>
      <c r="Q20" s="388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0" customFormat="1" spans="1:258">
      <c r="A21" s="114" t="s">
        <v>183</v>
      </c>
      <c r="B21" s="114"/>
      <c r="C21" s="115"/>
      <c r="D21" s="115"/>
      <c r="Q21" s="388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80" customFormat="1" spans="3:258">
      <c r="C22" s="81"/>
      <c r="D22" s="81"/>
      <c r="K22" s="139" t="s">
        <v>184</v>
      </c>
      <c r="L22" s="258">
        <v>45590</v>
      </c>
      <c r="M22" s="139" t="s">
        <v>185</v>
      </c>
      <c r="N22" s="139" t="s">
        <v>139</v>
      </c>
      <c r="O22" s="139" t="s">
        <v>186</v>
      </c>
      <c r="P22" s="80" t="s">
        <v>142</v>
      </c>
      <c r="Q22" s="388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3" workbookViewId="0">
      <selection activeCell="A34" sqref="A34:K34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52" t="s">
        <v>187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61" t="s">
        <v>53</v>
      </c>
      <c r="B2" s="262"/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7" t="s">
        <v>56</v>
      </c>
      <c r="J2" s="337"/>
      <c r="K2" s="338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272"/>
      <c r="C4" s="273"/>
      <c r="D4" s="271" t="s">
        <v>63</v>
      </c>
      <c r="E4" s="274"/>
      <c r="F4" s="275"/>
      <c r="G4" s="276"/>
      <c r="H4" s="271" t="s">
        <v>64</v>
      </c>
      <c r="I4" s="274"/>
      <c r="J4" s="158" t="s">
        <v>65</v>
      </c>
      <c r="K4" s="159" t="s">
        <v>66</v>
      </c>
    </row>
    <row r="5" customHeight="1" spans="1:11">
      <c r="A5" s="277" t="s">
        <v>67</v>
      </c>
      <c r="B5" s="158"/>
      <c r="C5" s="159"/>
      <c r="D5" s="271" t="s">
        <v>69</v>
      </c>
      <c r="E5" s="274"/>
      <c r="F5" s="275"/>
      <c r="G5" s="276"/>
      <c r="H5" s="271" t="s">
        <v>70</v>
      </c>
      <c r="I5" s="274"/>
      <c r="J5" s="158" t="s">
        <v>65</v>
      </c>
      <c r="K5" s="159" t="s">
        <v>66</v>
      </c>
    </row>
    <row r="6" customHeight="1" spans="1:11">
      <c r="A6" s="271" t="s">
        <v>71</v>
      </c>
      <c r="B6" s="278"/>
      <c r="C6" s="279"/>
      <c r="D6" s="277" t="s">
        <v>73</v>
      </c>
      <c r="E6" s="280"/>
      <c r="F6" s="275"/>
      <c r="G6" s="276"/>
      <c r="H6" s="271" t="s">
        <v>74</v>
      </c>
      <c r="I6" s="274"/>
      <c r="J6" s="158" t="s">
        <v>65</v>
      </c>
      <c r="K6" s="159" t="s">
        <v>66</v>
      </c>
    </row>
    <row r="7" customHeight="1" spans="1:11">
      <c r="A7" s="271" t="s">
        <v>75</v>
      </c>
      <c r="B7" s="281"/>
      <c r="C7" s="282"/>
      <c r="D7" s="277" t="s">
        <v>76</v>
      </c>
      <c r="E7" s="283"/>
      <c r="F7" s="275"/>
      <c r="G7" s="276"/>
      <c r="H7" s="271" t="s">
        <v>77</v>
      </c>
      <c r="I7" s="274"/>
      <c r="J7" s="158" t="s">
        <v>65</v>
      </c>
      <c r="K7" s="159" t="s">
        <v>66</v>
      </c>
    </row>
    <row r="8" customHeight="1" spans="1:16">
      <c r="A8" s="284" t="s">
        <v>78</v>
      </c>
      <c r="B8" s="285"/>
      <c r="C8" s="286"/>
      <c r="D8" s="287" t="s">
        <v>79</v>
      </c>
      <c r="E8" s="288"/>
      <c r="F8" s="289"/>
      <c r="G8" s="290"/>
      <c r="H8" s="287" t="s">
        <v>80</v>
      </c>
      <c r="I8" s="288"/>
      <c r="J8" s="307" t="s">
        <v>65</v>
      </c>
      <c r="K8" s="339" t="s">
        <v>66</v>
      </c>
      <c r="P8" s="211" t="s">
        <v>188</v>
      </c>
    </row>
    <row r="9" customHeight="1" spans="1:11">
      <c r="A9" s="291" t="s">
        <v>189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1">
      <c r="A10" s="292" t="s">
        <v>83</v>
      </c>
      <c r="B10" s="293" t="s">
        <v>84</v>
      </c>
      <c r="C10" s="294" t="s">
        <v>85</v>
      </c>
      <c r="D10" s="295"/>
      <c r="E10" s="296" t="s">
        <v>88</v>
      </c>
      <c r="F10" s="293" t="s">
        <v>84</v>
      </c>
      <c r="G10" s="294" t="s">
        <v>85</v>
      </c>
      <c r="H10" s="293"/>
      <c r="I10" s="296" t="s">
        <v>86</v>
      </c>
      <c r="J10" s="293" t="s">
        <v>84</v>
      </c>
      <c r="K10" s="340" t="s">
        <v>85</v>
      </c>
    </row>
    <row r="11" customHeight="1" spans="1:11">
      <c r="A11" s="277" t="s">
        <v>89</v>
      </c>
      <c r="B11" s="297" t="s">
        <v>84</v>
      </c>
      <c r="C11" s="158" t="s">
        <v>85</v>
      </c>
      <c r="D11" s="283"/>
      <c r="E11" s="280" t="s">
        <v>91</v>
      </c>
      <c r="F11" s="297" t="s">
        <v>84</v>
      </c>
      <c r="G11" s="158" t="s">
        <v>85</v>
      </c>
      <c r="H11" s="297"/>
      <c r="I11" s="280" t="s">
        <v>96</v>
      </c>
      <c r="J11" s="297" t="s">
        <v>84</v>
      </c>
      <c r="K11" s="159" t="s">
        <v>85</v>
      </c>
    </row>
    <row r="12" customHeight="1" spans="1:11">
      <c r="A12" s="287" t="s">
        <v>125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41"/>
    </row>
    <row r="13" customHeight="1" spans="1:11">
      <c r="A13" s="298" t="s">
        <v>190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 t="s">
        <v>191</v>
      </c>
      <c r="B14" s="300"/>
      <c r="C14" s="300"/>
      <c r="D14" s="300"/>
      <c r="E14" s="300"/>
      <c r="F14" s="300"/>
      <c r="G14" s="300"/>
      <c r="H14" s="301"/>
      <c r="I14" s="342"/>
      <c r="J14" s="342"/>
      <c r="K14" s="343"/>
    </row>
    <row r="15" customHeight="1" spans="1:11">
      <c r="A15" s="302"/>
      <c r="B15" s="303"/>
      <c r="C15" s="303"/>
      <c r="D15" s="304"/>
      <c r="E15" s="305"/>
      <c r="F15" s="303"/>
      <c r="G15" s="303"/>
      <c r="H15" s="304"/>
      <c r="I15" s="344"/>
      <c r="J15" s="345"/>
      <c r="K15" s="346"/>
    </row>
    <row r="16" customHeight="1" spans="1:1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39"/>
    </row>
    <row r="17" customHeight="1" spans="1:11">
      <c r="A17" s="298" t="s">
        <v>192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308" t="s">
        <v>193</v>
      </c>
      <c r="B18" s="309"/>
      <c r="C18" s="309"/>
      <c r="D18" s="309"/>
      <c r="E18" s="309"/>
      <c r="F18" s="309"/>
      <c r="G18" s="309"/>
      <c r="H18" s="309"/>
      <c r="I18" s="342"/>
      <c r="J18" s="342"/>
      <c r="K18" s="343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44"/>
      <c r="J19" s="345"/>
      <c r="K19" s="346"/>
    </row>
    <row r="20" customHeight="1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39"/>
    </row>
    <row r="21" customHeight="1" spans="1:11">
      <c r="A21" s="310" t="s">
        <v>122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53" t="s">
        <v>123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124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11" t="s">
        <v>194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47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8"/>
    </row>
    <row r="26" customHeight="1" spans="1:11">
      <c r="A26" s="291" t="s">
        <v>131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5" t="s">
        <v>132</v>
      </c>
      <c r="B27" s="294" t="s">
        <v>94</v>
      </c>
      <c r="C27" s="294" t="s">
        <v>95</v>
      </c>
      <c r="D27" s="294" t="s">
        <v>87</v>
      </c>
      <c r="E27" s="266" t="s">
        <v>133</v>
      </c>
      <c r="F27" s="294" t="s">
        <v>94</v>
      </c>
      <c r="G27" s="294" t="s">
        <v>95</v>
      </c>
      <c r="H27" s="294" t="s">
        <v>87</v>
      </c>
      <c r="I27" s="266" t="s">
        <v>134</v>
      </c>
      <c r="J27" s="294" t="s">
        <v>94</v>
      </c>
      <c r="K27" s="340" t="s">
        <v>95</v>
      </c>
    </row>
    <row r="28" customHeight="1" spans="1:11">
      <c r="A28" s="314" t="s">
        <v>86</v>
      </c>
      <c r="B28" s="158" t="s">
        <v>94</v>
      </c>
      <c r="C28" s="158" t="s">
        <v>95</v>
      </c>
      <c r="D28" s="158" t="s">
        <v>87</v>
      </c>
      <c r="E28" s="315" t="s">
        <v>93</v>
      </c>
      <c r="F28" s="158" t="s">
        <v>94</v>
      </c>
      <c r="G28" s="158" t="s">
        <v>95</v>
      </c>
      <c r="H28" s="158" t="s">
        <v>87</v>
      </c>
      <c r="I28" s="315" t="s">
        <v>104</v>
      </c>
      <c r="J28" s="158" t="s">
        <v>94</v>
      </c>
      <c r="K28" s="159" t="s">
        <v>95</v>
      </c>
    </row>
    <row r="29" customHeight="1" spans="1:11">
      <c r="A29" s="271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9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50"/>
    </row>
    <row r="31" customHeight="1" spans="1:11">
      <c r="A31" s="319" t="s">
        <v>195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ht="21" customHeight="1" spans="1:1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51"/>
    </row>
    <row r="33" ht="21" customHeight="1" spans="1:1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52"/>
    </row>
    <row r="34" ht="21" customHeight="1" spans="1:1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52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52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2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52"/>
    </row>
    <row r="43" ht="17.25" customHeight="1" spans="1:11">
      <c r="A43" s="317" t="s">
        <v>130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50"/>
    </row>
    <row r="44" customHeight="1" spans="1:11">
      <c r="A44" s="319" t="s">
        <v>196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ht="18" customHeight="1" spans="1:11">
      <c r="A45" s="324" t="s">
        <v>125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53"/>
    </row>
    <row r="46" ht="18" customHeight="1" spans="1:11">
      <c r="A46" s="324" t="s">
        <v>197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53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48"/>
    </row>
    <row r="48" ht="21" customHeight="1" spans="1:11">
      <c r="A48" s="326" t="s">
        <v>136</v>
      </c>
      <c r="B48" s="327" t="s">
        <v>137</v>
      </c>
      <c r="C48" s="327"/>
      <c r="D48" s="328" t="s">
        <v>138</v>
      </c>
      <c r="E48" s="328"/>
      <c r="F48" s="328" t="s">
        <v>140</v>
      </c>
      <c r="G48" s="329"/>
      <c r="H48" s="330" t="s">
        <v>141</v>
      </c>
      <c r="I48" s="330"/>
      <c r="J48" s="327" t="s">
        <v>142</v>
      </c>
      <c r="K48" s="354"/>
    </row>
    <row r="49" customHeight="1" spans="1:11">
      <c r="A49" s="331" t="s">
        <v>143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56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57"/>
    </row>
    <row r="52" ht="21" customHeight="1" spans="1:11">
      <c r="A52" s="326" t="s">
        <v>136</v>
      </c>
      <c r="B52" s="327" t="s">
        <v>137</v>
      </c>
      <c r="C52" s="327"/>
      <c r="D52" s="328" t="s">
        <v>138</v>
      </c>
      <c r="E52" s="328"/>
      <c r="F52" s="328" t="s">
        <v>140</v>
      </c>
      <c r="G52" s="329"/>
      <c r="H52" s="330" t="s">
        <v>141</v>
      </c>
      <c r="I52" s="330"/>
      <c r="J52" s="327" t="s">
        <v>142</v>
      </c>
      <c r="K52" s="35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80" customWidth="1"/>
    <col min="2" max="2" width="8.5" style="80" customWidth="1"/>
    <col min="3" max="3" width="8.5" style="81" customWidth="1"/>
    <col min="4" max="8" width="8.5" style="80" customWidth="1"/>
    <col min="9" max="9" width="6.875" style="80" customWidth="1"/>
    <col min="10" max="13" width="12.625" style="80" customWidth="1"/>
    <col min="14" max="16" width="12.625" style="230" customWidth="1"/>
    <col min="17" max="248" width="9" style="80"/>
    <col min="249" max="16384" width="9" style="84"/>
  </cols>
  <sheetData>
    <row r="1" s="80" customFormat="1" ht="29" customHeight="1" spans="1:251">
      <c r="A1" s="231" t="s">
        <v>145</v>
      </c>
      <c r="B1" s="232"/>
      <c r="C1" s="233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50"/>
      <c r="O1" s="250"/>
      <c r="P1" s="250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</row>
    <row r="2" s="80" customFormat="1" ht="20" customHeight="1" spans="1:251">
      <c r="A2" s="234" t="s">
        <v>61</v>
      </c>
      <c r="B2" s="235"/>
      <c r="C2" s="236"/>
      <c r="D2" s="235"/>
      <c r="E2" s="237" t="s">
        <v>67</v>
      </c>
      <c r="F2" s="238"/>
      <c r="G2" s="238"/>
      <c r="H2" s="238"/>
      <c r="I2" s="238"/>
      <c r="J2" s="251" t="s">
        <v>57</v>
      </c>
      <c r="K2" s="252" t="s">
        <v>56</v>
      </c>
      <c r="L2" s="252"/>
      <c r="M2" s="252"/>
      <c r="N2" s="59"/>
      <c r="O2" s="59"/>
      <c r="P2" s="5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</row>
    <row r="3" s="80" customFormat="1" spans="1:251">
      <c r="A3" s="239" t="s">
        <v>146</v>
      </c>
      <c r="B3" s="240" t="s">
        <v>147</v>
      </c>
      <c r="C3" s="97"/>
      <c r="D3" s="240"/>
      <c r="E3" s="240"/>
      <c r="F3" s="240"/>
      <c r="G3" s="240"/>
      <c r="H3" s="240"/>
      <c r="I3" s="240"/>
      <c r="J3" s="124" t="s">
        <v>198</v>
      </c>
      <c r="K3" s="124"/>
      <c r="L3" s="124"/>
      <c r="M3" s="124"/>
      <c r="N3" s="59"/>
      <c r="O3" s="59"/>
      <c r="P3" s="59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</row>
    <row r="4" s="80" customFormat="1" ht="16.5" spans="1:251">
      <c r="A4" s="239"/>
      <c r="B4" s="241" t="s">
        <v>110</v>
      </c>
      <c r="C4" s="241" t="s">
        <v>111</v>
      </c>
      <c r="D4" s="241" t="s">
        <v>112</v>
      </c>
      <c r="E4" s="241" t="s">
        <v>113</v>
      </c>
      <c r="F4" s="241" t="s">
        <v>114</v>
      </c>
      <c r="G4" s="241" t="s">
        <v>115</v>
      </c>
      <c r="H4" s="241" t="s">
        <v>148</v>
      </c>
      <c r="I4" s="253" t="s">
        <v>149</v>
      </c>
      <c r="J4" s="241" t="s">
        <v>110</v>
      </c>
      <c r="K4" s="241" t="s">
        <v>111</v>
      </c>
      <c r="L4" s="241" t="s">
        <v>112</v>
      </c>
      <c r="M4" s="241" t="s">
        <v>113</v>
      </c>
      <c r="N4" s="241" t="s">
        <v>114</v>
      </c>
      <c r="O4" s="241" t="s">
        <v>115</v>
      </c>
      <c r="P4" s="241" t="s">
        <v>148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</row>
    <row r="5" s="80" customFormat="1" ht="20" customHeight="1" spans="1:251">
      <c r="A5" s="239"/>
      <c r="B5" s="241" t="s">
        <v>150</v>
      </c>
      <c r="C5" s="241" t="s">
        <v>151</v>
      </c>
      <c r="D5" s="241" t="s">
        <v>152</v>
      </c>
      <c r="E5" s="241" t="s">
        <v>153</v>
      </c>
      <c r="F5" s="241" t="s">
        <v>154</v>
      </c>
      <c r="G5" s="241" t="s">
        <v>155</v>
      </c>
      <c r="H5" s="241" t="s">
        <v>156</v>
      </c>
      <c r="I5" s="253"/>
      <c r="J5" s="254"/>
      <c r="K5" s="254"/>
      <c r="L5" s="254"/>
      <c r="M5" s="254"/>
      <c r="N5" s="254"/>
      <c r="O5" s="255"/>
      <c r="P5" s="25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</row>
    <row r="6" s="80" customFormat="1" ht="20" customHeight="1" spans="1:251">
      <c r="A6" s="242"/>
      <c r="B6" s="243"/>
      <c r="C6" s="243"/>
      <c r="D6" s="102"/>
      <c r="E6" s="243"/>
      <c r="F6" s="243"/>
      <c r="G6" s="243"/>
      <c r="H6" s="243"/>
      <c r="I6" s="130" t="s">
        <v>160</v>
      </c>
      <c r="J6" s="254"/>
      <c r="K6" s="254"/>
      <c r="L6" s="254"/>
      <c r="M6" s="254"/>
      <c r="N6" s="254"/>
      <c r="O6" s="255"/>
      <c r="P6" s="255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</row>
    <row r="7" s="80" customFormat="1" ht="20" customHeight="1" spans="1:251">
      <c r="A7" s="242"/>
      <c r="B7" s="243"/>
      <c r="C7" s="243"/>
      <c r="D7" s="102"/>
      <c r="E7" s="243"/>
      <c r="F7" s="243"/>
      <c r="G7" s="243"/>
      <c r="H7" s="243"/>
      <c r="I7" s="130" t="s">
        <v>160</v>
      </c>
      <c r="J7" s="254"/>
      <c r="K7" s="254"/>
      <c r="L7" s="254"/>
      <c r="M7" s="254"/>
      <c r="N7" s="254"/>
      <c r="O7" s="255"/>
      <c r="P7" s="255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</row>
    <row r="8" s="80" customFormat="1" ht="20" customHeight="1" spans="1:251">
      <c r="A8" s="242"/>
      <c r="B8" s="243"/>
      <c r="C8" s="243"/>
      <c r="D8" s="102"/>
      <c r="E8" s="243"/>
      <c r="F8" s="243"/>
      <c r="G8" s="243"/>
      <c r="H8" s="243"/>
      <c r="I8" s="130" t="s">
        <v>160</v>
      </c>
      <c r="J8" s="254"/>
      <c r="K8" s="254"/>
      <c r="L8" s="254"/>
      <c r="M8" s="254"/>
      <c r="N8" s="254"/>
      <c r="O8" s="255"/>
      <c r="P8" s="255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</row>
    <row r="9" s="80" customFormat="1" ht="20" customHeight="1" spans="1:251">
      <c r="A9" s="242"/>
      <c r="B9" s="243"/>
      <c r="C9" s="243"/>
      <c r="D9" s="102"/>
      <c r="E9" s="243"/>
      <c r="F9" s="243"/>
      <c r="G9" s="243"/>
      <c r="H9" s="243"/>
      <c r="I9" s="130" t="s">
        <v>169</v>
      </c>
      <c r="J9" s="254"/>
      <c r="K9" s="254"/>
      <c r="L9" s="254"/>
      <c r="M9" s="254"/>
      <c r="N9" s="254"/>
      <c r="O9" s="255"/>
      <c r="P9" s="255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</row>
    <row r="10" s="80" customFormat="1" ht="20" customHeight="1" spans="1:251">
      <c r="A10" s="242"/>
      <c r="B10" s="243"/>
      <c r="C10" s="243"/>
      <c r="D10" s="102"/>
      <c r="E10" s="243"/>
      <c r="F10" s="243"/>
      <c r="G10" s="243"/>
      <c r="H10" s="243"/>
      <c r="I10" s="130" t="s">
        <v>169</v>
      </c>
      <c r="J10" s="254"/>
      <c r="K10" s="254"/>
      <c r="L10" s="254"/>
      <c r="M10" s="254"/>
      <c r="N10" s="254"/>
      <c r="O10" s="255"/>
      <c r="P10" s="255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</row>
    <row r="11" s="80" customFormat="1" ht="20" customHeight="1" spans="1:251">
      <c r="A11" s="242"/>
      <c r="B11" s="243"/>
      <c r="C11" s="243"/>
      <c r="D11" s="102"/>
      <c r="E11" s="243"/>
      <c r="F11" s="243"/>
      <c r="G11" s="243"/>
      <c r="H11" s="243"/>
      <c r="I11" s="130" t="s">
        <v>174</v>
      </c>
      <c r="J11" s="254"/>
      <c r="K11" s="254"/>
      <c r="L11" s="254"/>
      <c r="M11" s="254"/>
      <c r="N11" s="254"/>
      <c r="O11" s="255"/>
      <c r="P11" s="255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</row>
    <row r="12" s="80" customFormat="1" ht="20" customHeight="1" spans="1:251">
      <c r="A12" s="242"/>
      <c r="B12" s="244"/>
      <c r="C12" s="244"/>
      <c r="D12" s="102"/>
      <c r="E12" s="244"/>
      <c r="F12" s="244"/>
      <c r="G12" s="244"/>
      <c r="H12" s="244"/>
      <c r="I12" s="130" t="s">
        <v>169</v>
      </c>
      <c r="J12" s="254"/>
      <c r="K12" s="254"/>
      <c r="L12" s="254"/>
      <c r="M12" s="254"/>
      <c r="N12" s="254"/>
      <c r="O12" s="255"/>
      <c r="P12" s="255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</row>
    <row r="13" s="80" customFormat="1" ht="20" customHeight="1" spans="1:251">
      <c r="A13" s="242"/>
      <c r="B13" s="243"/>
      <c r="C13" s="243"/>
      <c r="D13" s="102"/>
      <c r="E13" s="243"/>
      <c r="F13" s="243"/>
      <c r="G13" s="243"/>
      <c r="H13" s="243"/>
      <c r="I13" s="130">
        <v>0</v>
      </c>
      <c r="J13" s="254"/>
      <c r="K13" s="254"/>
      <c r="L13" s="254"/>
      <c r="M13" s="254"/>
      <c r="N13" s="254"/>
      <c r="O13" s="255"/>
      <c r="P13" s="255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</row>
    <row r="14" s="80" customFormat="1" ht="20" customHeight="1" spans="1:251">
      <c r="A14" s="242"/>
      <c r="B14" s="243"/>
      <c r="C14" s="243"/>
      <c r="D14" s="102"/>
      <c r="E14" s="243"/>
      <c r="F14" s="243"/>
      <c r="G14" s="243"/>
      <c r="H14" s="243"/>
      <c r="I14" s="133"/>
      <c r="J14" s="254"/>
      <c r="K14" s="254"/>
      <c r="L14" s="254"/>
      <c r="M14" s="254"/>
      <c r="N14" s="254"/>
      <c r="O14" s="255"/>
      <c r="P14" s="255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</row>
    <row r="15" s="80" customFormat="1" ht="20" customHeight="1" spans="1:251">
      <c r="A15" s="242"/>
      <c r="B15" s="243"/>
      <c r="C15" s="243"/>
      <c r="D15" s="102"/>
      <c r="E15" s="243"/>
      <c r="F15" s="243"/>
      <c r="G15" s="243"/>
      <c r="H15" s="243"/>
      <c r="I15" s="133"/>
      <c r="J15" s="254"/>
      <c r="K15" s="254"/>
      <c r="L15" s="254"/>
      <c r="M15" s="254"/>
      <c r="N15" s="254"/>
      <c r="O15" s="255"/>
      <c r="P15" s="255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</row>
    <row r="16" s="80" customFormat="1" ht="20" customHeight="1" spans="1:251">
      <c r="A16" s="245"/>
      <c r="B16" s="246"/>
      <c r="C16" s="246"/>
      <c r="D16" s="247"/>
      <c r="E16" s="247"/>
      <c r="F16" s="247"/>
      <c r="G16" s="246"/>
      <c r="H16" s="246"/>
      <c r="I16" s="256"/>
      <c r="J16" s="254"/>
      <c r="K16" s="254"/>
      <c r="L16" s="254"/>
      <c r="M16" s="254"/>
      <c r="N16" s="254"/>
      <c r="O16" s="255"/>
      <c r="P16" s="255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</row>
    <row r="17" s="80" customFormat="1" ht="20" customHeight="1" spans="1:251">
      <c r="A17" s="133"/>
      <c r="B17" s="248"/>
      <c r="C17" s="248"/>
      <c r="D17" s="249"/>
      <c r="E17" s="249"/>
      <c r="F17" s="249"/>
      <c r="G17" s="248"/>
      <c r="H17" s="248"/>
      <c r="I17" s="248"/>
      <c r="J17" s="257"/>
      <c r="K17" s="257"/>
      <c r="L17" s="257"/>
      <c r="M17" s="254"/>
      <c r="N17" s="254"/>
      <c r="O17" s="255"/>
      <c r="P17" s="255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</row>
    <row r="18" s="80" customFormat="1" ht="16.5" spans="1:251">
      <c r="A18" s="111"/>
      <c r="B18" s="112"/>
      <c r="C18" s="112"/>
      <c r="D18" s="113"/>
      <c r="E18" s="113"/>
      <c r="F18" s="113"/>
      <c r="G18" s="112"/>
      <c r="H18" s="112"/>
      <c r="I18" s="138"/>
      <c r="N18" s="250"/>
      <c r="O18" s="250"/>
      <c r="P18" s="250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</row>
    <row r="19" s="80" customFormat="1" spans="1:251">
      <c r="A19" s="114" t="s">
        <v>183</v>
      </c>
      <c r="B19" s="114"/>
      <c r="C19" s="115"/>
      <c r="N19" s="250"/>
      <c r="O19" s="250"/>
      <c r="P19" s="250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</row>
    <row r="20" s="80" customFormat="1" spans="3:251">
      <c r="C20" s="81"/>
      <c r="J20" s="139" t="s">
        <v>184</v>
      </c>
      <c r="K20" s="258"/>
      <c r="L20" s="139" t="s">
        <v>185</v>
      </c>
      <c r="M20" s="139"/>
      <c r="O20" s="139" t="s">
        <v>186</v>
      </c>
      <c r="P20" s="259" t="s">
        <v>142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7" sqref="A17:K17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199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TAJJBN81759</v>
      </c>
      <c r="F2" s="157" t="s">
        <v>200</v>
      </c>
      <c r="G2" s="158" t="s">
        <v>201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6080</v>
      </c>
      <c r="C3" s="161"/>
      <c r="D3" s="162" t="s">
        <v>202</v>
      </c>
      <c r="E3" s="163">
        <v>45510</v>
      </c>
      <c r="F3" s="164"/>
      <c r="G3" s="164"/>
      <c r="H3" s="165" t="s">
        <v>203</v>
      </c>
      <c r="I3" s="165"/>
      <c r="J3" s="165"/>
      <c r="K3" s="208"/>
    </row>
    <row r="4" ht="18" customHeight="1" spans="1:11">
      <c r="A4" s="166" t="s">
        <v>71</v>
      </c>
      <c r="B4" s="161">
        <v>3</v>
      </c>
      <c r="C4" s="161">
        <v>5</v>
      </c>
      <c r="D4" s="167" t="s">
        <v>204</v>
      </c>
      <c r="E4" s="164" t="s">
        <v>205</v>
      </c>
      <c r="F4" s="164"/>
      <c r="G4" s="164"/>
      <c r="H4" s="167" t="s">
        <v>206</v>
      </c>
      <c r="I4" s="167"/>
      <c r="J4" s="179" t="s">
        <v>65</v>
      </c>
      <c r="K4" s="209" t="s">
        <v>66</v>
      </c>
    </row>
    <row r="5" ht="18" customHeight="1" spans="1:11">
      <c r="A5" s="166" t="s">
        <v>207</v>
      </c>
      <c r="B5" s="161">
        <v>1</v>
      </c>
      <c r="C5" s="161"/>
      <c r="D5" s="162" t="s">
        <v>208</v>
      </c>
      <c r="E5" s="162"/>
      <c r="G5" s="162"/>
      <c r="H5" s="167" t="s">
        <v>209</v>
      </c>
      <c r="I5" s="167"/>
      <c r="J5" s="179" t="s">
        <v>65</v>
      </c>
      <c r="K5" s="209" t="s">
        <v>66</v>
      </c>
    </row>
    <row r="6" ht="18" customHeight="1" spans="1:13">
      <c r="A6" s="168" t="s">
        <v>210</v>
      </c>
      <c r="B6" s="169">
        <v>125</v>
      </c>
      <c r="C6" s="169"/>
      <c r="D6" s="170" t="s">
        <v>211</v>
      </c>
      <c r="E6" s="171"/>
      <c r="F6" s="171"/>
      <c r="G6" s="170"/>
      <c r="H6" s="172" t="s">
        <v>212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213</v>
      </c>
      <c r="B8" s="157" t="s">
        <v>214</v>
      </c>
      <c r="C8" s="157" t="s">
        <v>215</v>
      </c>
      <c r="D8" s="157" t="s">
        <v>216</v>
      </c>
      <c r="E8" s="157" t="s">
        <v>217</v>
      </c>
      <c r="F8" s="157" t="s">
        <v>218</v>
      </c>
      <c r="G8" s="177" t="s">
        <v>219</v>
      </c>
      <c r="H8" s="178"/>
      <c r="I8" s="178"/>
      <c r="J8" s="178"/>
      <c r="K8" s="212"/>
    </row>
    <row r="9" ht="18" customHeight="1" spans="1:11">
      <c r="A9" s="166" t="s">
        <v>220</v>
      </c>
      <c r="B9" s="167"/>
      <c r="C9" s="179" t="s">
        <v>65</v>
      </c>
      <c r="D9" s="179" t="s">
        <v>66</v>
      </c>
      <c r="E9" s="162" t="s">
        <v>221</v>
      </c>
      <c r="F9" s="180" t="s">
        <v>222</v>
      </c>
      <c r="G9" s="181"/>
      <c r="H9" s="182"/>
      <c r="I9" s="182"/>
      <c r="J9" s="182"/>
      <c r="K9" s="213"/>
    </row>
    <row r="10" ht="18" customHeight="1" spans="1:11">
      <c r="A10" s="166" t="s">
        <v>223</v>
      </c>
      <c r="B10" s="167"/>
      <c r="C10" s="179" t="s">
        <v>65</v>
      </c>
      <c r="D10" s="179" t="s">
        <v>66</v>
      </c>
      <c r="E10" s="162" t="s">
        <v>224</v>
      </c>
      <c r="F10" s="180" t="s">
        <v>225</v>
      </c>
      <c r="G10" s="181" t="s">
        <v>226</v>
      </c>
      <c r="H10" s="182"/>
      <c r="I10" s="182"/>
      <c r="J10" s="182"/>
      <c r="K10" s="213"/>
    </row>
    <row r="11" ht="18" customHeight="1" spans="1:11">
      <c r="A11" s="183" t="s">
        <v>189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88</v>
      </c>
      <c r="B12" s="179" t="s">
        <v>84</v>
      </c>
      <c r="C12" s="179" t="s">
        <v>85</v>
      </c>
      <c r="D12" s="180"/>
      <c r="E12" s="162" t="s">
        <v>86</v>
      </c>
      <c r="F12" s="179" t="s">
        <v>84</v>
      </c>
      <c r="G12" s="179" t="s">
        <v>85</v>
      </c>
      <c r="H12" s="179"/>
      <c r="I12" s="162" t="s">
        <v>227</v>
      </c>
      <c r="J12" s="179" t="s">
        <v>84</v>
      </c>
      <c r="K12" s="209" t="s">
        <v>85</v>
      </c>
    </row>
    <row r="13" ht="18" customHeight="1" spans="1:11">
      <c r="A13" s="160" t="s">
        <v>91</v>
      </c>
      <c r="B13" s="179" t="s">
        <v>84</v>
      </c>
      <c r="C13" s="179" t="s">
        <v>85</v>
      </c>
      <c r="D13" s="180"/>
      <c r="E13" s="162" t="s">
        <v>96</v>
      </c>
      <c r="F13" s="179" t="s">
        <v>84</v>
      </c>
      <c r="G13" s="179" t="s">
        <v>85</v>
      </c>
      <c r="H13" s="179"/>
      <c r="I13" s="162" t="s">
        <v>228</v>
      </c>
      <c r="J13" s="179" t="s">
        <v>84</v>
      </c>
      <c r="K13" s="209" t="s">
        <v>85</v>
      </c>
    </row>
    <row r="14" ht="18" customHeight="1" spans="1:11">
      <c r="A14" s="168" t="s">
        <v>229</v>
      </c>
      <c r="B14" s="171" t="s">
        <v>84</v>
      </c>
      <c r="C14" s="171" t="s">
        <v>85</v>
      </c>
      <c r="D14" s="185"/>
      <c r="E14" s="170" t="s">
        <v>230</v>
      </c>
      <c r="F14" s="171" t="s">
        <v>84</v>
      </c>
      <c r="G14" s="171" t="s">
        <v>85</v>
      </c>
      <c r="H14" s="171"/>
      <c r="I14" s="170" t="s">
        <v>231</v>
      </c>
      <c r="J14" s="171" t="s">
        <v>84</v>
      </c>
      <c r="K14" s="210" t="s">
        <v>85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232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233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234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124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235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236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237</v>
      </c>
    </row>
    <row r="28" ht="23" customHeight="1" spans="1:11">
      <c r="A28" s="189" t="s">
        <v>238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2</v>
      </c>
    </row>
    <row r="29" ht="23" customHeight="1" spans="1:11">
      <c r="A29" s="189" t="s">
        <v>239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 t="s">
        <v>240</v>
      </c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241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4</v>
      </c>
    </row>
    <row r="37" ht="18.75" customHeight="1" spans="1:11">
      <c r="A37" s="199" t="s">
        <v>242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243</v>
      </c>
      <c r="B38" s="167"/>
      <c r="C38" s="167"/>
      <c r="D38" s="165" t="s">
        <v>244</v>
      </c>
      <c r="E38" s="165"/>
      <c r="F38" s="201" t="s">
        <v>245</v>
      </c>
      <c r="G38" s="202"/>
      <c r="H38" s="167" t="s">
        <v>246</v>
      </c>
      <c r="I38" s="167"/>
      <c r="J38" s="167" t="s">
        <v>247</v>
      </c>
      <c r="K38" s="216"/>
    </row>
    <row r="39" ht="18.75" customHeight="1" spans="1:11">
      <c r="A39" s="166" t="s">
        <v>125</v>
      </c>
      <c r="B39" s="167" t="s">
        <v>248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136</v>
      </c>
      <c r="B42" s="203" t="s">
        <v>249</v>
      </c>
      <c r="C42" s="203"/>
      <c r="D42" s="170" t="s">
        <v>250</v>
      </c>
      <c r="E42" s="185" t="s">
        <v>251</v>
      </c>
      <c r="F42" s="170" t="s">
        <v>140</v>
      </c>
      <c r="G42" s="204">
        <v>45508</v>
      </c>
      <c r="H42" s="205" t="s">
        <v>141</v>
      </c>
      <c r="I42" s="205"/>
      <c r="J42" s="203" t="s">
        <v>142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K26" sqref="K26"/>
    </sheetView>
  </sheetViews>
  <sheetFormatPr defaultColWidth="9" defaultRowHeight="14.25"/>
  <cols>
    <col min="1" max="1" width="13.625" style="80" customWidth="1"/>
    <col min="2" max="3" width="9.125" style="80" customWidth="1"/>
    <col min="4" max="4" width="9.125" style="81" customWidth="1"/>
    <col min="5" max="7" width="9.125" style="80" customWidth="1"/>
    <col min="8" max="8" width="8.5" style="80" customWidth="1"/>
    <col min="9" max="9" width="5.375" style="80" customWidth="1"/>
    <col min="10" max="10" width="2.75" style="80" customWidth="1"/>
    <col min="11" max="13" width="12.625" style="80" customWidth="1"/>
    <col min="14" max="16" width="12.625" style="82" customWidth="1"/>
    <col min="17" max="17" width="12.625" style="83" customWidth="1"/>
    <col min="18" max="255" width="9" style="80"/>
    <col min="256" max="16384" width="9" style="84"/>
  </cols>
  <sheetData>
    <row r="1" s="80" customFormat="1" ht="29" customHeight="1" spans="1:258">
      <c r="A1" s="85" t="s">
        <v>145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116"/>
      <c r="O1" s="116"/>
      <c r="P1" s="116"/>
      <c r="Q1" s="142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0" customFormat="1" ht="20" customHeight="1" spans="1:258">
      <c r="A2" s="89" t="s">
        <v>61</v>
      </c>
      <c r="B2" s="90" t="str">
        <f>首期!B4</f>
        <v>TAJJBN81759</v>
      </c>
      <c r="C2" s="90"/>
      <c r="D2" s="91"/>
      <c r="E2" s="92" t="s">
        <v>67</v>
      </c>
      <c r="F2" s="92"/>
      <c r="G2" s="93" t="s">
        <v>201</v>
      </c>
      <c r="H2" s="93"/>
      <c r="I2" s="117"/>
      <c r="J2" s="118"/>
      <c r="K2" s="119" t="s">
        <v>57</v>
      </c>
      <c r="L2" s="120" t="s">
        <v>56</v>
      </c>
      <c r="M2" s="120"/>
      <c r="N2" s="121"/>
      <c r="O2" s="121"/>
      <c r="P2" s="121"/>
      <c r="Q2" s="142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0" customFormat="1" spans="1:258">
      <c r="A3" s="94" t="s">
        <v>146</v>
      </c>
      <c r="B3" s="95"/>
      <c r="C3" s="96" t="s">
        <v>147</v>
      </c>
      <c r="D3" s="97"/>
      <c r="E3" s="96"/>
      <c r="F3" s="96"/>
      <c r="G3" s="96"/>
      <c r="H3" s="96"/>
      <c r="I3" s="122"/>
      <c r="J3" s="123"/>
      <c r="K3" s="124" t="s">
        <v>198</v>
      </c>
      <c r="L3" s="124"/>
      <c r="M3" s="124"/>
      <c r="N3" s="125"/>
      <c r="O3" s="125"/>
      <c r="P3" s="125"/>
      <c r="Q3" s="143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0" customFormat="1" ht="18" spans="1:258">
      <c r="A4" s="94"/>
      <c r="B4" s="98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9" t="s">
        <v>115</v>
      </c>
      <c r="I4" s="126" t="s">
        <v>252</v>
      </c>
      <c r="J4" s="123"/>
      <c r="K4" s="98" t="s">
        <v>109</v>
      </c>
      <c r="L4" s="99" t="s">
        <v>110</v>
      </c>
      <c r="M4" s="99" t="s">
        <v>111</v>
      </c>
      <c r="N4" s="99" t="s">
        <v>112</v>
      </c>
      <c r="O4" s="99" t="s">
        <v>113</v>
      </c>
      <c r="P4" s="99" t="s">
        <v>114</v>
      </c>
      <c r="Q4" s="144" t="s">
        <v>115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0" customFormat="1" ht="18" spans="1:258">
      <c r="A5" s="94"/>
      <c r="B5" s="98" t="s">
        <v>253</v>
      </c>
      <c r="C5" s="99" t="s">
        <v>254</v>
      </c>
      <c r="D5" s="99" t="s">
        <v>255</v>
      </c>
      <c r="E5" s="99" t="s">
        <v>256</v>
      </c>
      <c r="F5" s="99" t="s">
        <v>257</v>
      </c>
      <c r="G5" s="99" t="s">
        <v>258</v>
      </c>
      <c r="H5" s="99" t="s">
        <v>259</v>
      </c>
      <c r="I5" s="126"/>
      <c r="J5" s="127"/>
      <c r="K5" s="99" t="s">
        <v>253</v>
      </c>
      <c r="L5" s="99" t="s">
        <v>254</v>
      </c>
      <c r="M5" s="99" t="s">
        <v>255</v>
      </c>
      <c r="N5" s="99" t="s">
        <v>256</v>
      </c>
      <c r="O5" s="99" t="s">
        <v>257</v>
      </c>
      <c r="P5" s="99" t="s">
        <v>258</v>
      </c>
      <c r="Q5" s="144" t="s">
        <v>259</v>
      </c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0" customFormat="1" ht="21" customHeight="1" spans="1:258">
      <c r="A6" s="100"/>
      <c r="B6" s="101"/>
      <c r="C6" s="101"/>
      <c r="D6" s="102"/>
      <c r="E6" s="101"/>
      <c r="F6" s="101"/>
      <c r="G6" s="101"/>
      <c r="H6" s="101"/>
      <c r="I6" s="128" t="s">
        <v>160</v>
      </c>
      <c r="J6" s="127"/>
      <c r="K6" s="129" t="s">
        <v>260</v>
      </c>
      <c r="L6" s="129" t="s">
        <v>261</v>
      </c>
      <c r="M6" s="129" t="s">
        <v>262</v>
      </c>
      <c r="N6" s="129" t="s">
        <v>263</v>
      </c>
      <c r="O6" s="129" t="s">
        <v>264</v>
      </c>
      <c r="P6" s="129" t="s">
        <v>265</v>
      </c>
      <c r="Q6" s="145" t="s">
        <v>263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0" customFormat="1" ht="21" hidden="1" customHeight="1" spans="1:258">
      <c r="A7" s="103"/>
      <c r="B7" s="101"/>
      <c r="C7" s="101"/>
      <c r="D7" s="102"/>
      <c r="E7" s="101"/>
      <c r="F7" s="101"/>
      <c r="G7" s="101"/>
      <c r="H7" s="101"/>
      <c r="I7" s="130" t="s">
        <v>160</v>
      </c>
      <c r="J7" s="127"/>
      <c r="K7" s="129"/>
      <c r="L7" s="129"/>
      <c r="M7" s="129"/>
      <c r="N7" s="129"/>
      <c r="O7" s="129"/>
      <c r="P7" s="129"/>
      <c r="Q7" s="14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0" customFormat="1" ht="21" customHeight="1" spans="1:258">
      <c r="A8" s="103"/>
      <c r="B8" s="101"/>
      <c r="C8" s="101"/>
      <c r="D8" s="104"/>
      <c r="E8" s="101"/>
      <c r="F8" s="101"/>
      <c r="G8" s="101"/>
      <c r="H8" s="101"/>
      <c r="I8" s="130" t="s">
        <v>160</v>
      </c>
      <c r="J8" s="127"/>
      <c r="K8" s="129" t="s">
        <v>266</v>
      </c>
      <c r="L8" s="129" t="s">
        <v>267</v>
      </c>
      <c r="M8" s="129" t="s">
        <v>268</v>
      </c>
      <c r="N8" s="129" t="s">
        <v>269</v>
      </c>
      <c r="O8" s="129" t="s">
        <v>266</v>
      </c>
      <c r="P8" s="129" t="s">
        <v>270</v>
      </c>
      <c r="Q8" s="146" t="s">
        <v>267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0" customFormat="1" ht="21" customHeight="1" spans="1:258">
      <c r="A9" s="103"/>
      <c r="B9" s="101"/>
      <c r="C9" s="101"/>
      <c r="D9" s="104"/>
      <c r="E9" s="101"/>
      <c r="F9" s="101"/>
      <c r="G9" s="101"/>
      <c r="H9" s="101"/>
      <c r="I9" s="130" t="s">
        <v>169</v>
      </c>
      <c r="J9" s="127"/>
      <c r="K9" s="129" t="s">
        <v>271</v>
      </c>
      <c r="L9" s="129" t="s">
        <v>272</v>
      </c>
      <c r="M9" s="129" t="s">
        <v>273</v>
      </c>
      <c r="N9" s="129" t="s">
        <v>274</v>
      </c>
      <c r="O9" s="129" t="s">
        <v>274</v>
      </c>
      <c r="P9" s="129" t="s">
        <v>275</v>
      </c>
      <c r="Q9" s="145" t="s">
        <v>271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0" customFormat="1" ht="21" customHeight="1" spans="1:258">
      <c r="A10" s="103"/>
      <c r="B10" s="101"/>
      <c r="C10" s="101"/>
      <c r="D10" s="104"/>
      <c r="E10" s="101"/>
      <c r="F10" s="101"/>
      <c r="G10" s="101"/>
      <c r="H10" s="101"/>
      <c r="I10" s="130" t="s">
        <v>169</v>
      </c>
      <c r="J10" s="127"/>
      <c r="K10" s="129" t="s">
        <v>274</v>
      </c>
      <c r="L10" s="129" t="s">
        <v>274</v>
      </c>
      <c r="M10" s="129" t="s">
        <v>275</v>
      </c>
      <c r="N10" s="129" t="s">
        <v>276</v>
      </c>
      <c r="O10" s="129" t="s">
        <v>277</v>
      </c>
      <c r="P10" s="129" t="s">
        <v>272</v>
      </c>
      <c r="Q10" s="146" t="s">
        <v>273</v>
      </c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0" customFormat="1" ht="21" customHeight="1" spans="1:258">
      <c r="A11" s="105"/>
      <c r="B11" s="106"/>
      <c r="C11" s="106"/>
      <c r="D11" s="107"/>
      <c r="E11" s="106"/>
      <c r="F11" s="106"/>
      <c r="G11" s="106"/>
      <c r="H11" s="106"/>
      <c r="I11" s="130" t="s">
        <v>169</v>
      </c>
      <c r="J11" s="127"/>
      <c r="K11" s="129" t="s">
        <v>261</v>
      </c>
      <c r="L11" s="129" t="s">
        <v>278</v>
      </c>
      <c r="M11" s="129" t="s">
        <v>261</v>
      </c>
      <c r="N11" s="129" t="s">
        <v>279</v>
      </c>
      <c r="O11" s="129" t="s">
        <v>278</v>
      </c>
      <c r="P11" s="129" t="s">
        <v>260</v>
      </c>
      <c r="Q11" s="146" t="s">
        <v>280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0" customFormat="1" ht="21" customHeight="1" spans="1:258">
      <c r="A12" s="105"/>
      <c r="B12" s="106"/>
      <c r="C12" s="106"/>
      <c r="D12" s="107"/>
      <c r="E12" s="106"/>
      <c r="F12" s="106"/>
      <c r="G12" s="106"/>
      <c r="H12" s="106"/>
      <c r="I12" s="131"/>
      <c r="J12" s="127"/>
      <c r="K12" s="129" t="s">
        <v>278</v>
      </c>
      <c r="L12" s="129" t="s">
        <v>281</v>
      </c>
      <c r="M12" s="129" t="s">
        <v>279</v>
      </c>
      <c r="N12" s="129" t="s">
        <v>278</v>
      </c>
      <c r="O12" s="129" t="s">
        <v>261</v>
      </c>
      <c r="P12" s="129" t="s">
        <v>261</v>
      </c>
      <c r="Q12" s="146" t="s">
        <v>278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0" customFormat="1" ht="21" customHeight="1" spans="1:258">
      <c r="A13" s="103"/>
      <c r="B13" s="101"/>
      <c r="C13" s="101"/>
      <c r="D13" s="102"/>
      <c r="E13" s="101"/>
      <c r="F13" s="101"/>
      <c r="G13" s="101"/>
      <c r="H13" s="101"/>
      <c r="I13" s="131"/>
      <c r="J13" s="127"/>
      <c r="K13" s="129" t="s">
        <v>273</v>
      </c>
      <c r="L13" s="129" t="s">
        <v>273</v>
      </c>
      <c r="M13" s="129" t="s">
        <v>282</v>
      </c>
      <c r="N13" s="129" t="s">
        <v>273</v>
      </c>
      <c r="O13" s="129" t="s">
        <v>273</v>
      </c>
      <c r="P13" s="129" t="s">
        <v>273</v>
      </c>
      <c r="Q13" s="146" t="s">
        <v>283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0" customFormat="1" ht="21" customHeight="1" spans="1:258">
      <c r="A14" s="103"/>
      <c r="B14" s="101"/>
      <c r="C14" s="101"/>
      <c r="D14" s="102"/>
      <c r="E14" s="101"/>
      <c r="F14" s="101"/>
      <c r="G14" s="101"/>
      <c r="H14" s="101"/>
      <c r="I14" s="132"/>
      <c r="J14" s="127"/>
      <c r="K14" s="129" t="s">
        <v>278</v>
      </c>
      <c r="L14" s="129" t="s">
        <v>265</v>
      </c>
      <c r="M14" s="129" t="s">
        <v>273</v>
      </c>
      <c r="N14" s="129" t="s">
        <v>280</v>
      </c>
      <c r="O14" s="129" t="s">
        <v>273</v>
      </c>
      <c r="P14" s="129" t="s">
        <v>278</v>
      </c>
      <c r="Q14" s="146" t="s">
        <v>273</v>
      </c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0" customFormat="1" ht="21" customHeight="1" spans="1:258">
      <c r="A15" s="103"/>
      <c r="B15" s="101"/>
      <c r="C15" s="101"/>
      <c r="D15" s="102"/>
      <c r="E15" s="101"/>
      <c r="F15" s="101"/>
      <c r="G15" s="101"/>
      <c r="H15" s="101"/>
      <c r="I15" s="132"/>
      <c r="J15" s="127"/>
      <c r="K15" s="129" t="s">
        <v>273</v>
      </c>
      <c r="L15" s="129" t="s">
        <v>273</v>
      </c>
      <c r="M15" s="129" t="s">
        <v>273</v>
      </c>
      <c r="N15" s="129" t="s">
        <v>273</v>
      </c>
      <c r="O15" s="129" t="s">
        <v>273</v>
      </c>
      <c r="P15" s="129" t="s">
        <v>273</v>
      </c>
      <c r="Q15" s="146" t="s">
        <v>273</v>
      </c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0" customFormat="1" ht="21" customHeight="1" spans="1:258">
      <c r="A16" s="103"/>
      <c r="B16" s="101"/>
      <c r="C16" s="101"/>
      <c r="D16" s="102"/>
      <c r="E16" s="101"/>
      <c r="F16" s="101"/>
      <c r="G16" s="101"/>
      <c r="H16" s="101"/>
      <c r="I16" s="133"/>
      <c r="J16" s="127"/>
      <c r="K16" s="129" t="s">
        <v>273</v>
      </c>
      <c r="L16" s="129" t="s">
        <v>273</v>
      </c>
      <c r="M16" s="129" t="s">
        <v>273</v>
      </c>
      <c r="N16" s="129" t="s">
        <v>273</v>
      </c>
      <c r="O16" s="129" t="s">
        <v>273</v>
      </c>
      <c r="P16" s="129" t="s">
        <v>273</v>
      </c>
      <c r="Q16" s="146" t="s">
        <v>273</v>
      </c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0" customFormat="1" ht="21" customHeight="1" spans="1:258">
      <c r="A17" s="103"/>
      <c r="B17" s="101"/>
      <c r="C17" s="101"/>
      <c r="D17" s="102"/>
      <c r="E17" s="101"/>
      <c r="F17" s="101"/>
      <c r="G17" s="101"/>
      <c r="H17" s="101"/>
      <c r="I17" s="134"/>
      <c r="J17" s="127"/>
      <c r="K17" s="129" t="s">
        <v>273</v>
      </c>
      <c r="L17" s="129" t="s">
        <v>273</v>
      </c>
      <c r="M17" s="129" t="s">
        <v>273</v>
      </c>
      <c r="N17" s="129" t="s">
        <v>273</v>
      </c>
      <c r="O17" s="129" t="s">
        <v>273</v>
      </c>
      <c r="P17" s="129" t="s">
        <v>273</v>
      </c>
      <c r="Q17" s="146" t="s">
        <v>273</v>
      </c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0" customFormat="1" ht="21" customHeight="1" spans="1:258">
      <c r="A18" s="108"/>
      <c r="B18" s="109"/>
      <c r="C18" s="109"/>
      <c r="D18" s="110"/>
      <c r="E18" s="109"/>
      <c r="F18" s="109"/>
      <c r="G18" s="109"/>
      <c r="H18" s="109"/>
      <c r="I18" s="135"/>
      <c r="J18" s="136"/>
      <c r="K18" s="137" t="s">
        <v>273</v>
      </c>
      <c r="L18" s="137" t="s">
        <v>273</v>
      </c>
      <c r="M18" s="137" t="s">
        <v>273</v>
      </c>
      <c r="N18" s="137" t="s">
        <v>273</v>
      </c>
      <c r="O18" s="137" t="s">
        <v>273</v>
      </c>
      <c r="P18" s="137" t="s">
        <v>273</v>
      </c>
      <c r="Q18" s="147" t="s">
        <v>273</v>
      </c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0" customFormat="1" ht="16.5" spans="1:258">
      <c r="A19" s="111"/>
      <c r="B19" s="111"/>
      <c r="C19" s="112"/>
      <c r="D19" s="112"/>
      <c r="E19" s="113"/>
      <c r="F19" s="113"/>
      <c r="G19" s="112"/>
      <c r="H19" s="112"/>
      <c r="I19" s="138"/>
      <c r="N19" s="82"/>
      <c r="O19" s="82"/>
      <c r="P19" s="82"/>
      <c r="Q19" s="148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0" customFormat="1" spans="1:258">
      <c r="A20" s="114" t="s">
        <v>183</v>
      </c>
      <c r="B20" s="114"/>
      <c r="C20" s="114"/>
      <c r="D20" s="115"/>
      <c r="N20" s="82"/>
      <c r="O20" s="82"/>
      <c r="P20" s="82"/>
      <c r="Q20" s="148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0" customFormat="1" spans="4:258">
      <c r="D21" s="81"/>
      <c r="K21" s="139" t="s">
        <v>184</v>
      </c>
      <c r="L21" s="140"/>
      <c r="M21" s="139" t="s">
        <v>185</v>
      </c>
      <c r="N21" s="141"/>
      <c r="O21" s="141" t="s">
        <v>186</v>
      </c>
      <c r="P21" s="82" t="s">
        <v>142</v>
      </c>
      <c r="Q21" s="148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70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1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72">
        <v>1</v>
      </c>
      <c r="B4" s="12" t="s">
        <v>300</v>
      </c>
      <c r="C4" s="12" t="s">
        <v>301</v>
      </c>
      <c r="D4" s="12" t="s">
        <v>120</v>
      </c>
      <c r="E4" s="13" t="s">
        <v>302</v>
      </c>
      <c r="F4" s="27" t="s">
        <v>303</v>
      </c>
      <c r="G4" s="73" t="s">
        <v>65</v>
      </c>
      <c r="H4" s="9" t="s">
        <v>65</v>
      </c>
      <c r="I4" s="76">
        <v>3</v>
      </c>
      <c r="J4" s="77">
        <v>1</v>
      </c>
      <c r="K4" s="77">
        <v>1</v>
      </c>
      <c r="L4" s="77">
        <v>1</v>
      </c>
      <c r="M4" s="9">
        <v>0</v>
      </c>
      <c r="N4" s="9">
        <f t="shared" ref="N4:N7" si="0">SUM(I4:M4)</f>
        <v>6</v>
      </c>
      <c r="O4" s="9" t="s">
        <v>304</v>
      </c>
    </row>
    <row r="5" ht="20" customHeight="1" spans="1:15">
      <c r="A5" s="72">
        <v>2</v>
      </c>
      <c r="B5" s="12" t="s">
        <v>305</v>
      </c>
      <c r="C5" s="12" t="s">
        <v>301</v>
      </c>
      <c r="D5" s="12" t="s">
        <v>119</v>
      </c>
      <c r="E5" s="13" t="s">
        <v>306</v>
      </c>
      <c r="F5" s="27" t="s">
        <v>303</v>
      </c>
      <c r="G5" s="73" t="s">
        <v>65</v>
      </c>
      <c r="H5" s="9" t="s">
        <v>65</v>
      </c>
      <c r="I5" s="77">
        <v>2</v>
      </c>
      <c r="J5" s="77">
        <v>0</v>
      </c>
      <c r="K5" s="77">
        <v>1</v>
      </c>
      <c r="L5" s="77">
        <v>0</v>
      </c>
      <c r="M5" s="77">
        <v>0</v>
      </c>
      <c r="N5" s="9">
        <f t="shared" si="0"/>
        <v>3</v>
      </c>
      <c r="O5" s="9" t="s">
        <v>304</v>
      </c>
    </row>
    <row r="6" ht="20" customHeight="1" spans="1:15">
      <c r="A6" s="72">
        <v>3</v>
      </c>
      <c r="B6" s="12">
        <v>240818049</v>
      </c>
      <c r="C6" s="12" t="s">
        <v>301</v>
      </c>
      <c r="D6" s="12" t="s">
        <v>117</v>
      </c>
      <c r="E6" s="13" t="s">
        <v>306</v>
      </c>
      <c r="F6" s="27" t="s">
        <v>303</v>
      </c>
      <c r="G6" s="73" t="s">
        <v>65</v>
      </c>
      <c r="H6" s="9" t="s">
        <v>65</v>
      </c>
      <c r="I6" s="77">
        <v>3</v>
      </c>
      <c r="J6" s="77">
        <v>1</v>
      </c>
      <c r="K6" s="77">
        <v>0</v>
      </c>
      <c r="L6" s="77">
        <v>0</v>
      </c>
      <c r="M6" s="77">
        <v>0</v>
      </c>
      <c r="N6" s="9">
        <f t="shared" si="0"/>
        <v>4</v>
      </c>
      <c r="O6" s="9" t="s">
        <v>304</v>
      </c>
    </row>
    <row r="7" ht="20" customHeight="1" spans="1:15">
      <c r="A7" s="72">
        <v>4</v>
      </c>
      <c r="B7" s="12">
        <v>240819024</v>
      </c>
      <c r="C7" s="12" t="s">
        <v>301</v>
      </c>
      <c r="D7" s="12" t="s">
        <v>118</v>
      </c>
      <c r="E7" s="13" t="s">
        <v>306</v>
      </c>
      <c r="F7" s="27" t="s">
        <v>303</v>
      </c>
      <c r="G7" s="73" t="s">
        <v>65</v>
      </c>
      <c r="H7" s="9" t="s">
        <v>65</v>
      </c>
      <c r="I7" s="77">
        <v>2</v>
      </c>
      <c r="J7" s="77">
        <v>0</v>
      </c>
      <c r="K7" s="77">
        <v>1</v>
      </c>
      <c r="L7" s="77">
        <v>0</v>
      </c>
      <c r="M7" s="77">
        <v>0</v>
      </c>
      <c r="N7" s="9">
        <f t="shared" si="0"/>
        <v>3</v>
      </c>
      <c r="O7" s="9" t="s">
        <v>304</v>
      </c>
    </row>
    <row r="8" ht="20" customHeight="1" spans="1:15">
      <c r="A8" s="9"/>
      <c r="B8" s="29"/>
      <c r="C8" s="30"/>
      <c r="D8" s="30"/>
      <c r="E8" s="57"/>
      <c r="F8" s="30"/>
      <c r="G8" s="73"/>
      <c r="H8" s="9"/>
      <c r="I8" s="78"/>
      <c r="J8" s="77"/>
      <c r="K8" s="77"/>
      <c r="L8" s="77"/>
      <c r="M8" s="9"/>
      <c r="N8" s="9"/>
      <c r="O8" s="9"/>
    </row>
    <row r="9" ht="20" customHeight="1" spans="1:15">
      <c r="A9" s="9"/>
      <c r="B9" s="29"/>
      <c r="C9" s="29"/>
      <c r="D9" s="29"/>
      <c r="E9" s="60"/>
      <c r="F9" s="29"/>
      <c r="G9" s="9"/>
      <c r="H9" s="10"/>
      <c r="I9" s="76"/>
      <c r="J9" s="77"/>
      <c r="K9" s="77"/>
      <c r="L9" s="77"/>
      <c r="M9" s="9"/>
      <c r="N9" s="9"/>
      <c r="O9" s="10"/>
    </row>
    <row r="10" ht="20" customHeight="1" spans="1:15">
      <c r="A10" s="9"/>
      <c r="B10" s="29"/>
      <c r="C10" s="29"/>
      <c r="D10" s="29"/>
      <c r="E10" s="60"/>
      <c r="F10" s="29"/>
      <c r="G10" s="9"/>
      <c r="H10" s="10"/>
      <c r="I10" s="76"/>
      <c r="J10" s="77"/>
      <c r="K10" s="77"/>
      <c r="L10" s="77"/>
      <c r="M10" s="9"/>
      <c r="N10" s="9"/>
      <c r="O10" s="10"/>
    </row>
    <row r="11" ht="20" customHeight="1" spans="1:15">
      <c r="A11" s="9"/>
      <c r="B11" s="29"/>
      <c r="C11" s="29"/>
      <c r="D11" s="29"/>
      <c r="E11" s="60"/>
      <c r="F11" s="29"/>
      <c r="G11" s="9"/>
      <c r="H11" s="10"/>
      <c r="I11" s="76"/>
      <c r="J11" s="77"/>
      <c r="K11" s="77"/>
      <c r="L11" s="77"/>
      <c r="M11" s="9"/>
      <c r="N11" s="9"/>
      <c r="O11" s="10"/>
    </row>
    <row r="12" s="2" customFormat="1" ht="18.75" spans="1:15">
      <c r="A12" s="17" t="s">
        <v>307</v>
      </c>
      <c r="B12" s="18"/>
      <c r="C12" s="29"/>
      <c r="D12" s="19"/>
      <c r="E12" s="20"/>
      <c r="F12" s="29"/>
      <c r="G12" s="9"/>
      <c r="H12" s="38"/>
      <c r="I12" s="32"/>
      <c r="J12" s="17" t="s">
        <v>308</v>
      </c>
      <c r="K12" s="18"/>
      <c r="L12" s="18"/>
      <c r="M12" s="19"/>
      <c r="N12" s="18"/>
      <c r="O12" s="25"/>
    </row>
    <row r="13" ht="61" customHeight="1" spans="1:15">
      <c r="A13" s="74" t="s">
        <v>309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2024-10-25T09:39:42Z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