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第一批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<sst xmlns="http://schemas.openxmlformats.org/spreadsheetml/2006/main" count="936" uniqueCount="371">
  <si>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</si>
  <si>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</si>
  <si>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</si>
  <si>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</si>
  <si>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</si>
  <si>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</si>
  <si>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</si>
  <si>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</si>
  <si>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</si>
  <si>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</si>
  <si>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</si>
  <si>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</si>
  <si>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</si>
  <si>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</si>
  <si>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</si>
  <si>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</si>
  <si>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</si>
  <si>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</si>
  <si>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</si>
  <si>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</si>
  <si>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</si>
  <si>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</si>
  <si>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</si>
  <si>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</si>
  <si>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</si>
  <si>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</si>
  <si>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</si>
  <si>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</si>
  <si>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</si>
  <si>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</si>
  <si>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</si>
  <si>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</si>
  <si>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</si>
  <si>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</si>
  <si>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</si>
  <si>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</si>
  <si>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</si>
  <si>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</si>
  <si>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</si>
  <si>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</si>
  <si>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</si>
  <si>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</si>
  <si>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</si>
  <si>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</si>
  <si>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</si>
  <si>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</si>
  <si>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</si>
  <si>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</si>
  <si>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</si>
  <si>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</si>
  <si>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</si>
  <si>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</si>
  <si>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</si>
  <si>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</si>
  <si>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</si>
  <si>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</si>
  <si>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</si>
  <si>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</si>
  <si>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</si>
  <si>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</si>
  <si>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</si>
  <si>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</si>
  <si>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</si>
  <si>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</si>
  <si>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</si>
  <si>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</si>
  <si>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</si>
  <si>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</si>
  <si>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</si>
  <si>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</si>
  <si>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</si>
  <si>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</si>
  <si>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</si>
  <si>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</si>
  <si>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</si>
  <si>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</si>
  <si>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</si>
  <si>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</si>
  <si>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</si>
  <si>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</si>
  <si>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</si>
  <si>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</si>
  <si>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</si>
  <si>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</si>
  <si>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</si>
  <si>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</si>
  <si>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</si>
  <si>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</si>
  <si>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</si>
  <si>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</si>
  <si>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</si>
  <si>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</si>
  <si>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</si>
  <si>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</si>
  <si>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</si>
  <si>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</si>
  <si>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</si>
  <si>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</si>
  <si>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</si>
  <si>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</si>
  <si>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</si>
  <si>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</si>
  <si>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</si>
  <si>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</si>
  <si>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</si>
  <si>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</si>
  <si>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</si>
  <si>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</si>
  <si>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</si>
  <si>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</si>
  <si>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</si>
  <si>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</si>
  <si>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</si>
  <si>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</si>
  <si>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</si>
  <si>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</si>
  <si>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</si>
  <si>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</si>
  <si>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</si>
  <si>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1.冚侧缝明线起扭</t>
  </si>
  <si>
    <t>2.前袋口长短，左右不对称</t>
  </si>
  <si>
    <t>3.拉腰头空边，不饱满，腰围尺寸偏小</t>
  </si>
  <si>
    <t>4.上脚口容位不均匀，线头未清理干净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</si>
  <si>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</si>
  <si>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</si>
  <si>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</si>
  <si>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</si>
  <si>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</si>
  <si>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</si>
  <si>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</si>
  <si>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</si>
  <si>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</si>
  <si>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</si>
  <si>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</si>
  <si>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</si>
  <si>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</si>
  <si>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</si>
  <si>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</si>
  <si>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</si>
  <si>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</si>
  <si>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</si>
  <si>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</si>
  <si>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</si>
  <si>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</si>
  <si>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</si>
  <si>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</si>
  <si>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</si>
  <si>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</si>
  <si>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</si>
  <si>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</si>
  <si>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</si>
  <si>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</si>
  <si>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</si>
  <si>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+0.7</t>
  </si>
  <si>
    <t>+0.5</t>
  </si>
  <si>
    <t>全松紧腰围 平量</t>
  </si>
  <si>
    <t>+0</t>
  </si>
  <si>
    <t>全松紧腰围 拉量</t>
  </si>
  <si>
    <t>臀围</t>
  </si>
  <si>
    <t>±0.5</t>
  </si>
  <si>
    <t>+2</t>
  </si>
  <si>
    <t>腿围</t>
  </si>
  <si>
    <t>-0.8</t>
  </si>
  <si>
    <t>-0.5</t>
  </si>
  <si>
    <t>膝围/2</t>
  </si>
  <si>
    <t>±0.3</t>
  </si>
  <si>
    <t>-0.2</t>
  </si>
  <si>
    <r>
      <rPr>
        <b/>
        <sz val="12"/>
        <rFont val="仿宋_GB2312"/>
        <charset val="0"/>
      </rPr>
      <t>脚口/2</t>
    </r>
    <r>
      <rPr>
        <b/>
        <sz val="12"/>
        <rFont val="宋体"/>
        <charset val="134"/>
      </rPr>
      <t xml:space="preserve"> 拉量</t>
    </r>
  </si>
  <si>
    <r>
      <rPr>
        <b/>
        <sz val="12"/>
        <rFont val="仿宋_GB2312"/>
        <charset val="0"/>
      </rPr>
      <t>脚口/2（</t>
    </r>
    <r>
      <rPr>
        <b/>
        <sz val="12"/>
        <rFont val="Microsoft YaHei UI"/>
        <charset val="134"/>
      </rPr>
      <t>平量</t>
    </r>
    <r>
      <rPr>
        <b/>
        <sz val="12"/>
        <rFont val="仿宋_GB2312"/>
        <charset val="0"/>
      </rPr>
      <t>）</t>
    </r>
  </si>
  <si>
    <t>-0.3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</si>
  <si>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</si>
  <si>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</si>
  <si>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</si>
  <si>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</si>
  <si>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</si>
  <si>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</si>
  <si>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</si>
  <si>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</si>
  <si>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</si>
  <si>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</si>
  <si>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</si>
  <si>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</si>
  <si>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</si>
  <si>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</si>
  <si>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</si>
  <si>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</si>
  <si>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</si>
  <si>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1、脚口容位不均匀</t>
  </si>
  <si>
    <t>2、袋口有高低</t>
  </si>
  <si>
    <t>3、线头没有清理干净，打枣线要调试好</t>
  </si>
  <si>
    <t>【整改的严重缺陷及整改复核时间】</t>
  </si>
  <si>
    <t>以上问题车间已整改</t>
  </si>
  <si>
    <t>刘碧云</t>
  </si>
  <si>
    <t>洗前/洗后</t>
  </si>
  <si>
    <t>+0 +0</t>
  </si>
  <si>
    <t>-0.5 +0</t>
  </si>
  <si>
    <t>+1 +0.8</t>
  </si>
  <si>
    <t>+1 +0</t>
  </si>
  <si>
    <t>-0.4 +0</t>
  </si>
  <si>
    <t>+0 -1</t>
  </si>
  <si>
    <t>+0.6 +0.4</t>
  </si>
  <si>
    <t>+0.5 +02</t>
  </si>
  <si>
    <t>+0.6 +0</t>
  </si>
  <si>
    <t>+1 +0.5</t>
  </si>
  <si>
    <t>+0.4 +0</t>
  </si>
  <si>
    <t>-1 -1.2</t>
  </si>
  <si>
    <t>+0.2 +0</t>
  </si>
  <si>
    <t>+0.5 +0</t>
  </si>
  <si>
    <t>-0.2 +0</t>
  </si>
  <si>
    <t xml:space="preserve">+0 +0 </t>
  </si>
  <si>
    <t>-0.3 -0.3</t>
  </si>
  <si>
    <t>-0.2 -0.2</t>
  </si>
  <si>
    <t>-0.3 +0</t>
  </si>
  <si>
    <t>-0.5 -0.6</t>
  </si>
  <si>
    <t>+0 -0.2</t>
  </si>
  <si>
    <t>+0 -0.3</t>
  </si>
  <si>
    <t>+0.3 +0</t>
  </si>
  <si>
    <t xml:space="preserve">+0.2  +0.3 </t>
  </si>
  <si>
    <t>+0.5 +0.4</t>
  </si>
  <si>
    <t xml:space="preserve">+0.5 +0.4 </t>
  </si>
  <si>
    <t>+0.3 +0.5</t>
  </si>
  <si>
    <t xml:space="preserve">+0.5 +0.3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</si>
  <si>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</si>
  <si>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</si>
  <si>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</si>
  <si>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</si>
  <si>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</si>
  <si>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</si>
  <si>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</si>
  <si>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</si>
  <si>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</si>
  <si>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</si>
  <si>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</si>
  <si>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</si>
  <si>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</si>
  <si>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</si>
  <si>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</si>
  <si>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</si>
  <si>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</si>
  <si>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</si>
  <si>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</si>
  <si>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</si>
  <si>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</si>
  <si>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</si>
  <si>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</si>
  <si>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</si>
  <si>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</si>
  <si>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</si>
  <si>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</si>
  <si>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</si>
  <si>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</si>
  <si>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</si>
  <si>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</si>
  <si>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</si>
  <si>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</si>
  <si>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</si>
  <si>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</si>
  <si>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</si>
  <si>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</si>
  <si>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</si>
  <si>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2.拉腰头空边，不饱满，</t>
  </si>
  <si>
    <t>3.上脚口容位不均匀，线头未清理干净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</si>
  <si>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</si>
  <si>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</si>
  <si>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</si>
  <si>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</si>
  <si>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</si>
  <si>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</si>
  <si>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</si>
  <si>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第一批先走400件，抽查50件，发现3件不良品，已按照以上提出的问题点改正，可以出货</t>
  </si>
  <si>
    <t>服装QC部门</t>
  </si>
  <si>
    <t>检验人</t>
  </si>
  <si>
    <t>黑色/浅花灰</t>
  </si>
  <si>
    <t xml:space="preserve">+1  +1 </t>
  </si>
  <si>
    <t>+1  +1.2</t>
  </si>
  <si>
    <t>+0.5 +1</t>
  </si>
  <si>
    <t xml:space="preserve">+0.5 +1 </t>
  </si>
  <si>
    <t xml:space="preserve">+1 +1 </t>
  </si>
  <si>
    <t>+1 +1</t>
  </si>
  <si>
    <t xml:space="preserve">+1  +0.6 </t>
  </si>
  <si>
    <t xml:space="preserve">-0.2 +0 </t>
  </si>
  <si>
    <t xml:space="preserve">+0 -0.4 </t>
  </si>
  <si>
    <t xml:space="preserve"> +0.5  +0.6</t>
  </si>
  <si>
    <t xml:space="preserve">+0  +0 </t>
  </si>
  <si>
    <t>+0.5  +1</t>
  </si>
  <si>
    <t>+1  +0.5</t>
  </si>
  <si>
    <t xml:space="preserve">+0.4 +0.5 </t>
  </si>
  <si>
    <t xml:space="preserve">+0.4 +0.6 </t>
  </si>
  <si>
    <t>+1 +0.6</t>
  </si>
  <si>
    <t xml:space="preserve">-0.2  -0.3 </t>
  </si>
  <si>
    <t xml:space="preserve">+0 -0.2 </t>
  </si>
  <si>
    <t xml:space="preserve">+0.3 +0.2 </t>
  </si>
  <si>
    <t>+0.2 +0.5</t>
  </si>
  <si>
    <t>+0.3 +0.3</t>
  </si>
  <si>
    <t>+0.3 +0.4</t>
  </si>
  <si>
    <t>+0.5 +0.3</t>
  </si>
  <si>
    <t>+0.3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</si>
  <si>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</si>
  <si>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</si>
  <si>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</si>
  <si>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</si>
  <si>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</si>
  <si>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</si>
  <si>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</si>
  <si>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</si>
  <si>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</si>
  <si>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</si>
  <si>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</si>
  <si>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</si>
  <si>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</si>
  <si>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</si>
  <si>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</si>
  <si>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</si>
  <si>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9908#奥黛尔斜纹</t>
  </si>
  <si>
    <t>德纳</t>
  </si>
  <si>
    <t>A240914072</t>
  </si>
  <si>
    <t>花灰</t>
  </si>
  <si>
    <t>制表时间：2024/9/25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</si>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</sst>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b/>
      <sz val="10"/>
      <name val="黑体"/>
      <charset val="134"/>
    </font>
    <font>
      <b/>
      <sz val="11"/>
      <name val="仿宋_GB2312"/>
      <charset val="0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8" borderId="8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9" applyNumberFormat="0" applyAlignment="0" applyProtection="0">
      <alignment vertical="center"/>
    </xf>
    <xf numFmtId="0" fontId="62" fillId="10" borderId="90" applyNumberFormat="0" applyAlignment="0" applyProtection="0">
      <alignment vertical="center"/>
    </xf>
    <xf numFmtId="0" fontId="63" fillId="10" borderId="89" applyNumberFormat="0" applyAlignment="0" applyProtection="0">
      <alignment vertical="center"/>
    </xf>
    <xf numFmtId="0" fontId="64" fillId="11" borderId="91" applyNumberFormat="0" applyAlignment="0" applyProtection="0">
      <alignment vertical="center"/>
    </xf>
    <xf numFmtId="0" fontId="65" fillId="0" borderId="92" applyNumberFormat="0" applyFill="0" applyAlignment="0" applyProtection="0">
      <alignment vertical="center"/>
    </xf>
    <xf numFmtId="0" fontId="66" fillId="0" borderId="93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72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horizont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4" xfId="0" applyNumberFormat="1" applyFont="1" applyFill="1" applyBorder="1" applyAlignment="1">
      <alignment shrinkToFit="1"/>
    </xf>
    <xf numFmtId="0" fontId="33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17" fillId="0" borderId="16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5" fillId="0" borderId="0" xfId="53" applyFont="1" applyFill="1" applyAlignment="1"/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7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8" xfId="53" applyFont="1" applyFill="1" applyBorder="1" applyAlignment="1" applyProtection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49" fontId="35" fillId="0" borderId="19" xfId="54" applyNumberFormat="1" applyFont="1" applyFill="1" applyBorder="1" applyAlignment="1">
      <alignment horizontal="center" vertical="center"/>
    </xf>
    <xf numFmtId="49" fontId="35" fillId="0" borderId="20" xfId="54" applyNumberFormat="1" applyFont="1" applyFill="1" applyBorder="1" applyAlignment="1">
      <alignment horizontal="center" vertical="center"/>
    </xf>
    <xf numFmtId="49" fontId="17" fillId="0" borderId="21" xfId="53" applyNumberFormat="1" applyFont="1" applyFill="1" applyBorder="1" applyAlignment="1">
      <alignment horizontal="center"/>
    </xf>
    <xf numFmtId="49" fontId="35" fillId="0" borderId="21" xfId="54" applyNumberFormat="1" applyFont="1" applyFill="1" applyBorder="1" applyAlignment="1">
      <alignment horizontal="center" vertical="center"/>
    </xf>
    <xf numFmtId="49" fontId="35" fillId="0" borderId="22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3" xfId="52" applyFont="1" applyBorder="1" applyAlignment="1">
      <alignment horizontal="center" vertical="top"/>
    </xf>
    <xf numFmtId="0" fontId="37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vertical="center"/>
    </xf>
    <xf numFmtId="0" fontId="37" fillId="0" borderId="25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7" fillId="0" borderId="19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vertical="center"/>
    </xf>
    <xf numFmtId="0" fontId="25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18" fillId="0" borderId="21" xfId="52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right" vertical="center"/>
    </xf>
    <xf numFmtId="0" fontId="25" fillId="0" borderId="31" xfId="52" applyFont="1" applyFill="1" applyBorder="1" applyAlignment="1">
      <alignment horizontal="righ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5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58" fontId="25" fillId="0" borderId="21" xfId="52" applyNumberFormat="1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37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22" xfId="52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49" fontId="39" fillId="0" borderId="2" xfId="51" applyNumberFormat="1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8" fontId="41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9" fillId="0" borderId="0" xfId="0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vertical="center"/>
    </xf>
    <xf numFmtId="0" fontId="24" fillId="0" borderId="18" xfId="53" applyFont="1" applyFill="1" applyBorder="1" applyAlignment="1" applyProtection="1">
      <alignment vertical="center"/>
    </xf>
    <xf numFmtId="49" fontId="42" fillId="0" borderId="19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5" fillId="0" borderId="0" xfId="53" applyNumberFormat="1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1" fillId="0" borderId="41" xfId="52" applyFont="1" applyBorder="1" applyAlignment="1">
      <alignment horizontal="center" vertical="center"/>
    </xf>
    <xf numFmtId="0" fontId="26" fillId="0" borderId="41" xfId="52" applyFont="1" applyBorder="1" applyAlignment="1">
      <alignment horizontal="center" vertical="center"/>
    </xf>
    <xf numFmtId="0" fontId="38" fillId="0" borderId="41" xfId="52" applyFont="1" applyBorder="1" applyAlignment="1">
      <alignment horizontal="left" vertical="center"/>
    </xf>
    <xf numFmtId="0" fontId="38" fillId="0" borderId="24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8" fillId="0" borderId="36" xfId="52" applyFont="1" applyBorder="1" applyAlignment="1">
      <alignment horizontal="center" vertical="center"/>
    </xf>
    <xf numFmtId="0" fontId="26" fillId="0" borderId="24" xfId="52" applyFont="1" applyBorder="1" applyAlignment="1">
      <alignment horizontal="center" vertical="center"/>
    </xf>
    <xf numFmtId="0" fontId="26" fillId="0" borderId="25" xfId="52" applyFont="1" applyBorder="1" applyAlignment="1">
      <alignment horizontal="center" vertical="center"/>
    </xf>
    <xf numFmtId="0" fontId="26" fillId="0" borderId="36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38" fillId="0" borderId="26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38" fillId="0" borderId="19" xfId="52" applyFont="1" applyBorder="1" applyAlignment="1">
      <alignment vertical="center"/>
    </xf>
    <xf numFmtId="0" fontId="21" fillId="0" borderId="42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38" fillId="0" borderId="24" xfId="52" applyFont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18" fillId="0" borderId="25" xfId="52" applyFont="1" applyBorder="1" applyAlignment="1">
      <alignment vertical="center"/>
    </xf>
    <xf numFmtId="0" fontId="38" fillId="0" borderId="25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 wrapText="1"/>
    </xf>
    <xf numFmtId="0" fontId="25" fillId="0" borderId="29" xfId="52" applyFont="1" applyBorder="1" applyAlignment="1">
      <alignment horizontal="left" vertical="center" wrapText="1"/>
    </xf>
    <xf numFmtId="0" fontId="25" fillId="0" borderId="45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1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19" xfId="52" applyFont="1" applyBorder="1" applyAlignment="1">
      <alignment horizontal="center" vertical="center"/>
    </xf>
    <xf numFmtId="0" fontId="37" fillId="0" borderId="19" xfId="52" applyFont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26" fillId="0" borderId="48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6" fillId="0" borderId="49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26" fillId="0" borderId="49" xfId="52" applyFont="1" applyBorder="1" applyAlignment="1">
      <alignment horizontal="center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21" fillId="0" borderId="22" xfId="52" applyFont="1" applyBorder="1" applyAlignment="1">
      <alignment horizontal="left" vertical="center"/>
    </xf>
    <xf numFmtId="0" fontId="21" fillId="0" borderId="36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36" xfId="52" applyFont="1" applyBorder="1" applyAlignment="1">
      <alignment horizontal="left" vertical="center"/>
    </xf>
    <xf numFmtId="0" fontId="37" fillId="0" borderId="30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8" fillId="0" borderId="22" xfId="52" applyFont="1" applyBorder="1" applyAlignment="1">
      <alignment horizontal="center" vertical="center"/>
    </xf>
    <xf numFmtId="0" fontId="37" fillId="0" borderId="20" xfId="52" applyFont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57" xfId="52" applyFont="1" applyFill="1" applyBorder="1" applyAlignment="1">
      <alignment horizontal="left" vertical="center"/>
    </xf>
    <xf numFmtId="0" fontId="20" fillId="0" borderId="58" xfId="52" applyFont="1" applyFill="1" applyBorder="1" applyAlignment="1">
      <alignment horizontal="center" vertical="center"/>
    </xf>
    <xf numFmtId="0" fontId="21" fillId="0" borderId="58" xfId="52" applyFont="1" applyFill="1" applyBorder="1" applyAlignment="1">
      <alignment horizontal="center" vertical="center"/>
    </xf>
    <xf numFmtId="0" fontId="20" fillId="0" borderId="59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vertical="center"/>
    </xf>
    <xf numFmtId="0" fontId="22" fillId="0" borderId="60" xfId="52" applyFont="1" applyFill="1" applyBorder="1" applyAlignment="1">
      <alignment horizontal="center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 vertical="center"/>
    </xf>
    <xf numFmtId="0" fontId="32" fillId="0" borderId="62" xfId="0" applyNumberFormat="1" applyFont="1" applyFill="1" applyBorder="1" applyAlignment="1">
      <alignment shrinkToFit="1"/>
    </xf>
    <xf numFmtId="0" fontId="33" fillId="0" borderId="63" xfId="0" applyNumberFormat="1" applyFont="1" applyFill="1" applyBorder="1" applyAlignment="1">
      <alignment horizontal="center" vertical="center"/>
    </xf>
    <xf numFmtId="0" fontId="34" fillId="0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3" applyFont="1" applyFill="1" applyBorder="1" applyAlignment="1">
      <alignment horizontal="center"/>
    </xf>
    <xf numFmtId="0" fontId="20" fillId="0" borderId="60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4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17" fillId="0" borderId="19" xfId="53" applyFont="1" applyFill="1" applyBorder="1" applyAlignment="1"/>
    <xf numFmtId="0" fontId="27" fillId="0" borderId="69" xfId="0" applyNumberFormat="1" applyFont="1" applyFill="1" applyBorder="1" applyAlignment="1">
      <alignment horizontal="center" vertical="center"/>
    </xf>
    <xf numFmtId="49" fontId="35" fillId="0" borderId="69" xfId="54" applyNumberFormat="1" applyFont="1" applyFill="1" applyBorder="1" applyAlignment="1">
      <alignment horizontal="center" vertical="center"/>
    </xf>
    <xf numFmtId="0" fontId="17" fillId="0" borderId="70" xfId="53" applyFont="1" applyFill="1" applyBorder="1" applyAlignment="1">
      <alignment horizontal="center"/>
    </xf>
    <xf numFmtId="49" fontId="17" fillId="0" borderId="71" xfId="53" applyNumberFormat="1" applyFont="1" applyFill="1" applyBorder="1" applyAlignment="1">
      <alignment horizontal="center"/>
    </xf>
    <xf numFmtId="49" fontId="35" fillId="0" borderId="71" xfId="54" applyNumberFormat="1" applyFont="1" applyFill="1" applyBorder="1" applyAlignment="1">
      <alignment horizontal="center" vertical="center"/>
    </xf>
    <xf numFmtId="49" fontId="35" fillId="0" borderId="72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4" fillId="0" borderId="23" xfId="52" applyFont="1" applyBorder="1" applyAlignment="1">
      <alignment horizontal="center" vertical="top"/>
    </xf>
    <xf numFmtId="0" fontId="38" fillId="0" borderId="73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38" fillId="0" borderId="51" xfId="52" applyFont="1" applyBorder="1" applyAlignment="1">
      <alignment vertical="center"/>
    </xf>
    <xf numFmtId="0" fontId="18" fillId="0" borderId="52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18" fillId="0" borderId="52" xfId="52" applyFont="1" applyBorder="1" applyAlignment="1">
      <alignment vertical="center"/>
    </xf>
    <xf numFmtId="0" fontId="38" fillId="0" borderId="52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38" fillId="0" borderId="52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38" fillId="0" borderId="46" xfId="52" applyFont="1" applyBorder="1" applyAlignment="1">
      <alignment horizontal="left" vertical="center" wrapText="1"/>
    </xf>
    <xf numFmtId="0" fontId="38" fillId="0" borderId="47" xfId="52" applyFont="1" applyBorder="1" applyAlignment="1">
      <alignment horizontal="left" vertical="center" wrapText="1"/>
    </xf>
    <xf numFmtId="0" fontId="38" fillId="0" borderId="74" xfId="52" applyFont="1" applyBorder="1" applyAlignment="1">
      <alignment horizontal="left" vertical="center"/>
    </xf>
    <xf numFmtId="0" fontId="38" fillId="0" borderId="75" xfId="52" applyFont="1" applyBorder="1" applyAlignment="1">
      <alignment horizontal="left" vertical="center"/>
    </xf>
    <xf numFmtId="0" fontId="45" fillId="0" borderId="7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9" fontId="21" fillId="0" borderId="2" xfId="52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21" fillId="0" borderId="52" xfId="52" applyNumberFormat="1" applyFont="1" applyBorder="1" applyAlignment="1">
      <alignment horizontal="center" vertical="center"/>
    </xf>
    <xf numFmtId="0" fontId="21" fillId="0" borderId="26" xfId="52" applyFont="1" applyBorder="1" applyAlignment="1">
      <alignment horizontal="left" vertical="center"/>
    </xf>
    <xf numFmtId="9" fontId="21" fillId="0" borderId="19" xfId="52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46" xfId="52" applyNumberFormat="1" applyFont="1" applyBorder="1" applyAlignment="1">
      <alignment horizontal="left" vertical="center"/>
    </xf>
    <xf numFmtId="9" fontId="21" fillId="0" borderId="47" xfId="52" applyNumberFormat="1" applyFont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37" fillId="0" borderId="52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1" fillId="0" borderId="77" xfId="52" applyFont="1" applyFill="1" applyBorder="1" applyAlignment="1">
      <alignment horizontal="left" vertical="center"/>
    </xf>
    <xf numFmtId="0" fontId="21" fillId="0" borderId="78" xfId="52" applyFont="1" applyFill="1" applyBorder="1" applyAlignment="1">
      <alignment horizontal="left" vertical="center"/>
    </xf>
    <xf numFmtId="0" fontId="26" fillId="0" borderId="40" xfId="52" applyFont="1" applyBorder="1" applyAlignment="1">
      <alignment vertical="center"/>
    </xf>
    <xf numFmtId="0" fontId="47" fillId="0" borderId="49" xfId="52" applyFont="1" applyBorder="1" applyAlignment="1">
      <alignment horizontal="center" vertical="center"/>
    </xf>
    <xf numFmtId="0" fontId="26" fillId="0" borderId="41" xfId="52" applyFont="1" applyBorder="1" applyAlignment="1">
      <alignment vertical="center"/>
    </xf>
    <xf numFmtId="0" fontId="21" fillId="0" borderId="79" xfId="52" applyFont="1" applyBorder="1" applyAlignment="1">
      <alignment vertical="center"/>
    </xf>
    <xf numFmtId="0" fontId="26" fillId="0" borderId="79" xfId="52" applyFont="1" applyBorder="1" applyAlignment="1">
      <alignment vertical="center"/>
    </xf>
    <xf numFmtId="58" fontId="18" fillId="0" borderId="41" xfId="52" applyNumberFormat="1" applyFont="1" applyBorder="1" applyAlignment="1">
      <alignment vertical="center"/>
    </xf>
    <xf numFmtId="0" fontId="26" fillId="0" borderId="33" xfId="52" applyFont="1" applyBorder="1" applyAlignment="1">
      <alignment horizontal="center" vertical="center"/>
    </xf>
    <xf numFmtId="0" fontId="21" fillId="0" borderId="8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38" fillId="0" borderId="81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39" xfId="52" applyFont="1" applyBorder="1" applyAlignment="1">
      <alignment horizontal="left" vertical="center" wrapText="1"/>
    </xf>
    <xf numFmtId="0" fontId="38" fillId="0" borderId="56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8" fillId="0" borderId="38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21" fillId="0" borderId="82" xfId="52" applyFont="1" applyFill="1" applyBorder="1" applyAlignment="1">
      <alignment horizontal="left" vertical="center"/>
    </xf>
    <xf numFmtId="0" fontId="26" fillId="0" borderId="83" xfId="52" applyFont="1" applyBorder="1" applyAlignment="1">
      <alignment horizontal="center" vertical="center"/>
    </xf>
    <xf numFmtId="0" fontId="21" fillId="0" borderId="79" xfId="52" applyFont="1" applyBorder="1" applyAlignment="1">
      <alignment horizontal="center" vertical="center"/>
    </xf>
    <xf numFmtId="0" fontId="21" fillId="0" borderId="81" xfId="52" applyFont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9" fillId="0" borderId="17" xfId="0" applyFont="1" applyBorder="1" applyAlignment="1">
      <alignment horizontal="center" vertical="center" wrapText="1"/>
    </xf>
    <xf numFmtId="0" fontId="50" fillId="0" borderId="84" xfId="0" applyFont="1" applyBorder="1" applyAlignment="1">
      <alignment horizontal="center" vertical="center"/>
    </xf>
    <xf numFmtId="0" fontId="50" fillId="0" borderId="18" xfId="0" applyFont="1" applyBorder="1"/>
    <xf numFmtId="0" fontId="0" fillId="0" borderId="18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1" customWidth="1"/>
    <col min="3" max="3" width="10.125" customWidth="1"/>
  </cols>
  <sheetData>
    <row r="1" ht="21" customHeight="1" spans="1:2">
      <c r="A1" s="462"/>
      <c r="B1" s="463" t="s">
        <v>0</v>
      </c>
    </row>
    <row r="2" spans="1:2">
      <c r="A2" s="9">
        <v>1</v>
      </c>
      <c r="B2" s="464" t="s">
        <v>1</v>
      </c>
    </row>
    <row r="3" spans="1:2">
      <c r="A3" s="9">
        <v>2</v>
      </c>
      <c r="B3" s="464" t="s">
        <v>2</v>
      </c>
    </row>
    <row r="4" spans="1:2">
      <c r="A4" s="9">
        <v>3</v>
      </c>
      <c r="B4" s="464" t="s">
        <v>3</v>
      </c>
    </row>
    <row r="5" spans="1:2">
      <c r="A5" s="9">
        <v>4</v>
      </c>
      <c r="B5" s="464" t="s">
        <v>4</v>
      </c>
    </row>
    <row r="6" spans="1:2">
      <c r="A6" s="9">
        <v>5</v>
      </c>
      <c r="B6" s="464" t="s">
        <v>5</v>
      </c>
    </row>
    <row r="7" spans="1:2">
      <c r="A7" s="9">
        <v>6</v>
      </c>
      <c r="B7" s="464" t="s">
        <v>6</v>
      </c>
    </row>
    <row r="8" s="460" customFormat="1" ht="15" customHeight="1" spans="1:2">
      <c r="A8" s="465">
        <v>7</v>
      </c>
      <c r="B8" s="466" t="s">
        <v>7</v>
      </c>
    </row>
    <row r="9" ht="18.95" customHeight="1" spans="1:2">
      <c r="A9" s="462"/>
      <c r="B9" s="467" t="s">
        <v>8</v>
      </c>
    </row>
    <row r="10" ht="15.95" customHeight="1" spans="1:2">
      <c r="A10" s="9">
        <v>1</v>
      </c>
      <c r="B10" s="468" t="s">
        <v>9</v>
      </c>
    </row>
    <row r="11" spans="1:2">
      <c r="A11" s="9">
        <v>2</v>
      </c>
      <c r="B11" s="464" t="s">
        <v>10</v>
      </c>
    </row>
    <row r="12" spans="1:2">
      <c r="A12" s="9">
        <v>3</v>
      </c>
      <c r="B12" s="466" t="s">
        <v>11</v>
      </c>
    </row>
    <row r="13" spans="1:2">
      <c r="A13" s="9">
        <v>4</v>
      </c>
      <c r="B13" s="464" t="s">
        <v>12</v>
      </c>
    </row>
    <row r="14" spans="1:2">
      <c r="A14" s="9">
        <v>5</v>
      </c>
      <c r="B14" s="464" t="s">
        <v>13</v>
      </c>
    </row>
    <row r="15" spans="1:2">
      <c r="A15" s="9">
        <v>6</v>
      </c>
      <c r="B15" s="464" t="s">
        <v>14</v>
      </c>
    </row>
    <row r="16" spans="1:2">
      <c r="A16" s="9">
        <v>7</v>
      </c>
      <c r="B16" s="464" t="s">
        <v>15</v>
      </c>
    </row>
    <row r="17" spans="1:2">
      <c r="A17" s="9">
        <v>8</v>
      </c>
      <c r="B17" s="464" t="s">
        <v>16</v>
      </c>
    </row>
    <row r="18" spans="1:2">
      <c r="A18" s="9">
        <v>9</v>
      </c>
      <c r="B18" s="464" t="s">
        <v>17</v>
      </c>
    </row>
    <row r="19" spans="1:2">
      <c r="A19" s="9"/>
      <c r="B19" s="464"/>
    </row>
    <row r="20" ht="20.25" spans="1:2">
      <c r="A20" s="462"/>
      <c r="B20" s="463" t="s">
        <v>18</v>
      </c>
    </row>
    <row r="21" spans="1:2">
      <c r="A21" s="9">
        <v>1</v>
      </c>
      <c r="B21" s="469" t="s">
        <v>19</v>
      </c>
    </row>
    <row r="22" spans="1:2">
      <c r="A22" s="9">
        <v>2</v>
      </c>
      <c r="B22" s="464" t="s">
        <v>20</v>
      </c>
    </row>
    <row r="23" spans="1:2">
      <c r="A23" s="9">
        <v>3</v>
      </c>
      <c r="B23" s="464" t="s">
        <v>21</v>
      </c>
    </row>
    <row r="24" spans="1:2">
      <c r="A24" s="9">
        <v>4</v>
      </c>
      <c r="B24" s="464" t="s">
        <v>22</v>
      </c>
    </row>
    <row r="25" spans="1:2">
      <c r="A25" s="9">
        <v>5</v>
      </c>
      <c r="B25" s="464" t="s">
        <v>23</v>
      </c>
    </row>
    <row r="26" spans="1:2">
      <c r="A26" s="9">
        <v>6</v>
      </c>
      <c r="B26" s="464" t="s">
        <v>24</v>
      </c>
    </row>
    <row r="27" spans="1:2">
      <c r="A27" s="9">
        <v>7</v>
      </c>
      <c r="B27" s="464" t="s">
        <v>25</v>
      </c>
    </row>
    <row r="28" spans="1:2">
      <c r="A28" s="9"/>
      <c r="B28" s="464"/>
    </row>
    <row r="29" ht="20.25" spans="1:2">
      <c r="A29" s="462"/>
      <c r="B29" s="463" t="s">
        <v>26</v>
      </c>
    </row>
    <row r="30" spans="1:2">
      <c r="A30" s="9">
        <v>1</v>
      </c>
      <c r="B30" s="469" t="s">
        <v>27</v>
      </c>
    </row>
    <row r="31" spans="1:2">
      <c r="A31" s="9">
        <v>2</v>
      </c>
      <c r="B31" s="464" t="s">
        <v>28</v>
      </c>
    </row>
    <row r="32" spans="1:2">
      <c r="A32" s="9">
        <v>3</v>
      </c>
      <c r="B32" s="464" t="s">
        <v>29</v>
      </c>
    </row>
    <row r="33" ht="28.5" spans="1:2">
      <c r="A33" s="9">
        <v>4</v>
      </c>
      <c r="B33" s="464" t="s">
        <v>30</v>
      </c>
    </row>
    <row r="34" spans="1:2">
      <c r="A34" s="9">
        <v>5</v>
      </c>
      <c r="B34" s="464" t="s">
        <v>31</v>
      </c>
    </row>
    <row r="35" spans="1:2">
      <c r="A35" s="9">
        <v>6</v>
      </c>
      <c r="B35" s="464" t="s">
        <v>32</v>
      </c>
    </row>
    <row r="36" spans="1:2">
      <c r="A36" s="9">
        <v>7</v>
      </c>
      <c r="B36" s="464" t="s">
        <v>33</v>
      </c>
    </row>
    <row r="37" spans="1:2">
      <c r="A37" s="9"/>
      <c r="B37" s="464"/>
    </row>
    <row r="39" spans="1:2">
      <c r="A39" s="470" t="s">
        <v>34</v>
      </c>
      <c r="B39" s="4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E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298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321</v>
      </c>
      <c r="H2" s="4"/>
      <c r="I2" s="4" t="s">
        <v>322</v>
      </c>
      <c r="J2" s="4"/>
      <c r="K2" s="6" t="s">
        <v>323</v>
      </c>
      <c r="L2" s="73" t="s">
        <v>324</v>
      </c>
      <c r="M2" s="19" t="s">
        <v>325</v>
      </c>
    </row>
    <row r="3" s="1" customFormat="1" ht="16.5" spans="1:13">
      <c r="A3" s="4"/>
      <c r="B3" s="7"/>
      <c r="C3" s="7"/>
      <c r="D3" s="7"/>
      <c r="E3" s="7"/>
      <c r="F3" s="7"/>
      <c r="G3" s="4" t="s">
        <v>326</v>
      </c>
      <c r="H3" s="4" t="s">
        <v>327</v>
      </c>
      <c r="I3" s="4" t="s">
        <v>326</v>
      </c>
      <c r="J3" s="4" t="s">
        <v>327</v>
      </c>
      <c r="K3" s="8"/>
      <c r="L3" s="74"/>
      <c r="M3" s="20"/>
    </row>
    <row r="4" ht="22" customHeight="1" spans="1:13">
      <c r="A4" s="64">
        <v>1</v>
      </c>
      <c r="B4" s="65" t="s">
        <v>314</v>
      </c>
      <c r="C4" s="24">
        <v>240911642</v>
      </c>
      <c r="D4" s="24" t="s">
        <v>313</v>
      </c>
      <c r="E4" s="42" t="s">
        <v>111</v>
      </c>
      <c r="F4" s="43" t="s">
        <v>62</v>
      </c>
      <c r="G4" s="66">
        <v>-0.01</v>
      </c>
      <c r="H4" s="67">
        <v>-0.02</v>
      </c>
      <c r="I4" s="67">
        <v>-0.02</v>
      </c>
      <c r="J4" s="67">
        <v>-0.01</v>
      </c>
      <c r="K4" s="69"/>
      <c r="L4" s="11" t="s">
        <v>95</v>
      </c>
      <c r="M4" s="11" t="s">
        <v>328</v>
      </c>
    </row>
    <row r="5" ht="22" customHeight="1" spans="1:13">
      <c r="A5" s="64">
        <v>2</v>
      </c>
      <c r="B5" s="65" t="s">
        <v>314</v>
      </c>
      <c r="C5" s="24" t="s">
        <v>315</v>
      </c>
      <c r="D5" s="24" t="s">
        <v>313</v>
      </c>
      <c r="E5" s="42" t="s">
        <v>316</v>
      </c>
      <c r="F5" s="43" t="s">
        <v>62</v>
      </c>
      <c r="G5" s="66">
        <v>-0.03</v>
      </c>
      <c r="H5" s="67">
        <v>-0.01</v>
      </c>
      <c r="I5" s="67">
        <v>-0.03</v>
      </c>
      <c r="J5" s="67">
        <v>-0.01</v>
      </c>
      <c r="K5" s="69"/>
      <c r="L5" s="11" t="s">
        <v>95</v>
      </c>
      <c r="M5" s="11" t="s">
        <v>328</v>
      </c>
    </row>
    <row r="6" ht="22" customHeight="1" spans="1:13">
      <c r="A6" s="64"/>
      <c r="B6" s="26"/>
      <c r="C6" s="24"/>
      <c r="D6" s="26"/>
      <c r="E6" s="25"/>
      <c r="F6" s="26"/>
      <c r="G6" s="67"/>
      <c r="H6" s="67"/>
      <c r="I6" s="67"/>
      <c r="J6" s="67"/>
      <c r="K6" s="69"/>
      <c r="L6" s="11"/>
      <c r="M6" s="11"/>
    </row>
    <row r="7" ht="22" customHeight="1" spans="1:13">
      <c r="A7" s="64"/>
      <c r="B7" s="26"/>
      <c r="C7" s="24"/>
      <c r="D7" s="26"/>
      <c r="E7" s="25"/>
      <c r="F7" s="26"/>
      <c r="G7" s="67"/>
      <c r="H7" s="67"/>
      <c r="I7" s="67"/>
      <c r="J7" s="67"/>
      <c r="K7" s="69"/>
      <c r="L7" s="11"/>
      <c r="M7" s="11"/>
    </row>
    <row r="8" ht="22" customHeight="1" spans="1:13">
      <c r="A8" s="64"/>
      <c r="B8" s="68"/>
      <c r="C8" s="28"/>
      <c r="D8" s="28"/>
      <c r="E8" s="28"/>
      <c r="F8" s="29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8"/>
      <c r="C9" s="28"/>
      <c r="D9" s="28"/>
      <c r="E9" s="28"/>
      <c r="F9" s="29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8"/>
      <c r="C10" s="28"/>
      <c r="D10" s="28"/>
      <c r="E10" s="28"/>
      <c r="F10" s="29"/>
      <c r="G10" s="69"/>
      <c r="H10" s="70"/>
      <c r="I10" s="70"/>
      <c r="J10" s="70"/>
      <c r="K10" s="69"/>
      <c r="L10" s="9"/>
      <c r="M10" s="9"/>
    </row>
    <row r="11" ht="22" customHeight="1" spans="1:13">
      <c r="A11" s="64"/>
      <c r="B11" s="68"/>
      <c r="C11" s="28"/>
      <c r="D11" s="28"/>
      <c r="E11" s="28"/>
      <c r="F11" s="29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3" t="s">
        <v>317</v>
      </c>
      <c r="B12" s="14"/>
      <c r="C12" s="14"/>
      <c r="D12" s="28"/>
      <c r="E12" s="15"/>
      <c r="F12" s="29"/>
      <c r="G12" s="30"/>
      <c r="H12" s="13" t="s">
        <v>318</v>
      </c>
      <c r="I12" s="14"/>
      <c r="J12" s="14"/>
      <c r="K12" s="15"/>
      <c r="L12" s="75"/>
      <c r="M12" s="21"/>
    </row>
    <row r="13" ht="84" customHeight="1" spans="1:13">
      <c r="A13" s="71" t="s">
        <v>329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331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37" t="s">
        <v>332</v>
      </c>
      <c r="H2" s="38"/>
      <c r="I2" s="61"/>
      <c r="J2" s="37" t="s">
        <v>333</v>
      </c>
      <c r="K2" s="38"/>
      <c r="L2" s="61"/>
      <c r="M2" s="37" t="s">
        <v>334</v>
      </c>
      <c r="N2" s="38"/>
      <c r="O2" s="61"/>
      <c r="P2" s="37" t="s">
        <v>335</v>
      </c>
      <c r="Q2" s="38"/>
      <c r="R2" s="61"/>
      <c r="S2" s="38" t="s">
        <v>336</v>
      </c>
      <c r="T2" s="38"/>
      <c r="U2" s="61"/>
      <c r="V2" s="33" t="s">
        <v>337</v>
      </c>
      <c r="W2" s="33" t="s">
        <v>312</v>
      </c>
    </row>
    <row r="3" s="1" customFormat="1" ht="16.5" spans="1:23">
      <c r="A3" s="7"/>
      <c r="B3" s="39"/>
      <c r="C3" s="39"/>
      <c r="D3" s="39"/>
      <c r="E3" s="39"/>
      <c r="F3" s="39"/>
      <c r="G3" s="4" t="s">
        <v>338</v>
      </c>
      <c r="H3" s="4" t="s">
        <v>67</v>
      </c>
      <c r="I3" s="4" t="s">
        <v>303</v>
      </c>
      <c r="J3" s="4" t="s">
        <v>338</v>
      </c>
      <c r="K3" s="4" t="s">
        <v>67</v>
      </c>
      <c r="L3" s="4" t="s">
        <v>303</v>
      </c>
      <c r="M3" s="4" t="s">
        <v>338</v>
      </c>
      <c r="N3" s="4" t="s">
        <v>67</v>
      </c>
      <c r="O3" s="4" t="s">
        <v>303</v>
      </c>
      <c r="P3" s="4" t="s">
        <v>338</v>
      </c>
      <c r="Q3" s="4" t="s">
        <v>67</v>
      </c>
      <c r="R3" s="4" t="s">
        <v>303</v>
      </c>
      <c r="S3" s="4" t="s">
        <v>338</v>
      </c>
      <c r="T3" s="4" t="s">
        <v>67</v>
      </c>
      <c r="U3" s="4" t="s">
        <v>303</v>
      </c>
      <c r="V3" s="63"/>
      <c r="W3" s="63"/>
    </row>
    <row r="4" ht="30" spans="1:23">
      <c r="A4" s="40" t="s">
        <v>339</v>
      </c>
      <c r="B4" s="41" t="s">
        <v>314</v>
      </c>
      <c r="C4" s="24">
        <v>240911642</v>
      </c>
      <c r="D4" s="24" t="s">
        <v>313</v>
      </c>
      <c r="E4" s="42" t="s">
        <v>111</v>
      </c>
      <c r="F4" s="43" t="s">
        <v>62</v>
      </c>
      <c r="G4" s="27"/>
      <c r="H4" s="44"/>
      <c r="I4" s="44"/>
      <c r="J4" s="44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340</v>
      </c>
      <c r="W4" s="11"/>
    </row>
    <row r="5" ht="30" spans="1:23">
      <c r="A5" s="45"/>
      <c r="B5" s="46"/>
      <c r="C5" s="24" t="s">
        <v>315</v>
      </c>
      <c r="D5" s="24" t="s">
        <v>313</v>
      </c>
      <c r="E5" s="42" t="s">
        <v>316</v>
      </c>
      <c r="F5" s="43" t="s">
        <v>62</v>
      </c>
      <c r="G5" s="47" t="s">
        <v>341</v>
      </c>
      <c r="H5" s="48"/>
      <c r="I5" s="62"/>
      <c r="J5" s="47" t="s">
        <v>342</v>
      </c>
      <c r="K5" s="48"/>
      <c r="L5" s="62"/>
      <c r="M5" s="37" t="s">
        <v>343</v>
      </c>
      <c r="N5" s="38"/>
      <c r="O5" s="61"/>
      <c r="P5" s="37" t="s">
        <v>344</v>
      </c>
      <c r="Q5" s="38"/>
      <c r="R5" s="61"/>
      <c r="S5" s="38" t="s">
        <v>345</v>
      </c>
      <c r="T5" s="38"/>
      <c r="U5" s="61"/>
      <c r="V5" s="11"/>
      <c r="W5" s="11"/>
    </row>
    <row r="6" ht="16.5" spans="1:23">
      <c r="A6" s="45"/>
      <c r="B6" s="46"/>
      <c r="C6" s="24"/>
      <c r="D6" s="49"/>
      <c r="E6" s="25"/>
      <c r="F6" s="49"/>
      <c r="G6" s="50" t="s">
        <v>338</v>
      </c>
      <c r="H6" s="50" t="s">
        <v>67</v>
      </c>
      <c r="I6" s="50" t="s">
        <v>303</v>
      </c>
      <c r="J6" s="50" t="s">
        <v>338</v>
      </c>
      <c r="K6" s="50" t="s">
        <v>67</v>
      </c>
      <c r="L6" s="50" t="s">
        <v>303</v>
      </c>
      <c r="M6" s="4" t="s">
        <v>338</v>
      </c>
      <c r="N6" s="4" t="s">
        <v>67</v>
      </c>
      <c r="O6" s="4" t="s">
        <v>303</v>
      </c>
      <c r="P6" s="4" t="s">
        <v>338</v>
      </c>
      <c r="Q6" s="4" t="s">
        <v>67</v>
      </c>
      <c r="R6" s="4" t="s">
        <v>303</v>
      </c>
      <c r="S6" s="4" t="s">
        <v>338</v>
      </c>
      <c r="T6" s="4" t="s">
        <v>67</v>
      </c>
      <c r="U6" s="4" t="s">
        <v>303</v>
      </c>
      <c r="V6" s="11"/>
      <c r="W6" s="11"/>
    </row>
    <row r="7" ht="15" spans="1:23">
      <c r="A7" s="51"/>
      <c r="B7" s="52"/>
      <c r="C7" s="24"/>
      <c r="D7" s="53"/>
      <c r="E7" s="25"/>
      <c r="F7" s="53"/>
      <c r="G7" s="27"/>
      <c r="H7" s="44"/>
      <c r="I7" s="44"/>
      <c r="J7" s="44"/>
      <c r="K7" s="44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4"/>
      <c r="D8" s="54"/>
      <c r="E8" s="54"/>
      <c r="F8" s="40"/>
      <c r="G8" s="11"/>
      <c r="H8" s="44"/>
      <c r="I8" s="4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5"/>
      <c r="B9" s="46"/>
      <c r="C9" s="51"/>
      <c r="D9" s="55"/>
      <c r="E9" s="51"/>
      <c r="F9" s="51"/>
      <c r="G9" s="11"/>
      <c r="H9" s="44"/>
      <c r="I9" s="4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6"/>
      <c r="D10" s="54"/>
      <c r="E10" s="56"/>
      <c r="F10" s="40"/>
      <c r="G10" s="11"/>
      <c r="H10" s="44"/>
      <c r="I10" s="4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6"/>
      <c r="C11" s="57"/>
      <c r="D11" s="55"/>
      <c r="E11" s="57"/>
      <c r="F11" s="5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8"/>
      <c r="B12" s="58"/>
      <c r="C12" s="58"/>
      <c r="D12" s="58"/>
      <c r="E12" s="58"/>
      <c r="F12" s="5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7"/>
      <c r="B13" s="57"/>
      <c r="C13" s="57"/>
      <c r="D13" s="57"/>
      <c r="E13" s="57"/>
      <c r="F13" s="5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317</v>
      </c>
      <c r="B17" s="14"/>
      <c r="C17" s="14"/>
      <c r="D17" s="14"/>
      <c r="E17" s="15"/>
      <c r="F17" s="16"/>
      <c r="G17" s="30"/>
      <c r="H17" s="36"/>
      <c r="I17" s="36"/>
      <c r="J17" s="13" t="s">
        <v>318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9" t="s">
        <v>346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348</v>
      </c>
      <c r="B2" s="33" t="s">
        <v>299</v>
      </c>
      <c r="C2" s="33" t="s">
        <v>300</v>
      </c>
      <c r="D2" s="33" t="s">
        <v>301</v>
      </c>
      <c r="E2" s="33" t="s">
        <v>302</v>
      </c>
      <c r="F2" s="33" t="s">
        <v>303</v>
      </c>
      <c r="G2" s="32" t="s">
        <v>349</v>
      </c>
      <c r="H2" s="32" t="s">
        <v>350</v>
      </c>
      <c r="I2" s="32" t="s">
        <v>351</v>
      </c>
      <c r="J2" s="32" t="s">
        <v>350</v>
      </c>
      <c r="K2" s="32" t="s">
        <v>352</v>
      </c>
      <c r="L2" s="32" t="s">
        <v>350</v>
      </c>
      <c r="M2" s="33" t="s">
        <v>337</v>
      </c>
      <c r="N2" s="33" t="s">
        <v>312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348</v>
      </c>
      <c r="B4" s="35" t="s">
        <v>353</v>
      </c>
      <c r="C4" s="35" t="s">
        <v>338</v>
      </c>
      <c r="D4" s="35" t="s">
        <v>301</v>
      </c>
      <c r="E4" s="33" t="s">
        <v>302</v>
      </c>
      <c r="F4" s="33" t="s">
        <v>303</v>
      </c>
      <c r="G4" s="32" t="s">
        <v>349</v>
      </c>
      <c r="H4" s="32" t="s">
        <v>350</v>
      </c>
      <c r="I4" s="32" t="s">
        <v>351</v>
      </c>
      <c r="J4" s="32" t="s">
        <v>350</v>
      </c>
      <c r="K4" s="32" t="s">
        <v>352</v>
      </c>
      <c r="L4" s="32" t="s">
        <v>350</v>
      </c>
      <c r="M4" s="33" t="s">
        <v>337</v>
      </c>
      <c r="N4" s="33" t="s">
        <v>312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354</v>
      </c>
      <c r="B11" s="14"/>
      <c r="C11" s="14"/>
      <c r="D11" s="15"/>
      <c r="E11" s="16"/>
      <c r="F11" s="36"/>
      <c r="G11" s="30"/>
      <c r="H11" s="36"/>
      <c r="I11" s="13" t="s">
        <v>355</v>
      </c>
      <c r="J11" s="14"/>
      <c r="K11" s="14"/>
      <c r="L11" s="14"/>
      <c r="M11" s="14"/>
      <c r="N11" s="21"/>
    </row>
    <row r="12" ht="16.5" spans="1:14">
      <c r="A12" s="17" t="s">
        <v>356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331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337</v>
      </c>
      <c r="L2" s="5" t="s">
        <v>312</v>
      </c>
    </row>
    <row r="3" ht="15" spans="1:12">
      <c r="A3" s="22"/>
      <c r="B3" s="23"/>
      <c r="C3" s="23"/>
      <c r="D3" s="24"/>
      <c r="E3" s="25"/>
      <c r="F3" s="26"/>
      <c r="G3" s="11"/>
      <c r="H3" s="27"/>
      <c r="I3" s="27"/>
      <c r="J3" s="11"/>
      <c r="K3" s="31" t="s">
        <v>362</v>
      </c>
      <c r="L3" s="11" t="s">
        <v>328</v>
      </c>
    </row>
    <row r="4" ht="15" spans="1:12">
      <c r="A4" s="22"/>
      <c r="B4" s="23"/>
      <c r="C4" s="23"/>
      <c r="D4" s="24"/>
      <c r="E4" s="25"/>
      <c r="F4" s="26"/>
      <c r="G4" s="11"/>
      <c r="H4" s="27"/>
      <c r="I4" s="27"/>
      <c r="J4" s="11"/>
      <c r="K4" s="31" t="s">
        <v>362</v>
      </c>
      <c r="L4" s="11" t="s">
        <v>328</v>
      </c>
    </row>
    <row r="5" spans="1:12">
      <c r="A5" s="22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2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354</v>
      </c>
      <c r="B9" s="14"/>
      <c r="C9" s="14"/>
      <c r="D9" s="14"/>
      <c r="E9" s="15"/>
      <c r="F9" s="16"/>
      <c r="G9" s="30"/>
      <c r="H9" s="13" t="s">
        <v>363</v>
      </c>
      <c r="I9" s="14"/>
      <c r="J9" s="14"/>
      <c r="K9" s="14"/>
      <c r="L9" s="21"/>
    </row>
    <row r="10" ht="16.5" spans="1:12">
      <c r="A10" s="17" t="s">
        <v>364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298</v>
      </c>
      <c r="B2" s="5" t="s">
        <v>303</v>
      </c>
      <c r="C2" s="5" t="s">
        <v>338</v>
      </c>
      <c r="D2" s="5" t="s">
        <v>301</v>
      </c>
      <c r="E2" s="5" t="s">
        <v>302</v>
      </c>
      <c r="F2" s="4" t="s">
        <v>366</v>
      </c>
      <c r="G2" s="4" t="s">
        <v>322</v>
      </c>
      <c r="H2" s="6" t="s">
        <v>323</v>
      </c>
      <c r="I2" s="19" t="s">
        <v>325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326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368</v>
      </c>
      <c r="B12" s="14"/>
      <c r="C12" s="14"/>
      <c r="D12" s="15"/>
      <c r="E12" s="16"/>
      <c r="F12" s="13" t="s">
        <v>369</v>
      </c>
      <c r="G12" s="14"/>
      <c r="H12" s="15"/>
      <c r="I12" s="21"/>
    </row>
    <row r="13" ht="16.5" spans="1:9">
      <c r="A13" s="17" t="s">
        <v>370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0" t="s">
        <v>35</v>
      </c>
      <c r="C2" s="441"/>
      <c r="D2" s="441"/>
      <c r="E2" s="441"/>
      <c r="F2" s="441"/>
      <c r="G2" s="441"/>
      <c r="H2" s="441"/>
      <c r="I2" s="455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56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8" t="s">
        <v>41</v>
      </c>
      <c r="G4" s="448" t="s">
        <v>42</v>
      </c>
      <c r="H4" s="443" t="s">
        <v>41</v>
      </c>
      <c r="I4" s="457" t="s">
        <v>42</v>
      </c>
    </row>
    <row r="5" ht="27.95" customHeight="1" spans="2:9">
      <c r="B5" s="449" t="s">
        <v>43</v>
      </c>
      <c r="C5" s="9">
        <v>13</v>
      </c>
      <c r="D5" s="9">
        <v>0</v>
      </c>
      <c r="E5" s="9">
        <v>1</v>
      </c>
      <c r="F5" s="450">
        <v>0</v>
      </c>
      <c r="G5" s="450">
        <v>1</v>
      </c>
      <c r="H5" s="9">
        <v>1</v>
      </c>
      <c r="I5" s="458">
        <v>2</v>
      </c>
    </row>
    <row r="6" ht="27.95" customHeight="1" spans="2:9">
      <c r="B6" s="449" t="s">
        <v>44</v>
      </c>
      <c r="C6" s="9">
        <v>20</v>
      </c>
      <c r="D6" s="9">
        <v>0</v>
      </c>
      <c r="E6" s="9">
        <v>1</v>
      </c>
      <c r="F6" s="450">
        <v>1</v>
      </c>
      <c r="G6" s="450">
        <v>2</v>
      </c>
      <c r="H6" s="9">
        <v>2</v>
      </c>
      <c r="I6" s="458">
        <v>3</v>
      </c>
    </row>
    <row r="7" ht="27.95" customHeight="1" spans="2:9">
      <c r="B7" s="449" t="s">
        <v>45</v>
      </c>
      <c r="C7" s="9">
        <v>32</v>
      </c>
      <c r="D7" s="9">
        <v>0</v>
      </c>
      <c r="E7" s="9">
        <v>1</v>
      </c>
      <c r="F7" s="450">
        <v>2</v>
      </c>
      <c r="G7" s="450">
        <v>3</v>
      </c>
      <c r="H7" s="9">
        <v>3</v>
      </c>
      <c r="I7" s="458">
        <v>4</v>
      </c>
    </row>
    <row r="8" ht="27.95" customHeight="1" spans="2:9">
      <c r="B8" s="449" t="s">
        <v>46</v>
      </c>
      <c r="C8" s="9">
        <v>50</v>
      </c>
      <c r="D8" s="9">
        <v>1</v>
      </c>
      <c r="E8" s="9">
        <v>2</v>
      </c>
      <c r="F8" s="450">
        <v>3</v>
      </c>
      <c r="G8" s="450">
        <v>4</v>
      </c>
      <c r="H8" s="9">
        <v>5</v>
      </c>
      <c r="I8" s="458">
        <v>6</v>
      </c>
    </row>
    <row r="9" ht="27.95" customHeight="1" spans="2:9">
      <c r="B9" s="449" t="s">
        <v>47</v>
      </c>
      <c r="C9" s="9">
        <v>80</v>
      </c>
      <c r="D9" s="9">
        <v>2</v>
      </c>
      <c r="E9" s="9">
        <v>3</v>
      </c>
      <c r="F9" s="450">
        <v>5</v>
      </c>
      <c r="G9" s="450">
        <v>6</v>
      </c>
      <c r="H9" s="9">
        <v>7</v>
      </c>
      <c r="I9" s="458">
        <v>8</v>
      </c>
    </row>
    <row r="10" ht="27.95" customHeight="1" spans="2:9">
      <c r="B10" s="449" t="s">
        <v>48</v>
      </c>
      <c r="C10" s="9">
        <v>125</v>
      </c>
      <c r="D10" s="9">
        <v>3</v>
      </c>
      <c r="E10" s="9">
        <v>4</v>
      </c>
      <c r="F10" s="450">
        <v>7</v>
      </c>
      <c r="G10" s="450">
        <v>8</v>
      </c>
      <c r="H10" s="9">
        <v>10</v>
      </c>
      <c r="I10" s="458">
        <v>11</v>
      </c>
    </row>
    <row r="11" ht="27.95" customHeight="1" spans="2:9">
      <c r="B11" s="449" t="s">
        <v>49</v>
      </c>
      <c r="C11" s="9">
        <v>200</v>
      </c>
      <c r="D11" s="9">
        <v>5</v>
      </c>
      <c r="E11" s="9">
        <v>6</v>
      </c>
      <c r="F11" s="450">
        <v>10</v>
      </c>
      <c r="G11" s="450">
        <v>11</v>
      </c>
      <c r="H11" s="9">
        <v>14</v>
      </c>
      <c r="I11" s="458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9">
        <v>22</v>
      </c>
    </row>
    <row r="14" spans="2:4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" sqref="A2:K8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70" t="s">
        <v>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52" t="s">
        <v>62</v>
      </c>
      <c r="C4" s="153"/>
      <c r="D4" s="248" t="s">
        <v>63</v>
      </c>
      <c r="E4" s="249"/>
      <c r="F4" s="250">
        <v>45606</v>
      </c>
      <c r="G4" s="251"/>
      <c r="H4" s="248" t="s">
        <v>64</v>
      </c>
      <c r="I4" s="249"/>
      <c r="J4" s="152" t="s">
        <v>65</v>
      </c>
      <c r="K4" s="153" t="s">
        <v>66</v>
      </c>
    </row>
    <row r="5" ht="14.25" spans="1:11">
      <c r="A5" s="252" t="s">
        <v>67</v>
      </c>
      <c r="B5" s="152" t="s">
        <v>68</v>
      </c>
      <c r="C5" s="153"/>
      <c r="D5" s="248" t="s">
        <v>69</v>
      </c>
      <c r="E5" s="249"/>
      <c r="F5" s="250">
        <v>45565</v>
      </c>
      <c r="G5" s="251"/>
      <c r="H5" s="248" t="s">
        <v>70</v>
      </c>
      <c r="I5" s="249"/>
      <c r="J5" s="152" t="s">
        <v>65</v>
      </c>
      <c r="K5" s="153" t="s">
        <v>66</v>
      </c>
    </row>
    <row r="6" ht="14.25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45585</v>
      </c>
      <c r="G6" s="251"/>
      <c r="H6" s="248" t="s">
        <v>74</v>
      </c>
      <c r="I6" s="249"/>
      <c r="J6" s="152" t="s">
        <v>65</v>
      </c>
      <c r="K6" s="153" t="s">
        <v>66</v>
      </c>
    </row>
    <row r="7" ht="14.25" spans="1:11">
      <c r="A7" s="248" t="s">
        <v>75</v>
      </c>
      <c r="B7" s="256">
        <v>3300</v>
      </c>
      <c r="C7" s="257"/>
      <c r="D7" s="252" t="s">
        <v>76</v>
      </c>
      <c r="E7" s="258"/>
      <c r="F7" s="250">
        <v>45590</v>
      </c>
      <c r="G7" s="251"/>
      <c r="H7" s="248" t="s">
        <v>77</v>
      </c>
      <c r="I7" s="249"/>
      <c r="J7" s="152" t="s">
        <v>65</v>
      </c>
      <c r="K7" s="153" t="s">
        <v>66</v>
      </c>
    </row>
    <row r="8" ht="15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45593</v>
      </c>
      <c r="G8" s="265"/>
      <c r="H8" s="262" t="s">
        <v>81</v>
      </c>
      <c r="I8" s="263"/>
      <c r="J8" s="282" t="s">
        <v>65</v>
      </c>
      <c r="K8" s="314" t="s">
        <v>66</v>
      </c>
    </row>
    <row r="9" ht="15" spans="1:11">
      <c r="A9" s="371" t="s">
        <v>82</v>
      </c>
      <c r="B9" s="372"/>
      <c r="C9" s="372"/>
      <c r="D9" s="373"/>
      <c r="E9" s="373"/>
      <c r="F9" s="373"/>
      <c r="G9" s="373"/>
      <c r="H9" s="373"/>
      <c r="I9" s="373"/>
      <c r="J9" s="373"/>
      <c r="K9" s="421"/>
    </row>
    <row r="10" ht="15" spans="1:11">
      <c r="A10" s="374" t="s">
        <v>83</v>
      </c>
      <c r="B10" s="375"/>
      <c r="C10" s="375"/>
      <c r="D10" s="375"/>
      <c r="E10" s="375"/>
      <c r="F10" s="375"/>
      <c r="G10" s="375"/>
      <c r="H10" s="375"/>
      <c r="I10" s="375"/>
      <c r="J10" s="375"/>
      <c r="K10" s="422"/>
    </row>
    <row r="11" ht="14.25" spans="1:11">
      <c r="A11" s="376" t="s">
        <v>84</v>
      </c>
      <c r="B11" s="377" t="s">
        <v>85</v>
      </c>
      <c r="C11" s="378" t="s">
        <v>86</v>
      </c>
      <c r="D11" s="379"/>
      <c r="E11" s="380" t="s">
        <v>87</v>
      </c>
      <c r="F11" s="377" t="s">
        <v>85</v>
      </c>
      <c r="G11" s="378" t="s">
        <v>86</v>
      </c>
      <c r="H11" s="378" t="s">
        <v>88</v>
      </c>
      <c r="I11" s="380" t="s">
        <v>89</v>
      </c>
      <c r="J11" s="377" t="s">
        <v>85</v>
      </c>
      <c r="K11" s="423" t="s">
        <v>86</v>
      </c>
    </row>
    <row r="12" ht="14.25" spans="1:11">
      <c r="A12" s="252" t="s">
        <v>90</v>
      </c>
      <c r="B12" s="272" t="s">
        <v>85</v>
      </c>
      <c r="C12" s="152" t="s">
        <v>86</v>
      </c>
      <c r="D12" s="258"/>
      <c r="E12" s="255" t="s">
        <v>91</v>
      </c>
      <c r="F12" s="272" t="s">
        <v>85</v>
      </c>
      <c r="G12" s="152" t="s">
        <v>86</v>
      </c>
      <c r="H12" s="152" t="s">
        <v>88</v>
      </c>
      <c r="I12" s="255" t="s">
        <v>92</v>
      </c>
      <c r="J12" s="272" t="s">
        <v>85</v>
      </c>
      <c r="K12" s="153" t="s">
        <v>86</v>
      </c>
    </row>
    <row r="13" ht="14.25" spans="1:11">
      <c r="A13" s="252" t="s">
        <v>93</v>
      </c>
      <c r="B13" s="272" t="s">
        <v>85</v>
      </c>
      <c r="C13" s="152" t="s">
        <v>86</v>
      </c>
      <c r="D13" s="258"/>
      <c r="E13" s="255" t="s">
        <v>94</v>
      </c>
      <c r="F13" s="152" t="s">
        <v>95</v>
      </c>
      <c r="G13" s="152" t="s">
        <v>96</v>
      </c>
      <c r="H13" s="152" t="s">
        <v>88</v>
      </c>
      <c r="I13" s="255" t="s">
        <v>97</v>
      </c>
      <c r="J13" s="272" t="s">
        <v>85</v>
      </c>
      <c r="K13" s="153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6"/>
    </row>
    <row r="15" ht="15" spans="1:11">
      <c r="A15" s="374" t="s">
        <v>99</v>
      </c>
      <c r="B15" s="375"/>
      <c r="C15" s="375"/>
      <c r="D15" s="375"/>
      <c r="E15" s="375"/>
      <c r="F15" s="375"/>
      <c r="G15" s="375"/>
      <c r="H15" s="375"/>
      <c r="I15" s="375"/>
      <c r="J15" s="375"/>
      <c r="K15" s="422"/>
    </row>
    <row r="16" ht="14.25" spans="1:11">
      <c r="A16" s="381" t="s">
        <v>100</v>
      </c>
      <c r="B16" s="378" t="s">
        <v>95</v>
      </c>
      <c r="C16" s="378" t="s">
        <v>96</v>
      </c>
      <c r="D16" s="382"/>
      <c r="E16" s="383" t="s">
        <v>101</v>
      </c>
      <c r="F16" s="378" t="s">
        <v>95</v>
      </c>
      <c r="G16" s="378" t="s">
        <v>96</v>
      </c>
      <c r="H16" s="384"/>
      <c r="I16" s="383" t="s">
        <v>102</v>
      </c>
      <c r="J16" s="378" t="s">
        <v>95</v>
      </c>
      <c r="K16" s="423" t="s">
        <v>96</v>
      </c>
    </row>
    <row r="17" customHeight="1" spans="1:22">
      <c r="A17" s="289" t="s">
        <v>103</v>
      </c>
      <c r="B17" s="152" t="s">
        <v>95</v>
      </c>
      <c r="C17" s="152" t="s">
        <v>96</v>
      </c>
      <c r="D17" s="385"/>
      <c r="E17" s="290" t="s">
        <v>104</v>
      </c>
      <c r="F17" s="152" t="s">
        <v>95</v>
      </c>
      <c r="G17" s="152" t="s">
        <v>96</v>
      </c>
      <c r="H17" s="386"/>
      <c r="I17" s="290" t="s">
        <v>105</v>
      </c>
      <c r="J17" s="152" t="s">
        <v>95</v>
      </c>
      <c r="K17" s="153" t="s">
        <v>96</v>
      </c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</row>
    <row r="18" ht="18" customHeight="1" spans="1:11">
      <c r="A18" s="387" t="s">
        <v>106</v>
      </c>
      <c r="B18" s="388"/>
      <c r="C18" s="388"/>
      <c r="D18" s="388"/>
      <c r="E18" s="388"/>
      <c r="F18" s="388"/>
      <c r="G18" s="388"/>
      <c r="H18" s="388"/>
      <c r="I18" s="388"/>
      <c r="J18" s="388"/>
      <c r="K18" s="425"/>
    </row>
    <row r="19" s="369" customFormat="1" ht="18" customHeight="1" spans="1:11">
      <c r="A19" s="374" t="s">
        <v>107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22"/>
    </row>
    <row r="20" customHeight="1" spans="1:11">
      <c r="A20" s="389" t="s">
        <v>108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426"/>
    </row>
    <row r="21" ht="21.75" customHeight="1" spans="1:11">
      <c r="A21" s="391" t="s">
        <v>109</v>
      </c>
      <c r="B21" s="107"/>
      <c r="C21" s="392">
        <v>120</v>
      </c>
      <c r="D21" s="392">
        <v>130</v>
      </c>
      <c r="E21" s="392">
        <v>140</v>
      </c>
      <c r="F21" s="392">
        <v>150</v>
      </c>
      <c r="G21" s="392">
        <v>160</v>
      </c>
      <c r="H21" s="393">
        <v>170</v>
      </c>
      <c r="I21" s="107"/>
      <c r="J21" s="427"/>
      <c r="K21" s="321" t="s">
        <v>110</v>
      </c>
    </row>
    <row r="22" ht="23" customHeight="1" spans="1:11">
      <c r="A22" s="28" t="s">
        <v>111</v>
      </c>
      <c r="B22" s="394"/>
      <c r="C22" s="394" t="s">
        <v>95</v>
      </c>
      <c r="D22" s="394" t="s">
        <v>95</v>
      </c>
      <c r="E22" s="394" t="s">
        <v>95</v>
      </c>
      <c r="F22" s="394" t="s">
        <v>95</v>
      </c>
      <c r="G22" s="394" t="s">
        <v>95</v>
      </c>
      <c r="H22" s="394" t="s">
        <v>95</v>
      </c>
      <c r="I22" s="394"/>
      <c r="J22" s="394"/>
      <c r="K22" s="428"/>
    </row>
    <row r="23" ht="23" customHeight="1" spans="1:11">
      <c r="A23" s="28" t="s">
        <v>112</v>
      </c>
      <c r="B23" s="394"/>
      <c r="C23" s="394" t="s">
        <v>95</v>
      </c>
      <c r="D23" s="394" t="s">
        <v>95</v>
      </c>
      <c r="E23" s="394" t="s">
        <v>95</v>
      </c>
      <c r="F23" s="394" t="s">
        <v>95</v>
      </c>
      <c r="G23" s="394" t="s">
        <v>95</v>
      </c>
      <c r="H23" s="394" t="s">
        <v>95</v>
      </c>
      <c r="I23" s="394"/>
      <c r="J23" s="394"/>
      <c r="K23" s="428"/>
    </row>
    <row r="24" ht="23" customHeight="1" spans="1:11">
      <c r="A24" s="395"/>
      <c r="B24" s="396"/>
      <c r="C24" s="396"/>
      <c r="D24" s="396"/>
      <c r="E24" s="396"/>
      <c r="F24" s="396"/>
      <c r="G24" s="396"/>
      <c r="H24" s="396"/>
      <c r="I24" s="396"/>
      <c r="J24" s="396"/>
      <c r="K24" s="429"/>
    </row>
    <row r="25" ht="23" customHeight="1" spans="1:11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429"/>
    </row>
    <row r="26" ht="23" customHeight="1" spans="1:11">
      <c r="A26" s="397"/>
      <c r="B26" s="398"/>
      <c r="C26" s="398"/>
      <c r="D26" s="398"/>
      <c r="E26" s="398"/>
      <c r="F26" s="398"/>
      <c r="G26" s="398"/>
      <c r="H26" s="398"/>
      <c r="I26" s="398"/>
      <c r="J26" s="398"/>
      <c r="K26" s="429"/>
    </row>
    <row r="27" ht="23" customHeight="1" spans="1:1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429"/>
    </row>
    <row r="28" ht="18" customHeight="1" spans="1:11">
      <c r="A28" s="399" t="s">
        <v>113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30"/>
    </row>
    <row r="29" ht="18.75" customHeight="1" spans="1:11">
      <c r="A29" s="401"/>
      <c r="B29" s="402"/>
      <c r="C29" s="402"/>
      <c r="D29" s="402"/>
      <c r="E29" s="402"/>
      <c r="F29" s="402"/>
      <c r="G29" s="402"/>
      <c r="H29" s="402"/>
      <c r="I29" s="402"/>
      <c r="J29" s="402"/>
      <c r="K29" s="431"/>
    </row>
    <row r="30" ht="18.75" customHeight="1" spans="1:11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432"/>
    </row>
    <row r="31" ht="18" customHeight="1" spans="1:11">
      <c r="A31" s="399" t="s">
        <v>114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30"/>
    </row>
    <row r="32" ht="14.25" spans="1:11">
      <c r="A32" s="405" t="s">
        <v>115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33"/>
    </row>
    <row r="33" ht="15" spans="1:11">
      <c r="A33" s="160" t="s">
        <v>116</v>
      </c>
      <c r="B33" s="161"/>
      <c r="C33" s="152" t="s">
        <v>65</v>
      </c>
      <c r="D33" s="152" t="s">
        <v>66</v>
      </c>
      <c r="E33" s="407" t="s">
        <v>117</v>
      </c>
      <c r="F33" s="408"/>
      <c r="G33" s="408"/>
      <c r="H33" s="408"/>
      <c r="I33" s="408"/>
      <c r="J33" s="408"/>
      <c r="K33" s="434"/>
    </row>
    <row r="34" ht="15" spans="1:11">
      <c r="A34" s="409" t="s">
        <v>118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</row>
    <row r="35" ht="21" customHeight="1" spans="1:11">
      <c r="A35" s="410" t="s">
        <v>119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35"/>
    </row>
    <row r="36" ht="21" customHeight="1" spans="1:11">
      <c r="A36" s="297" t="s">
        <v>120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 t="s">
        <v>121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 t="s">
        <v>122</v>
      </c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15" spans="1:11">
      <c r="A42" s="292" t="s">
        <v>123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25"/>
    </row>
    <row r="43" ht="15" spans="1:11">
      <c r="A43" s="374" t="s">
        <v>124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22"/>
    </row>
    <row r="44" ht="14.25" spans="1:11">
      <c r="A44" s="381" t="s">
        <v>125</v>
      </c>
      <c r="B44" s="378" t="s">
        <v>95</v>
      </c>
      <c r="C44" s="378" t="s">
        <v>96</v>
      </c>
      <c r="D44" s="378" t="s">
        <v>88</v>
      </c>
      <c r="E44" s="383" t="s">
        <v>126</v>
      </c>
      <c r="F44" s="378" t="s">
        <v>95</v>
      </c>
      <c r="G44" s="378" t="s">
        <v>96</v>
      </c>
      <c r="H44" s="378" t="s">
        <v>88</v>
      </c>
      <c r="I44" s="383" t="s">
        <v>127</v>
      </c>
      <c r="J44" s="378" t="s">
        <v>95</v>
      </c>
      <c r="K44" s="423" t="s">
        <v>96</v>
      </c>
    </row>
    <row r="45" ht="14.25" spans="1:11">
      <c r="A45" s="289" t="s">
        <v>87</v>
      </c>
      <c r="B45" s="152" t="s">
        <v>95</v>
      </c>
      <c r="C45" s="152" t="s">
        <v>96</v>
      </c>
      <c r="D45" s="152" t="s">
        <v>88</v>
      </c>
      <c r="E45" s="290" t="s">
        <v>94</v>
      </c>
      <c r="F45" s="152" t="s">
        <v>95</v>
      </c>
      <c r="G45" s="152" t="s">
        <v>96</v>
      </c>
      <c r="H45" s="152" t="s">
        <v>88</v>
      </c>
      <c r="I45" s="290" t="s">
        <v>105</v>
      </c>
      <c r="J45" s="152" t="s">
        <v>95</v>
      </c>
      <c r="K45" s="153" t="s">
        <v>96</v>
      </c>
    </row>
    <row r="46" ht="15" spans="1:11">
      <c r="A46" s="262" t="s">
        <v>98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316"/>
    </row>
    <row r="47" ht="15" spans="1:11">
      <c r="A47" s="409" t="s">
        <v>128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</row>
    <row r="48" ht="15" spans="1:11">
      <c r="A48" s="410"/>
      <c r="B48" s="411"/>
      <c r="C48" s="411"/>
      <c r="D48" s="411"/>
      <c r="E48" s="411"/>
      <c r="F48" s="411"/>
      <c r="G48" s="411"/>
      <c r="H48" s="411"/>
      <c r="I48" s="411"/>
      <c r="J48" s="411"/>
      <c r="K48" s="435"/>
    </row>
    <row r="49" ht="15" spans="1:11">
      <c r="A49" s="412" t="s">
        <v>129</v>
      </c>
      <c r="B49" s="413" t="s">
        <v>130</v>
      </c>
      <c r="C49" s="413"/>
      <c r="D49" s="414" t="s">
        <v>131</v>
      </c>
      <c r="E49" s="415" t="s">
        <v>132</v>
      </c>
      <c r="F49" s="416" t="s">
        <v>133</v>
      </c>
      <c r="G49" s="417">
        <v>45573</v>
      </c>
      <c r="H49" s="418" t="s">
        <v>134</v>
      </c>
      <c r="I49" s="436"/>
      <c r="J49" s="437" t="s">
        <v>135</v>
      </c>
      <c r="K49" s="438"/>
    </row>
    <row r="50" ht="15" spans="1:11">
      <c r="A50" s="409" t="s">
        <v>136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</row>
    <row r="51" ht="15" spans="1:11">
      <c r="A51" s="419" t="s">
        <v>137</v>
      </c>
      <c r="B51" s="420"/>
      <c r="C51" s="420"/>
      <c r="D51" s="420"/>
      <c r="E51" s="420"/>
      <c r="F51" s="420"/>
      <c r="G51" s="420"/>
      <c r="H51" s="420"/>
      <c r="I51" s="420"/>
      <c r="J51" s="420"/>
      <c r="K51" s="439"/>
    </row>
    <row r="52" ht="15" spans="1:11">
      <c r="A52" s="412" t="s">
        <v>129</v>
      </c>
      <c r="B52" s="413" t="s">
        <v>130</v>
      </c>
      <c r="C52" s="413"/>
      <c r="D52" s="414" t="s">
        <v>131</v>
      </c>
      <c r="E52" s="415" t="s">
        <v>132</v>
      </c>
      <c r="F52" s="416" t="s">
        <v>138</v>
      </c>
      <c r="G52" s="417">
        <v>45573</v>
      </c>
      <c r="H52" s="418" t="s">
        <v>134</v>
      </c>
      <c r="I52" s="436"/>
      <c r="J52" s="437" t="s">
        <v>135</v>
      </c>
      <c r="K52" s="4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N16" sqref="N16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33" customWidth="1"/>
    <col min="17" max="254" width="9" style="88"/>
    <col min="255" max="16384" width="9" style="91"/>
  </cols>
  <sheetData>
    <row r="1" s="88" customFormat="1" ht="29" customHeight="1" spans="1:257">
      <c r="A1" s="92" t="s">
        <v>139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9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334" t="s">
        <v>61</v>
      </c>
      <c r="B2" s="335" t="s">
        <v>62</v>
      </c>
      <c r="C2" s="336"/>
      <c r="D2" s="337"/>
      <c r="E2" s="338" t="s">
        <v>67</v>
      </c>
      <c r="F2" s="339" t="s">
        <v>68</v>
      </c>
      <c r="G2" s="339"/>
      <c r="H2" s="339"/>
      <c r="I2" s="350"/>
      <c r="J2" s="351" t="s">
        <v>57</v>
      </c>
      <c r="K2" s="352" t="s">
        <v>56</v>
      </c>
      <c r="L2" s="352"/>
      <c r="M2" s="352"/>
      <c r="N2" s="352"/>
      <c r="O2" s="353"/>
      <c r="P2" s="354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340" t="s">
        <v>140</v>
      </c>
      <c r="B3" s="103" t="s">
        <v>141</v>
      </c>
      <c r="C3" s="104"/>
      <c r="D3" s="103"/>
      <c r="E3" s="103"/>
      <c r="F3" s="103"/>
      <c r="G3" s="103"/>
      <c r="H3" s="103"/>
      <c r="I3" s="105"/>
      <c r="J3" s="133"/>
      <c r="K3" s="133"/>
      <c r="L3" s="133"/>
      <c r="M3" s="133"/>
      <c r="N3" s="133"/>
      <c r="O3" s="355"/>
      <c r="P3" s="356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340"/>
      <c r="B4" s="106" t="s">
        <v>142</v>
      </c>
      <c r="C4" s="106" t="s">
        <v>143</v>
      </c>
      <c r="D4" s="106" t="s">
        <v>144</v>
      </c>
      <c r="E4" s="106" t="s">
        <v>145</v>
      </c>
      <c r="F4" s="106" t="s">
        <v>146</v>
      </c>
      <c r="G4" s="106" t="s">
        <v>147</v>
      </c>
      <c r="H4" s="225" t="s">
        <v>148</v>
      </c>
      <c r="I4" s="105"/>
      <c r="J4" s="357"/>
      <c r="K4" s="358" t="s">
        <v>111</v>
      </c>
      <c r="L4" s="358" t="s">
        <v>149</v>
      </c>
      <c r="M4" s="358" t="s">
        <v>150</v>
      </c>
      <c r="N4" s="359"/>
      <c r="O4" s="359"/>
      <c r="P4" s="360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340"/>
      <c r="B5" s="107"/>
      <c r="C5" s="107"/>
      <c r="D5" s="108"/>
      <c r="E5" s="108"/>
      <c r="F5" s="108"/>
      <c r="G5" s="108"/>
      <c r="H5" s="225"/>
      <c r="I5" s="109"/>
      <c r="J5" s="136"/>
      <c r="K5" s="361"/>
      <c r="L5" s="361">
        <v>140</v>
      </c>
      <c r="M5" s="361">
        <v>140</v>
      </c>
      <c r="N5" s="362"/>
      <c r="O5" s="361"/>
      <c r="P5" s="363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0" customHeight="1" spans="1:257">
      <c r="A6" s="341" t="s">
        <v>151</v>
      </c>
      <c r="B6" s="111">
        <f t="shared" ref="B6:B9" si="0">C6-5</f>
        <v>69</v>
      </c>
      <c r="C6" s="112">
        <v>74</v>
      </c>
      <c r="D6" s="111">
        <f t="shared" ref="D6:G6" si="1">C6+6</f>
        <v>80</v>
      </c>
      <c r="E6" s="111">
        <f t="shared" si="1"/>
        <v>86</v>
      </c>
      <c r="F6" s="111">
        <f t="shared" si="1"/>
        <v>92</v>
      </c>
      <c r="G6" s="111">
        <f t="shared" si="1"/>
        <v>98</v>
      </c>
      <c r="H6" s="226" t="s">
        <v>152</v>
      </c>
      <c r="I6" s="109"/>
      <c r="J6" s="136"/>
      <c r="K6" s="136"/>
      <c r="L6" s="136" t="s">
        <v>153</v>
      </c>
      <c r="M6" s="136" t="s">
        <v>154</v>
      </c>
      <c r="N6" s="136"/>
      <c r="O6" s="136"/>
      <c r="P6" s="364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0" customHeight="1" spans="1:257">
      <c r="A7" s="342" t="s">
        <v>155</v>
      </c>
      <c r="B7" s="111">
        <f>C7-3</f>
        <v>51</v>
      </c>
      <c r="C7" s="112">
        <v>54</v>
      </c>
      <c r="D7" s="111">
        <f>C7+3</f>
        <v>57</v>
      </c>
      <c r="E7" s="111">
        <f>D7+3</f>
        <v>60</v>
      </c>
      <c r="F7" s="111">
        <f>E7+4</f>
        <v>64</v>
      </c>
      <c r="G7" s="111">
        <f t="shared" ref="G7:G9" si="2">F7+4</f>
        <v>68</v>
      </c>
      <c r="H7" s="226" t="s">
        <v>152</v>
      </c>
      <c r="I7" s="109"/>
      <c r="J7" s="136"/>
      <c r="K7" s="136"/>
      <c r="L7" s="136" t="s">
        <v>156</v>
      </c>
      <c r="M7" s="136" t="s">
        <v>156</v>
      </c>
      <c r="N7" s="136"/>
      <c r="O7" s="136"/>
      <c r="P7" s="364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0" customHeight="1" spans="1:257">
      <c r="A8" s="342" t="s">
        <v>157</v>
      </c>
      <c r="B8" s="114">
        <f t="shared" si="0"/>
        <v>71</v>
      </c>
      <c r="C8" s="112">
        <v>76</v>
      </c>
      <c r="D8" s="114">
        <f>C8+6</f>
        <v>82</v>
      </c>
      <c r="E8" s="114">
        <f>D8+6</f>
        <v>88</v>
      </c>
      <c r="F8" s="114">
        <f>E8+6</f>
        <v>94</v>
      </c>
      <c r="G8" s="111">
        <f t="shared" si="2"/>
        <v>98</v>
      </c>
      <c r="H8" s="226" t="s">
        <v>152</v>
      </c>
      <c r="I8" s="109"/>
      <c r="J8" s="136"/>
      <c r="K8" s="136"/>
      <c r="L8" s="136" t="s">
        <v>156</v>
      </c>
      <c r="M8" s="136" t="s">
        <v>156</v>
      </c>
      <c r="N8" s="136"/>
      <c r="O8" s="136"/>
      <c r="P8" s="364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0" customHeight="1" spans="1:257">
      <c r="A9" s="341" t="s">
        <v>158</v>
      </c>
      <c r="B9" s="114">
        <f t="shared" si="0"/>
        <v>77</v>
      </c>
      <c r="C9" s="112">
        <v>82</v>
      </c>
      <c r="D9" s="114">
        <f>C9+6</f>
        <v>88</v>
      </c>
      <c r="E9" s="114">
        <f>D9+6</f>
        <v>94</v>
      </c>
      <c r="F9" s="114">
        <f>E9+6</f>
        <v>100</v>
      </c>
      <c r="G9" s="111">
        <f t="shared" si="2"/>
        <v>104</v>
      </c>
      <c r="H9" s="226" t="s">
        <v>159</v>
      </c>
      <c r="I9" s="109"/>
      <c r="J9" s="136"/>
      <c r="K9" s="136"/>
      <c r="L9" s="136" t="s">
        <v>160</v>
      </c>
      <c r="M9" s="136" t="s">
        <v>160</v>
      </c>
      <c r="N9" s="136"/>
      <c r="O9" s="136"/>
      <c r="P9" s="364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0" customHeight="1" spans="1:257">
      <c r="A10" s="341" t="s">
        <v>161</v>
      </c>
      <c r="B10" s="111">
        <f>C10-3.2</f>
        <v>45.8</v>
      </c>
      <c r="C10" s="112">
        <v>49</v>
      </c>
      <c r="D10" s="111">
        <f>C10+3.8</f>
        <v>52.8</v>
      </c>
      <c r="E10" s="111">
        <f>D10+3.8</f>
        <v>56.6</v>
      </c>
      <c r="F10" s="111">
        <f>E10+3.8</f>
        <v>60.4</v>
      </c>
      <c r="G10" s="111">
        <f>F10+2.6</f>
        <v>63</v>
      </c>
      <c r="H10" s="226" t="s">
        <v>159</v>
      </c>
      <c r="I10" s="109"/>
      <c r="J10" s="136"/>
      <c r="K10" s="136"/>
      <c r="L10" s="136" t="s">
        <v>162</v>
      </c>
      <c r="M10" s="136" t="s">
        <v>163</v>
      </c>
      <c r="N10" s="136"/>
      <c r="O10" s="136"/>
      <c r="P10" s="364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0" customHeight="1" spans="1:257">
      <c r="A11" s="341" t="s">
        <v>164</v>
      </c>
      <c r="B11" s="111">
        <f>C11-1</f>
        <v>17.5</v>
      </c>
      <c r="C11" s="112">
        <v>18.5</v>
      </c>
      <c r="D11" s="111">
        <f>C11+1.2</f>
        <v>19.7</v>
      </c>
      <c r="E11" s="111">
        <f>D11+1.2</f>
        <v>20.9</v>
      </c>
      <c r="F11" s="111">
        <f>E11+1.2</f>
        <v>22.1</v>
      </c>
      <c r="G11" s="111">
        <f>F11+0.7</f>
        <v>22.8</v>
      </c>
      <c r="H11" s="226" t="s">
        <v>165</v>
      </c>
      <c r="I11" s="109"/>
      <c r="J11" s="136"/>
      <c r="K11" s="136"/>
      <c r="L11" s="136" t="s">
        <v>166</v>
      </c>
      <c r="M11" s="136" t="s">
        <v>156</v>
      </c>
      <c r="N11" s="136"/>
      <c r="O11" s="136"/>
      <c r="P11" s="364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0" customHeight="1" spans="1:257">
      <c r="A12" s="341" t="s">
        <v>167</v>
      </c>
      <c r="B12" s="111">
        <f>C12-0.5</f>
        <v>13.5</v>
      </c>
      <c r="C12" s="112">
        <v>14</v>
      </c>
      <c r="D12" s="111">
        <f t="shared" ref="D12:G12" si="3">C12+0.5</f>
        <v>14.5</v>
      </c>
      <c r="E12" s="111">
        <f t="shared" si="3"/>
        <v>15</v>
      </c>
      <c r="F12" s="111">
        <f t="shared" si="3"/>
        <v>15.5</v>
      </c>
      <c r="G12" s="111">
        <f t="shared" si="3"/>
        <v>16</v>
      </c>
      <c r="H12" s="226" t="s">
        <v>159</v>
      </c>
      <c r="I12" s="109"/>
      <c r="J12" s="136"/>
      <c r="K12" s="136"/>
      <c r="L12" s="136" t="s">
        <v>156</v>
      </c>
      <c r="M12" s="136" t="s">
        <v>156</v>
      </c>
      <c r="N12" s="136"/>
      <c r="O12" s="136"/>
      <c r="P12" s="364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0" customHeight="1" spans="1:257">
      <c r="A13" s="341" t="s">
        <v>168</v>
      </c>
      <c r="B13" s="111">
        <f>C13-0.5</f>
        <v>11</v>
      </c>
      <c r="C13" s="112">
        <v>11.5</v>
      </c>
      <c r="D13" s="111">
        <f t="shared" ref="D13:G13" si="4">C13+0.5</f>
        <v>12</v>
      </c>
      <c r="E13" s="111">
        <f t="shared" si="4"/>
        <v>12.5</v>
      </c>
      <c r="F13" s="111">
        <f t="shared" si="4"/>
        <v>13</v>
      </c>
      <c r="G13" s="111">
        <f t="shared" si="4"/>
        <v>13.5</v>
      </c>
      <c r="H13" s="226">
        <v>0</v>
      </c>
      <c r="I13" s="109"/>
      <c r="J13" s="136"/>
      <c r="K13" s="136"/>
      <c r="L13" s="136" t="s">
        <v>169</v>
      </c>
      <c r="M13" s="136" t="s">
        <v>166</v>
      </c>
      <c r="N13" s="136"/>
      <c r="O13" s="136"/>
      <c r="P13" s="364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0" customHeight="1" spans="1:257">
      <c r="A14" s="341" t="s">
        <v>170</v>
      </c>
      <c r="B14" s="111">
        <f>C14-1.5</f>
        <v>23.5</v>
      </c>
      <c r="C14" s="112">
        <v>25</v>
      </c>
      <c r="D14" s="111">
        <f>C14+1.7</f>
        <v>26.7</v>
      </c>
      <c r="E14" s="111">
        <f>D14+1.7</f>
        <v>28.4</v>
      </c>
      <c r="F14" s="111">
        <f>E14+1.7</f>
        <v>30.1</v>
      </c>
      <c r="G14" s="111">
        <f>F14+1.6</f>
        <v>31.7</v>
      </c>
      <c r="H14" s="227"/>
      <c r="I14" s="109"/>
      <c r="J14" s="136"/>
      <c r="K14" s="136"/>
      <c r="L14" s="136" t="s">
        <v>171</v>
      </c>
      <c r="M14" s="136" t="s">
        <v>156</v>
      </c>
      <c r="N14" s="136"/>
      <c r="O14" s="136"/>
      <c r="P14" s="364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0" customHeight="1" spans="1:257">
      <c r="A15" s="341" t="s">
        <v>172</v>
      </c>
      <c r="B15" s="111">
        <f>C15-1.8</f>
        <v>31.2</v>
      </c>
      <c r="C15" s="112">
        <v>33</v>
      </c>
      <c r="D15" s="111">
        <f>C15+2.25</f>
        <v>35.25</v>
      </c>
      <c r="E15" s="111">
        <f>D15+2.25</f>
        <v>37.5</v>
      </c>
      <c r="F15" s="111">
        <f>E15+2.25</f>
        <v>39.75</v>
      </c>
      <c r="G15" s="111">
        <f>F15+2</f>
        <v>41.75</v>
      </c>
      <c r="H15" s="227"/>
      <c r="I15" s="109"/>
      <c r="J15" s="136"/>
      <c r="K15" s="136"/>
      <c r="L15" s="136" t="s">
        <v>153</v>
      </c>
      <c r="M15" s="136" t="s">
        <v>156</v>
      </c>
      <c r="N15" s="136"/>
      <c r="O15" s="136"/>
      <c r="P15" s="364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0" customHeight="1" spans="1:257">
      <c r="A16" s="341" t="s">
        <v>173</v>
      </c>
      <c r="B16" s="111">
        <v>12</v>
      </c>
      <c r="C16" s="111"/>
      <c r="D16" s="111">
        <f>B16+1</f>
        <v>13</v>
      </c>
      <c r="E16" s="111"/>
      <c r="F16" s="111">
        <f>D16+1</f>
        <v>14</v>
      </c>
      <c r="G16" s="111"/>
      <c r="H16" s="227"/>
      <c r="I16" s="109"/>
      <c r="J16" s="136"/>
      <c r="K16" s="136"/>
      <c r="L16" s="136" t="s">
        <v>156</v>
      </c>
      <c r="M16" s="136" t="s">
        <v>156</v>
      </c>
      <c r="N16" s="136"/>
      <c r="O16" s="136"/>
      <c r="P16" s="364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0" customHeight="1" spans="1:257">
      <c r="A17" s="343"/>
      <c r="B17" s="116"/>
      <c r="C17" s="116"/>
      <c r="D17" s="116"/>
      <c r="E17" s="116"/>
      <c r="F17" s="116"/>
      <c r="G17" s="116"/>
      <c r="H17" s="228"/>
      <c r="I17" s="109"/>
      <c r="J17" s="136"/>
      <c r="K17" s="136"/>
      <c r="L17" s="136"/>
      <c r="M17" s="136"/>
      <c r="N17" s="136"/>
      <c r="O17" s="136"/>
      <c r="P17" s="364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344"/>
      <c r="B18" s="118"/>
      <c r="C18" s="118"/>
      <c r="D18" s="118"/>
      <c r="E18" s="118"/>
      <c r="F18" s="118"/>
      <c r="G18" s="118"/>
      <c r="H18" s="228"/>
      <c r="I18" s="109"/>
      <c r="J18" s="136"/>
      <c r="K18" s="136"/>
      <c r="L18" s="136"/>
      <c r="M18" s="136"/>
      <c r="N18" s="136"/>
      <c r="O18" s="136"/>
      <c r="P18" s="364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345"/>
      <c r="B19" s="120"/>
      <c r="C19" s="120"/>
      <c r="D19" s="120"/>
      <c r="E19" s="120"/>
      <c r="F19" s="120"/>
      <c r="G19" s="120"/>
      <c r="H19" s="228"/>
      <c r="I19" s="109"/>
      <c r="J19" s="136"/>
      <c r="K19" s="136"/>
      <c r="L19" s="136"/>
      <c r="M19" s="136"/>
      <c r="N19" s="136"/>
      <c r="O19" s="136"/>
      <c r="P19" s="36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0" customHeight="1" spans="1:257">
      <c r="A20" s="345"/>
      <c r="B20" s="120"/>
      <c r="C20" s="120"/>
      <c r="D20" s="120"/>
      <c r="E20" s="120"/>
      <c r="F20" s="120"/>
      <c r="G20" s="120"/>
      <c r="H20" s="229"/>
      <c r="I20" s="109"/>
      <c r="J20" s="136"/>
      <c r="K20" s="136"/>
      <c r="L20" s="136"/>
      <c r="M20" s="136"/>
      <c r="N20" s="136"/>
      <c r="O20" s="136"/>
      <c r="P20" s="364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20" customHeight="1" spans="1:257">
      <c r="A21" s="346"/>
      <c r="B21" s="347"/>
      <c r="C21" s="347"/>
      <c r="D21" s="347"/>
      <c r="E21" s="348"/>
      <c r="F21" s="347"/>
      <c r="G21" s="347"/>
      <c r="H21" s="347"/>
      <c r="I21" s="365"/>
      <c r="J21" s="366"/>
      <c r="K21" s="366"/>
      <c r="L21" s="367"/>
      <c r="M21" s="366"/>
      <c r="N21" s="366"/>
      <c r="O21" s="367"/>
      <c r="P21" s="368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7.25" spans="1:257">
      <c r="A22" s="125"/>
      <c r="B22" s="125"/>
      <c r="C22" s="126"/>
      <c r="D22" s="126"/>
      <c r="E22" s="127"/>
      <c r="F22" s="126"/>
      <c r="G22" s="126"/>
      <c r="H22" s="126"/>
      <c r="P22" s="349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28" t="s">
        <v>174</v>
      </c>
      <c r="B23" s="128"/>
      <c r="C23" s="129"/>
      <c r="D23" s="129"/>
      <c r="P23" s="349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41" t="s">
        <v>175</v>
      </c>
      <c r="K24" s="235">
        <v>45573</v>
      </c>
      <c r="L24" s="141" t="s">
        <v>176</v>
      </c>
      <c r="M24" s="141" t="s">
        <v>132</v>
      </c>
      <c r="N24" s="141" t="s">
        <v>177</v>
      </c>
      <c r="O24" s="88" t="s">
        <v>135</v>
      </c>
      <c r="P24" s="349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46" t="s">
        <v>178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152" t="s">
        <v>62</v>
      </c>
      <c r="C4" s="153"/>
      <c r="D4" s="248" t="s">
        <v>63</v>
      </c>
      <c r="E4" s="249"/>
      <c r="F4" s="250">
        <v>45606</v>
      </c>
      <c r="G4" s="251"/>
      <c r="H4" s="248" t="s">
        <v>64</v>
      </c>
      <c r="I4" s="249"/>
      <c r="J4" s="152" t="s">
        <v>65</v>
      </c>
      <c r="K4" s="153" t="s">
        <v>66</v>
      </c>
    </row>
    <row r="5" customHeight="1" spans="1:11">
      <c r="A5" s="252" t="s">
        <v>67</v>
      </c>
      <c r="B5" s="152" t="s">
        <v>68</v>
      </c>
      <c r="C5" s="153"/>
      <c r="D5" s="248" t="s">
        <v>69</v>
      </c>
      <c r="E5" s="249"/>
      <c r="F5" s="250">
        <v>45565</v>
      </c>
      <c r="G5" s="251"/>
      <c r="H5" s="248" t="s">
        <v>70</v>
      </c>
      <c r="I5" s="249"/>
      <c r="J5" s="152" t="s">
        <v>65</v>
      </c>
      <c r="K5" s="153" t="s">
        <v>66</v>
      </c>
    </row>
    <row r="6" customHeight="1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45585</v>
      </c>
      <c r="G6" s="251"/>
      <c r="H6" s="248" t="s">
        <v>74</v>
      </c>
      <c r="I6" s="249"/>
      <c r="J6" s="152" t="s">
        <v>65</v>
      </c>
      <c r="K6" s="153" t="s">
        <v>66</v>
      </c>
    </row>
    <row r="7" customHeight="1" spans="1:11">
      <c r="A7" s="248" t="s">
        <v>75</v>
      </c>
      <c r="B7" s="256">
        <v>3300</v>
      </c>
      <c r="C7" s="257"/>
      <c r="D7" s="252" t="s">
        <v>76</v>
      </c>
      <c r="E7" s="258"/>
      <c r="F7" s="250">
        <v>45590</v>
      </c>
      <c r="G7" s="251"/>
      <c r="H7" s="248" t="s">
        <v>77</v>
      </c>
      <c r="I7" s="249"/>
      <c r="J7" s="152" t="s">
        <v>65</v>
      </c>
      <c r="K7" s="153" t="s">
        <v>66</v>
      </c>
    </row>
    <row r="8" customHeight="1" spans="1:16">
      <c r="A8" s="259" t="s">
        <v>78</v>
      </c>
      <c r="B8" s="260" t="s">
        <v>79</v>
      </c>
      <c r="C8" s="261"/>
      <c r="D8" s="262" t="s">
        <v>80</v>
      </c>
      <c r="E8" s="263"/>
      <c r="F8" s="264">
        <v>45593</v>
      </c>
      <c r="G8" s="265"/>
      <c r="H8" s="262" t="s">
        <v>81</v>
      </c>
      <c r="I8" s="263"/>
      <c r="J8" s="282" t="s">
        <v>65</v>
      </c>
      <c r="K8" s="314" t="s">
        <v>66</v>
      </c>
      <c r="P8" s="205" t="s">
        <v>179</v>
      </c>
    </row>
    <row r="9" customHeight="1" spans="1:11">
      <c r="A9" s="266" t="s">
        <v>180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84</v>
      </c>
      <c r="B10" s="268" t="s">
        <v>85</v>
      </c>
      <c r="C10" s="269" t="s">
        <v>86</v>
      </c>
      <c r="D10" s="270"/>
      <c r="E10" s="271" t="s">
        <v>89</v>
      </c>
      <c r="F10" s="268" t="s">
        <v>85</v>
      </c>
      <c r="G10" s="269" t="s">
        <v>86</v>
      </c>
      <c r="H10" s="268"/>
      <c r="I10" s="271" t="s">
        <v>87</v>
      </c>
      <c r="J10" s="268" t="s">
        <v>85</v>
      </c>
      <c r="K10" s="315" t="s">
        <v>86</v>
      </c>
    </row>
    <row r="11" customHeight="1" spans="1:11">
      <c r="A11" s="252" t="s">
        <v>90</v>
      </c>
      <c r="B11" s="272" t="s">
        <v>85</v>
      </c>
      <c r="C11" s="152" t="s">
        <v>86</v>
      </c>
      <c r="D11" s="258"/>
      <c r="E11" s="255" t="s">
        <v>92</v>
      </c>
      <c r="F11" s="272" t="s">
        <v>85</v>
      </c>
      <c r="G11" s="152" t="s">
        <v>86</v>
      </c>
      <c r="H11" s="272"/>
      <c r="I11" s="255" t="s">
        <v>97</v>
      </c>
      <c r="J11" s="272" t="s">
        <v>85</v>
      </c>
      <c r="K11" s="153" t="s">
        <v>86</v>
      </c>
    </row>
    <row r="12" customHeight="1" spans="1:11">
      <c r="A12" s="262" t="s">
        <v>117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6"/>
    </row>
    <row r="13" customHeight="1" spans="1:11">
      <c r="A13" s="273" t="s">
        <v>181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182</v>
      </c>
      <c r="B14" s="275"/>
      <c r="C14" s="275"/>
      <c r="D14" s="275"/>
      <c r="E14" s="275"/>
      <c r="F14" s="275"/>
      <c r="G14" s="275"/>
      <c r="H14" s="276"/>
      <c r="I14" s="317"/>
      <c r="J14" s="317"/>
      <c r="K14" s="318"/>
    </row>
    <row r="15" customHeight="1" spans="1:11">
      <c r="A15" s="277"/>
      <c r="B15" s="278"/>
      <c r="C15" s="278"/>
      <c r="D15" s="279"/>
      <c r="E15" s="280"/>
      <c r="F15" s="278"/>
      <c r="G15" s="278"/>
      <c r="H15" s="279"/>
      <c r="I15" s="319"/>
      <c r="J15" s="320"/>
      <c r="K15" s="321"/>
    </row>
    <row r="16" customHeight="1" spans="1:1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314"/>
    </row>
    <row r="17" customHeight="1" spans="1:11">
      <c r="A17" s="273" t="s">
        <v>183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3" t="s">
        <v>184</v>
      </c>
      <c r="B18" s="284"/>
      <c r="C18" s="284"/>
      <c r="D18" s="284"/>
      <c r="E18" s="284"/>
      <c r="F18" s="284"/>
      <c r="G18" s="284"/>
      <c r="H18" s="284"/>
      <c r="I18" s="317"/>
      <c r="J18" s="317"/>
      <c r="K18" s="318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19"/>
      <c r="J19" s="320"/>
      <c r="K19" s="321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314"/>
    </row>
    <row r="21" customHeight="1" spans="1:11">
      <c r="A21" s="285" t="s">
        <v>114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47" t="s">
        <v>115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116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286" t="s">
        <v>185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22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3"/>
    </row>
    <row r="26" customHeight="1" spans="1:11">
      <c r="A26" s="266" t="s">
        <v>124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2" t="s">
        <v>125</v>
      </c>
      <c r="B27" s="269" t="s">
        <v>95</v>
      </c>
      <c r="C27" s="269" t="s">
        <v>96</v>
      </c>
      <c r="D27" s="269" t="s">
        <v>88</v>
      </c>
      <c r="E27" s="243" t="s">
        <v>126</v>
      </c>
      <c r="F27" s="269" t="s">
        <v>95</v>
      </c>
      <c r="G27" s="269" t="s">
        <v>96</v>
      </c>
      <c r="H27" s="269" t="s">
        <v>88</v>
      </c>
      <c r="I27" s="243" t="s">
        <v>127</v>
      </c>
      <c r="J27" s="269" t="s">
        <v>95</v>
      </c>
      <c r="K27" s="315" t="s">
        <v>96</v>
      </c>
    </row>
    <row r="28" customHeight="1" spans="1:11">
      <c r="A28" s="289" t="s">
        <v>87</v>
      </c>
      <c r="B28" s="152" t="s">
        <v>95</v>
      </c>
      <c r="C28" s="152" t="s">
        <v>96</v>
      </c>
      <c r="D28" s="152" t="s">
        <v>88</v>
      </c>
      <c r="E28" s="290" t="s">
        <v>94</v>
      </c>
      <c r="F28" s="152" t="s">
        <v>95</v>
      </c>
      <c r="G28" s="152" t="s">
        <v>96</v>
      </c>
      <c r="H28" s="152" t="s">
        <v>88</v>
      </c>
      <c r="I28" s="290" t="s">
        <v>105</v>
      </c>
      <c r="J28" s="152" t="s">
        <v>95</v>
      </c>
      <c r="K28" s="153" t="s">
        <v>96</v>
      </c>
    </row>
    <row r="29" customHeight="1" spans="1:11">
      <c r="A29" s="248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4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5"/>
    </row>
    <row r="31" customHeight="1" spans="1:11">
      <c r="A31" s="294" t="s">
        <v>186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21" customHeight="1" spans="1:11">
      <c r="A32" s="295" t="s">
        <v>187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6"/>
    </row>
    <row r="33" ht="21" customHeight="1" spans="1:11">
      <c r="A33" s="297" t="s">
        <v>188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7"/>
    </row>
    <row r="34" ht="21" customHeight="1" spans="1:11">
      <c r="A34" s="297" t="s">
        <v>189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27"/>
    </row>
    <row r="35" ht="21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27"/>
    </row>
    <row r="36" ht="21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7"/>
    </row>
    <row r="43" ht="17.25" customHeight="1" spans="1:11">
      <c r="A43" s="292" t="s">
        <v>123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5"/>
    </row>
    <row r="44" customHeight="1" spans="1:11">
      <c r="A44" s="294" t="s">
        <v>190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117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28"/>
    </row>
    <row r="46" ht="18" customHeight="1" spans="1:11">
      <c r="A46" s="299" t="s">
        <v>191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28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3"/>
    </row>
    <row r="48" ht="21" customHeight="1" spans="1:11">
      <c r="A48" s="301" t="s">
        <v>129</v>
      </c>
      <c r="B48" s="302" t="s">
        <v>130</v>
      </c>
      <c r="C48" s="302"/>
      <c r="D48" s="303" t="s">
        <v>131</v>
      </c>
      <c r="E48" s="303" t="s">
        <v>192</v>
      </c>
      <c r="F48" s="303" t="s">
        <v>133</v>
      </c>
      <c r="G48" s="304">
        <v>45583</v>
      </c>
      <c r="H48" s="305" t="s">
        <v>134</v>
      </c>
      <c r="I48" s="305"/>
      <c r="J48" s="302" t="s">
        <v>135</v>
      </c>
      <c r="K48" s="329"/>
    </row>
    <row r="49" customHeight="1" spans="1:11">
      <c r="A49" s="306" t="s">
        <v>136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30"/>
    </row>
    <row r="50" customHeight="1" spans="1:1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31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32"/>
    </row>
    <row r="52" ht="21" customHeight="1" spans="1:11">
      <c r="A52" s="301" t="s">
        <v>129</v>
      </c>
      <c r="B52" s="302" t="s">
        <v>130</v>
      </c>
      <c r="C52" s="302"/>
      <c r="D52" s="303" t="s">
        <v>131</v>
      </c>
      <c r="E52" s="303" t="s">
        <v>192</v>
      </c>
      <c r="F52" s="303" t="s">
        <v>133</v>
      </c>
      <c r="G52" s="304">
        <v>45583</v>
      </c>
      <c r="H52" s="305" t="s">
        <v>134</v>
      </c>
      <c r="I52" s="305"/>
      <c r="J52" s="302" t="s">
        <v>135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O26" sqref="O26"/>
    </sheetView>
  </sheetViews>
  <sheetFormatPr defaultColWidth="9" defaultRowHeight="14.25"/>
  <cols>
    <col min="1" max="1" width="19.375" style="88" customWidth="1"/>
    <col min="2" max="2" width="10.625" style="88" customWidth="1"/>
    <col min="3" max="3" width="10.625" style="89" customWidth="1"/>
    <col min="4" max="7" width="10.625" style="88" customWidth="1"/>
    <col min="8" max="8" width="6.875" style="88" customWidth="1"/>
    <col min="9" max="9" width="8.875" style="88" customWidth="1"/>
    <col min="10" max="14" width="15.625" style="88" customWidth="1"/>
    <col min="15" max="15" width="15.625" style="224" customWidth="1"/>
    <col min="16" max="247" width="9" style="88"/>
    <col min="248" max="16384" width="9" style="91"/>
  </cols>
  <sheetData>
    <row r="1" s="88" customFormat="1" ht="29" customHeight="1" spans="1:250">
      <c r="A1" s="92" t="s">
        <v>139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3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</row>
    <row r="2" s="88" customFormat="1" ht="20" customHeight="1" spans="1:250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01"/>
      <c r="J2" s="130" t="s">
        <v>57</v>
      </c>
      <c r="K2" s="131" t="s">
        <v>56</v>
      </c>
      <c r="L2" s="131"/>
      <c r="M2" s="131"/>
      <c r="N2" s="131"/>
      <c r="O2" s="132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</row>
    <row r="3" s="88" customFormat="1" spans="1:250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05"/>
      <c r="J3" s="232" t="s">
        <v>193</v>
      </c>
      <c r="K3" s="232" t="s">
        <v>193</v>
      </c>
      <c r="L3" s="232" t="s">
        <v>193</v>
      </c>
      <c r="M3" s="232" t="s">
        <v>193</v>
      </c>
      <c r="N3" s="232" t="s">
        <v>193</v>
      </c>
      <c r="O3" s="233" t="s">
        <v>193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</row>
    <row r="4" s="88" customFormat="1" spans="1:250">
      <c r="A4" s="102"/>
      <c r="B4" s="106" t="s">
        <v>142</v>
      </c>
      <c r="C4" s="106" t="s">
        <v>143</v>
      </c>
      <c r="D4" s="106" t="s">
        <v>144</v>
      </c>
      <c r="E4" s="106" t="s">
        <v>145</v>
      </c>
      <c r="F4" s="106" t="s">
        <v>146</v>
      </c>
      <c r="G4" s="106" t="s">
        <v>147</v>
      </c>
      <c r="H4" s="225" t="s">
        <v>148</v>
      </c>
      <c r="I4" s="105"/>
      <c r="J4" s="106" t="s">
        <v>142</v>
      </c>
      <c r="K4" s="106" t="s">
        <v>143</v>
      </c>
      <c r="L4" s="106" t="s">
        <v>144</v>
      </c>
      <c r="M4" s="106" t="s">
        <v>145</v>
      </c>
      <c r="N4" s="106" t="s">
        <v>146</v>
      </c>
      <c r="O4" s="135" t="s">
        <v>147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="88" customFormat="1" ht="20" customHeight="1" spans="1:250">
      <c r="A5" s="102"/>
      <c r="B5" s="107"/>
      <c r="C5" s="107"/>
      <c r="D5" s="108"/>
      <c r="E5" s="108"/>
      <c r="F5" s="108"/>
      <c r="G5" s="108"/>
      <c r="H5" s="225"/>
      <c r="I5" s="109"/>
      <c r="J5" s="136" t="s">
        <v>111</v>
      </c>
      <c r="K5" s="136" t="s">
        <v>111</v>
      </c>
      <c r="L5" s="136" t="s">
        <v>112</v>
      </c>
      <c r="M5" s="136" t="s">
        <v>111</v>
      </c>
      <c r="N5" s="136" t="s">
        <v>112</v>
      </c>
      <c r="O5" s="137" t="s">
        <v>112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="88" customFormat="1" ht="20" customHeight="1" spans="1:250">
      <c r="A6" s="110" t="s">
        <v>151</v>
      </c>
      <c r="B6" s="111">
        <f t="shared" ref="B6:B9" si="0">C6-5</f>
        <v>69</v>
      </c>
      <c r="C6" s="112">
        <v>74</v>
      </c>
      <c r="D6" s="111">
        <f t="shared" ref="D6:G6" si="1">C6+6</f>
        <v>80</v>
      </c>
      <c r="E6" s="111">
        <f t="shared" si="1"/>
        <v>86</v>
      </c>
      <c r="F6" s="111">
        <f t="shared" si="1"/>
        <v>92</v>
      </c>
      <c r="G6" s="111">
        <f t="shared" si="1"/>
        <v>98</v>
      </c>
      <c r="H6" s="226" t="s">
        <v>152</v>
      </c>
      <c r="I6" s="109"/>
      <c r="J6" s="136" t="s">
        <v>194</v>
      </c>
      <c r="K6" s="136" t="s">
        <v>194</v>
      </c>
      <c r="L6" s="234" t="s">
        <v>195</v>
      </c>
      <c r="M6" s="136" t="s">
        <v>194</v>
      </c>
      <c r="N6" s="136" t="s">
        <v>194</v>
      </c>
      <c r="O6" s="137" t="s">
        <v>194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="88" customFormat="1" ht="20" customHeight="1" spans="1:250">
      <c r="A7" s="113" t="s">
        <v>155</v>
      </c>
      <c r="B7" s="111">
        <f>C7-3</f>
        <v>51</v>
      </c>
      <c r="C7" s="112">
        <v>54</v>
      </c>
      <c r="D7" s="111">
        <f>C7+3</f>
        <v>57</v>
      </c>
      <c r="E7" s="111">
        <f>D7+3</f>
        <v>60</v>
      </c>
      <c r="F7" s="111">
        <f>E7+4</f>
        <v>64</v>
      </c>
      <c r="G7" s="111">
        <f t="shared" ref="G7:G9" si="2">F7+4</f>
        <v>68</v>
      </c>
      <c r="H7" s="226" t="s">
        <v>152</v>
      </c>
      <c r="I7" s="109"/>
      <c r="J7" s="136" t="s">
        <v>194</v>
      </c>
      <c r="K7" s="136" t="s">
        <v>194</v>
      </c>
      <c r="L7" s="136" t="s">
        <v>194</v>
      </c>
      <c r="M7" s="136" t="s">
        <v>194</v>
      </c>
      <c r="N7" s="136" t="s">
        <v>194</v>
      </c>
      <c r="O7" s="137" t="s">
        <v>194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</row>
    <row r="8" s="88" customFormat="1" ht="20" customHeight="1" spans="1:250">
      <c r="A8" s="113" t="s">
        <v>157</v>
      </c>
      <c r="B8" s="114">
        <f t="shared" si="0"/>
        <v>71</v>
      </c>
      <c r="C8" s="112">
        <v>76</v>
      </c>
      <c r="D8" s="114">
        <f>C8+6</f>
        <v>82</v>
      </c>
      <c r="E8" s="114">
        <f>D8+6</f>
        <v>88</v>
      </c>
      <c r="F8" s="114">
        <f>E8+6</f>
        <v>94</v>
      </c>
      <c r="G8" s="111">
        <f t="shared" si="2"/>
        <v>98</v>
      </c>
      <c r="H8" s="226" t="s">
        <v>152</v>
      </c>
      <c r="I8" s="109"/>
      <c r="J8" s="136" t="s">
        <v>196</v>
      </c>
      <c r="K8" s="136" t="s">
        <v>197</v>
      </c>
      <c r="L8" s="136" t="s">
        <v>198</v>
      </c>
      <c r="M8" s="136" t="s">
        <v>199</v>
      </c>
      <c r="N8" s="136" t="s">
        <v>200</v>
      </c>
      <c r="O8" s="137" t="s">
        <v>201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</row>
    <row r="9" s="88" customFormat="1" ht="20" customHeight="1" spans="1:250">
      <c r="A9" s="110" t="s">
        <v>158</v>
      </c>
      <c r="B9" s="114">
        <f t="shared" si="0"/>
        <v>77</v>
      </c>
      <c r="C9" s="112">
        <v>82</v>
      </c>
      <c r="D9" s="114">
        <f>C9+6</f>
        <v>88</v>
      </c>
      <c r="E9" s="114">
        <f>D9+6</f>
        <v>94</v>
      </c>
      <c r="F9" s="114">
        <f>E9+6</f>
        <v>100</v>
      </c>
      <c r="G9" s="111">
        <f t="shared" si="2"/>
        <v>104</v>
      </c>
      <c r="H9" s="226" t="s">
        <v>159</v>
      </c>
      <c r="I9" s="109"/>
      <c r="J9" s="136" t="s">
        <v>194</v>
      </c>
      <c r="K9" s="136" t="s">
        <v>194</v>
      </c>
      <c r="L9" s="136" t="s">
        <v>194</v>
      </c>
      <c r="M9" s="136" t="s">
        <v>194</v>
      </c>
      <c r="N9" s="136" t="s">
        <v>194</v>
      </c>
      <c r="O9" s="137" t="s">
        <v>194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="88" customFormat="1" ht="20" customHeight="1" spans="1:250">
      <c r="A10" s="110" t="s">
        <v>161</v>
      </c>
      <c r="B10" s="111">
        <f>C10-3.2</f>
        <v>45.8</v>
      </c>
      <c r="C10" s="112">
        <v>49</v>
      </c>
      <c r="D10" s="111">
        <f>C10+3.8</f>
        <v>52.8</v>
      </c>
      <c r="E10" s="111">
        <f>D10+3.8</f>
        <v>56.6</v>
      </c>
      <c r="F10" s="111">
        <f>E10+3.8</f>
        <v>60.4</v>
      </c>
      <c r="G10" s="111">
        <f>F10+2.6</f>
        <v>63</v>
      </c>
      <c r="H10" s="226" t="s">
        <v>159</v>
      </c>
      <c r="I10" s="109"/>
      <c r="J10" s="136" t="s">
        <v>194</v>
      </c>
      <c r="K10" s="136" t="s">
        <v>202</v>
      </c>
      <c r="L10" s="136" t="s">
        <v>203</v>
      </c>
      <c r="M10" s="136" t="s">
        <v>204</v>
      </c>
      <c r="N10" s="136" t="s">
        <v>194</v>
      </c>
      <c r="O10" s="137" t="s">
        <v>205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="88" customFormat="1" ht="20" customHeight="1" spans="1:250">
      <c r="A11" s="110" t="s">
        <v>164</v>
      </c>
      <c r="B11" s="111">
        <f>C11-1</f>
        <v>17.5</v>
      </c>
      <c r="C11" s="112">
        <v>18.5</v>
      </c>
      <c r="D11" s="111">
        <f>C11+1.2</f>
        <v>19.7</v>
      </c>
      <c r="E11" s="111">
        <f>D11+1.2</f>
        <v>20.9</v>
      </c>
      <c r="F11" s="111">
        <f>E11+1.2</f>
        <v>22.1</v>
      </c>
      <c r="G11" s="111">
        <f>F11+0.7</f>
        <v>22.8</v>
      </c>
      <c r="H11" s="226" t="s">
        <v>165</v>
      </c>
      <c r="I11" s="109"/>
      <c r="J11" s="136" t="s">
        <v>206</v>
      </c>
      <c r="K11" s="136" t="s">
        <v>194</v>
      </c>
      <c r="L11" s="136" t="s">
        <v>207</v>
      </c>
      <c r="M11" s="136" t="s">
        <v>208</v>
      </c>
      <c r="N11" s="136" t="s">
        <v>206</v>
      </c>
      <c r="O11" s="137" t="s">
        <v>206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="88" customFormat="1" ht="20" customHeight="1" spans="1:250">
      <c r="A12" s="110" t="s">
        <v>167</v>
      </c>
      <c r="B12" s="111">
        <f>C12-0.5</f>
        <v>13.5</v>
      </c>
      <c r="C12" s="112">
        <v>14</v>
      </c>
      <c r="D12" s="111">
        <f t="shared" ref="D12:G12" si="3">C12+0.5</f>
        <v>14.5</v>
      </c>
      <c r="E12" s="111">
        <f t="shared" si="3"/>
        <v>15</v>
      </c>
      <c r="F12" s="111">
        <f t="shared" si="3"/>
        <v>15.5</v>
      </c>
      <c r="G12" s="111">
        <f t="shared" si="3"/>
        <v>16</v>
      </c>
      <c r="H12" s="226" t="s">
        <v>159</v>
      </c>
      <c r="I12" s="109"/>
      <c r="J12" s="136" t="s">
        <v>194</v>
      </c>
      <c r="K12" s="136" t="s">
        <v>209</v>
      </c>
      <c r="L12" s="136" t="s">
        <v>209</v>
      </c>
      <c r="M12" s="136" t="s">
        <v>209</v>
      </c>
      <c r="N12" s="136" t="s">
        <v>209</v>
      </c>
      <c r="O12" s="137" t="s">
        <v>209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</row>
    <row r="13" s="88" customFormat="1" ht="20" customHeight="1" spans="1:250">
      <c r="A13" s="110" t="s">
        <v>168</v>
      </c>
      <c r="B13" s="111">
        <f>C13-0.5</f>
        <v>11</v>
      </c>
      <c r="C13" s="112">
        <v>11.5</v>
      </c>
      <c r="D13" s="111">
        <f t="shared" ref="D13:G13" si="4">C13+0.5</f>
        <v>12</v>
      </c>
      <c r="E13" s="111">
        <f t="shared" si="4"/>
        <v>12.5</v>
      </c>
      <c r="F13" s="111">
        <f t="shared" si="4"/>
        <v>13</v>
      </c>
      <c r="G13" s="111">
        <f t="shared" si="4"/>
        <v>13.5</v>
      </c>
      <c r="H13" s="226">
        <v>0</v>
      </c>
      <c r="I13" s="109"/>
      <c r="J13" s="136" t="s">
        <v>210</v>
      </c>
      <c r="K13" s="136" t="s">
        <v>211</v>
      </c>
      <c r="L13" s="136" t="s">
        <v>212</v>
      </c>
      <c r="M13" s="136" t="s">
        <v>213</v>
      </c>
      <c r="N13" s="136" t="s">
        <v>214</v>
      </c>
      <c r="O13" s="137" t="s">
        <v>214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</row>
    <row r="14" s="88" customFormat="1" ht="20" customHeight="1" spans="1:250">
      <c r="A14" s="110" t="s">
        <v>170</v>
      </c>
      <c r="B14" s="111">
        <f>C14-1.5</f>
        <v>23.5</v>
      </c>
      <c r="C14" s="112">
        <v>25</v>
      </c>
      <c r="D14" s="111">
        <f>C14+1.7</f>
        <v>26.7</v>
      </c>
      <c r="E14" s="111">
        <f>D14+1.7</f>
        <v>28.4</v>
      </c>
      <c r="F14" s="111">
        <f>E14+1.7</f>
        <v>30.1</v>
      </c>
      <c r="G14" s="111">
        <f>F14+1.6</f>
        <v>31.7</v>
      </c>
      <c r="H14" s="227"/>
      <c r="I14" s="109"/>
      <c r="J14" s="136" t="s">
        <v>206</v>
      </c>
      <c r="K14" s="136" t="s">
        <v>215</v>
      </c>
      <c r="L14" s="136" t="s">
        <v>194</v>
      </c>
      <c r="M14" s="136" t="s">
        <v>216</v>
      </c>
      <c r="N14" s="136" t="s">
        <v>194</v>
      </c>
      <c r="O14" s="137" t="s">
        <v>216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</row>
    <row r="15" s="88" customFormat="1" ht="20" customHeight="1" spans="1:250">
      <c r="A15" s="110" t="s">
        <v>172</v>
      </c>
      <c r="B15" s="111">
        <f>C15-1.8</f>
        <v>31.2</v>
      </c>
      <c r="C15" s="112">
        <v>33</v>
      </c>
      <c r="D15" s="111">
        <f>C15+2.25</f>
        <v>35.25</v>
      </c>
      <c r="E15" s="111">
        <f>D15+2.25</f>
        <v>37.5</v>
      </c>
      <c r="F15" s="111">
        <f>E15+2.25</f>
        <v>39.75</v>
      </c>
      <c r="G15" s="111">
        <f>F15+2</f>
        <v>41.75</v>
      </c>
      <c r="H15" s="227"/>
      <c r="I15" s="109"/>
      <c r="J15" s="136" t="s">
        <v>217</v>
      </c>
      <c r="K15" s="136" t="s">
        <v>218</v>
      </c>
      <c r="L15" s="136" t="s">
        <v>218</v>
      </c>
      <c r="M15" s="136" t="s">
        <v>219</v>
      </c>
      <c r="N15" s="136" t="s">
        <v>220</v>
      </c>
      <c r="O15" s="137" t="s">
        <v>221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</row>
    <row r="16" s="88" customFormat="1" ht="20" customHeight="1" spans="1:250">
      <c r="A16" s="110" t="s">
        <v>173</v>
      </c>
      <c r="B16" s="111">
        <v>12</v>
      </c>
      <c r="C16" s="111"/>
      <c r="D16" s="111">
        <f>B16+1</f>
        <v>13</v>
      </c>
      <c r="E16" s="111"/>
      <c r="F16" s="111">
        <f>D16+1</f>
        <v>14</v>
      </c>
      <c r="G16" s="111"/>
      <c r="H16" s="227"/>
      <c r="I16" s="109"/>
      <c r="J16" s="136" t="s">
        <v>194</v>
      </c>
      <c r="K16" s="136" t="s">
        <v>209</v>
      </c>
      <c r="L16" s="136" t="s">
        <v>209</v>
      </c>
      <c r="M16" s="136" t="s">
        <v>209</v>
      </c>
      <c r="N16" s="136" t="s">
        <v>209</v>
      </c>
      <c r="O16" s="137" t="s">
        <v>209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</row>
    <row r="17" s="88" customFormat="1" ht="20" customHeight="1" spans="1:250">
      <c r="A17" s="115"/>
      <c r="B17" s="116"/>
      <c r="C17" s="116"/>
      <c r="D17" s="116"/>
      <c r="E17" s="116"/>
      <c r="F17" s="116"/>
      <c r="G17" s="116"/>
      <c r="H17" s="228"/>
      <c r="I17" s="109"/>
      <c r="J17" s="136"/>
      <c r="K17" s="136"/>
      <c r="L17" s="136"/>
      <c r="M17" s="136"/>
      <c r="N17" s="136"/>
      <c r="O17" s="137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</row>
    <row r="18" s="88" customFormat="1" ht="20" customHeight="1" spans="1:250">
      <c r="A18" s="117"/>
      <c r="B18" s="118"/>
      <c r="C18" s="118"/>
      <c r="D18" s="118"/>
      <c r="E18" s="118"/>
      <c r="F18" s="118"/>
      <c r="G18" s="118"/>
      <c r="H18" s="228"/>
      <c r="I18" s="109"/>
      <c r="J18" s="136"/>
      <c r="K18" s="136"/>
      <c r="L18" s="136"/>
      <c r="M18" s="136"/>
      <c r="N18" s="136"/>
      <c r="O18" s="137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</row>
    <row r="19" s="88" customFormat="1" ht="20" customHeight="1" spans="1:250">
      <c r="A19" s="119"/>
      <c r="B19" s="120"/>
      <c r="C19" s="120"/>
      <c r="D19" s="120"/>
      <c r="E19" s="120"/>
      <c r="F19" s="120"/>
      <c r="G19" s="120"/>
      <c r="H19" s="228"/>
      <c r="I19" s="109"/>
      <c r="J19" s="136"/>
      <c r="K19" s="136"/>
      <c r="L19" s="136"/>
      <c r="M19" s="136"/>
      <c r="N19" s="136"/>
      <c r="O19" s="137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</row>
    <row r="20" s="88" customFormat="1" ht="20" customHeight="1" spans="1:250">
      <c r="A20" s="119"/>
      <c r="B20" s="120"/>
      <c r="C20" s="120"/>
      <c r="D20" s="120"/>
      <c r="E20" s="120"/>
      <c r="F20" s="120"/>
      <c r="G20" s="120"/>
      <c r="H20" s="229"/>
      <c r="I20" s="109"/>
      <c r="J20" s="136"/>
      <c r="K20" s="136"/>
      <c r="L20" s="136"/>
      <c r="M20" s="136"/>
      <c r="N20" s="136"/>
      <c r="O20" s="137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</row>
    <row r="21" s="88" customFormat="1" ht="17.25" spans="1:250">
      <c r="A21" s="121"/>
      <c r="B21" s="122"/>
      <c r="C21" s="122"/>
      <c r="D21" s="122"/>
      <c r="E21" s="123"/>
      <c r="F21" s="122"/>
      <c r="G21" s="122"/>
      <c r="H21" s="122"/>
      <c r="I21" s="124"/>
      <c r="J21" s="138"/>
      <c r="K21" s="138"/>
      <c r="L21" s="139"/>
      <c r="M21" s="138"/>
      <c r="N21" s="138"/>
      <c r="O21" s="140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="88" customFormat="1" ht="25" customHeight="1" spans="1:250">
      <c r="A22" s="128" t="s">
        <v>174</v>
      </c>
      <c r="B22" s="128"/>
      <c r="C22" s="129"/>
      <c r="O22" s="23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="88" customFormat="1" ht="29" customHeight="1" spans="3:250">
      <c r="C23" s="89"/>
      <c r="F23" s="141" t="s">
        <v>175</v>
      </c>
      <c r="G23" s="230">
        <v>45583</v>
      </c>
      <c r="I23" s="141" t="s">
        <v>176</v>
      </c>
      <c r="J23" s="235" t="s">
        <v>192</v>
      </c>
      <c r="K23" s="236"/>
      <c r="L23" s="141" t="s">
        <v>177</v>
      </c>
      <c r="M23" s="231" t="s">
        <v>135</v>
      </c>
      <c r="N23" s="23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</sheetData>
  <mergeCells count="11">
    <mergeCell ref="A1:N1"/>
    <mergeCell ref="B2:D2"/>
    <mergeCell ref="F2:H2"/>
    <mergeCell ref="K2:O2"/>
    <mergeCell ref="B3:H3"/>
    <mergeCell ref="B16:C16"/>
    <mergeCell ref="D16:E16"/>
    <mergeCell ref="F16:G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9" workbookViewId="0">
      <selection activeCell="M8" sqref="M8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222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54</v>
      </c>
      <c r="C2" s="148"/>
      <c r="D2" s="149" t="s">
        <v>61</v>
      </c>
      <c r="E2" s="150" t="s">
        <v>62</v>
      </c>
      <c r="F2" s="151" t="s">
        <v>223</v>
      </c>
      <c r="G2" s="152" t="s">
        <v>68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>
        <v>3300</v>
      </c>
      <c r="C3" s="155"/>
      <c r="D3" s="156" t="s">
        <v>224</v>
      </c>
      <c r="E3" s="157">
        <v>45606</v>
      </c>
      <c r="F3" s="158"/>
      <c r="G3" s="158"/>
      <c r="H3" s="159" t="s">
        <v>225</v>
      </c>
      <c r="I3" s="159"/>
      <c r="J3" s="159"/>
      <c r="K3" s="202"/>
    </row>
    <row r="4" ht="18" customHeight="1" spans="1:11">
      <c r="A4" s="160" t="s">
        <v>71</v>
      </c>
      <c r="B4" s="155">
        <v>2</v>
      </c>
      <c r="C4" s="155">
        <v>6</v>
      </c>
      <c r="D4" s="161" t="s">
        <v>226</v>
      </c>
      <c r="E4" s="158" t="s">
        <v>227</v>
      </c>
      <c r="F4" s="158"/>
      <c r="G4" s="158"/>
      <c r="H4" s="161" t="s">
        <v>228</v>
      </c>
      <c r="I4" s="161"/>
      <c r="J4" s="173" t="s">
        <v>65</v>
      </c>
      <c r="K4" s="203" t="s">
        <v>66</v>
      </c>
    </row>
    <row r="5" ht="18" customHeight="1" spans="1:11">
      <c r="A5" s="160" t="s">
        <v>229</v>
      </c>
      <c r="B5" s="155">
        <v>1</v>
      </c>
      <c r="C5" s="155"/>
      <c r="D5" s="156" t="s">
        <v>230</v>
      </c>
      <c r="E5" s="156"/>
      <c r="G5" s="156"/>
      <c r="H5" s="161" t="s">
        <v>231</v>
      </c>
      <c r="I5" s="161"/>
      <c r="J5" s="173" t="s">
        <v>65</v>
      </c>
      <c r="K5" s="203" t="s">
        <v>66</v>
      </c>
    </row>
    <row r="6" ht="18" customHeight="1" spans="1:13">
      <c r="A6" s="162" t="s">
        <v>232</v>
      </c>
      <c r="B6" s="163">
        <v>50</v>
      </c>
      <c r="C6" s="163"/>
      <c r="D6" s="164" t="s">
        <v>233</v>
      </c>
      <c r="E6" s="165"/>
      <c r="F6" s="165">
        <v>400</v>
      </c>
      <c r="G6" s="164"/>
      <c r="H6" s="166" t="s">
        <v>234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235</v>
      </c>
      <c r="B8" s="151" t="s">
        <v>236</v>
      </c>
      <c r="C8" s="151" t="s">
        <v>237</v>
      </c>
      <c r="D8" s="151" t="s">
        <v>238</v>
      </c>
      <c r="E8" s="151" t="s">
        <v>239</v>
      </c>
      <c r="F8" s="151" t="s">
        <v>240</v>
      </c>
      <c r="G8" s="171" t="s">
        <v>241</v>
      </c>
      <c r="H8" s="172"/>
      <c r="I8" s="172"/>
      <c r="J8" s="172"/>
      <c r="K8" s="206"/>
    </row>
    <row r="9" ht="18" customHeight="1" spans="1:11">
      <c r="A9" s="160" t="s">
        <v>242</v>
      </c>
      <c r="B9" s="161"/>
      <c r="C9" s="173" t="s">
        <v>65</v>
      </c>
      <c r="D9" s="173" t="s">
        <v>66</v>
      </c>
      <c r="E9" s="156" t="s">
        <v>243</v>
      </c>
      <c r="F9" s="174" t="s">
        <v>244</v>
      </c>
      <c r="G9" s="175"/>
      <c r="H9" s="176"/>
      <c r="I9" s="176"/>
      <c r="J9" s="176"/>
      <c r="K9" s="207"/>
    </row>
    <row r="10" ht="18" customHeight="1" spans="1:11">
      <c r="A10" s="160" t="s">
        <v>245</v>
      </c>
      <c r="B10" s="161"/>
      <c r="C10" s="173" t="s">
        <v>65</v>
      </c>
      <c r="D10" s="173" t="s">
        <v>66</v>
      </c>
      <c r="E10" s="156" t="s">
        <v>246</v>
      </c>
      <c r="F10" s="174" t="s">
        <v>247</v>
      </c>
      <c r="G10" s="175" t="s">
        <v>248</v>
      </c>
      <c r="H10" s="176"/>
      <c r="I10" s="176"/>
      <c r="J10" s="176"/>
      <c r="K10" s="207"/>
    </row>
    <row r="11" ht="18" customHeight="1" spans="1:11">
      <c r="A11" s="177" t="s">
        <v>180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89</v>
      </c>
      <c r="B12" s="173" t="s">
        <v>85</v>
      </c>
      <c r="C12" s="173" t="s">
        <v>86</v>
      </c>
      <c r="D12" s="174"/>
      <c r="E12" s="156" t="s">
        <v>87</v>
      </c>
      <c r="F12" s="173" t="s">
        <v>85</v>
      </c>
      <c r="G12" s="173" t="s">
        <v>86</v>
      </c>
      <c r="H12" s="173"/>
      <c r="I12" s="156" t="s">
        <v>249</v>
      </c>
      <c r="J12" s="173" t="s">
        <v>85</v>
      </c>
      <c r="K12" s="203" t="s">
        <v>86</v>
      </c>
    </row>
    <row r="13" ht="18" customHeight="1" spans="1:11">
      <c r="A13" s="154" t="s">
        <v>92</v>
      </c>
      <c r="B13" s="173" t="s">
        <v>85</v>
      </c>
      <c r="C13" s="173" t="s">
        <v>86</v>
      </c>
      <c r="D13" s="174"/>
      <c r="E13" s="156" t="s">
        <v>97</v>
      </c>
      <c r="F13" s="173" t="s">
        <v>85</v>
      </c>
      <c r="G13" s="173" t="s">
        <v>86</v>
      </c>
      <c r="H13" s="173"/>
      <c r="I13" s="156" t="s">
        <v>250</v>
      </c>
      <c r="J13" s="173" t="s">
        <v>85</v>
      </c>
      <c r="K13" s="203" t="s">
        <v>86</v>
      </c>
    </row>
    <row r="14" ht="18" customHeight="1" spans="1:11">
      <c r="A14" s="162" t="s">
        <v>251</v>
      </c>
      <c r="B14" s="165" t="s">
        <v>85</v>
      </c>
      <c r="C14" s="165" t="s">
        <v>86</v>
      </c>
      <c r="D14" s="179"/>
      <c r="E14" s="164" t="s">
        <v>252</v>
      </c>
      <c r="F14" s="165" t="s">
        <v>85</v>
      </c>
      <c r="G14" s="165" t="s">
        <v>86</v>
      </c>
      <c r="H14" s="165"/>
      <c r="I14" s="164" t="s">
        <v>253</v>
      </c>
      <c r="J14" s="165" t="s">
        <v>85</v>
      </c>
      <c r="K14" s="204" t="s">
        <v>86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254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255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256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116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257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258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259</v>
      </c>
    </row>
    <row r="28" ht="23" customHeight="1" spans="1:11">
      <c r="A28" s="183" t="s">
        <v>119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 t="s">
        <v>260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 t="s">
        <v>261</v>
      </c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1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262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3</v>
      </c>
    </row>
    <row r="37" ht="18.75" customHeight="1" spans="1:11">
      <c r="A37" s="193" t="s">
        <v>263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264</v>
      </c>
      <c r="B38" s="161"/>
      <c r="C38" s="161"/>
      <c r="D38" s="159" t="s">
        <v>265</v>
      </c>
      <c r="E38" s="159"/>
      <c r="F38" s="195" t="s">
        <v>266</v>
      </c>
      <c r="G38" s="196"/>
      <c r="H38" s="161" t="s">
        <v>267</v>
      </c>
      <c r="I38" s="161"/>
      <c r="J38" s="161" t="s">
        <v>268</v>
      </c>
      <c r="K38" s="210"/>
    </row>
    <row r="39" ht="18.75" customHeight="1" spans="1:11">
      <c r="A39" s="160" t="s">
        <v>117</v>
      </c>
      <c r="B39" s="161" t="s">
        <v>269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129</v>
      </c>
      <c r="B42" s="197" t="s">
        <v>270</v>
      </c>
      <c r="C42" s="197"/>
      <c r="D42" s="164" t="s">
        <v>271</v>
      </c>
      <c r="E42" s="179" t="s">
        <v>192</v>
      </c>
      <c r="F42" s="164" t="s">
        <v>133</v>
      </c>
      <c r="G42" s="198">
        <v>45585</v>
      </c>
      <c r="H42" s="199" t="s">
        <v>134</v>
      </c>
      <c r="I42" s="199"/>
      <c r="J42" s="197" t="s">
        <v>135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abSelected="1" workbookViewId="0">
      <selection activeCell="L9" sqref="L9"/>
    </sheetView>
  </sheetViews>
  <sheetFormatPr defaultColWidth="9" defaultRowHeight="14.25"/>
  <cols>
    <col min="1" max="1" width="17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2.75" style="88" customWidth="1"/>
    <col min="9" max="9" width="20.125" style="88" customWidth="1"/>
    <col min="10" max="11" width="16.625" style="88" customWidth="1"/>
    <col min="12" max="13" width="16.625" style="90" customWidth="1"/>
    <col min="14" max="14" width="18.125" style="90" customWidth="1"/>
    <col min="15" max="252" width="9" style="88"/>
    <col min="253" max="16384" width="9" style="91"/>
  </cols>
  <sheetData>
    <row r="1" s="88" customFormat="1" ht="29" customHeight="1" spans="1:255">
      <c r="A1" s="92" t="s">
        <v>139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1"/>
      <c r="I2" s="130" t="s">
        <v>57</v>
      </c>
      <c r="J2" s="131" t="s">
        <v>56</v>
      </c>
      <c r="K2" s="131"/>
      <c r="L2" s="131"/>
      <c r="M2" s="131"/>
      <c r="N2" s="132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2" t="s">
        <v>140</v>
      </c>
      <c r="B3" s="103" t="s">
        <v>141</v>
      </c>
      <c r="C3" s="104"/>
      <c r="D3" s="103"/>
      <c r="E3" s="103"/>
      <c r="F3" s="103"/>
      <c r="G3" s="103"/>
      <c r="H3" s="105"/>
      <c r="I3" s="133"/>
      <c r="J3" s="133"/>
      <c r="K3" s="133"/>
      <c r="L3" s="133"/>
      <c r="M3" s="133"/>
      <c r="N3" s="134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spans="1:255">
      <c r="A4" s="102"/>
      <c r="B4" s="106" t="s">
        <v>142</v>
      </c>
      <c r="C4" s="106" t="s">
        <v>143</v>
      </c>
      <c r="D4" s="106" t="s">
        <v>144</v>
      </c>
      <c r="E4" s="106" t="s">
        <v>145</v>
      </c>
      <c r="F4" s="106" t="s">
        <v>146</v>
      </c>
      <c r="G4" s="106" t="s">
        <v>147</v>
      </c>
      <c r="H4" s="105"/>
      <c r="I4" s="106" t="s">
        <v>142</v>
      </c>
      <c r="J4" s="106" t="s">
        <v>143</v>
      </c>
      <c r="K4" s="106" t="s">
        <v>144</v>
      </c>
      <c r="L4" s="106" t="s">
        <v>145</v>
      </c>
      <c r="M4" s="106" t="s">
        <v>146</v>
      </c>
      <c r="N4" s="135" t="s">
        <v>147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2"/>
      <c r="B5" s="107"/>
      <c r="C5" s="107"/>
      <c r="D5" s="108"/>
      <c r="E5" s="108"/>
      <c r="F5" s="108"/>
      <c r="G5" s="108"/>
      <c r="H5" s="109"/>
      <c r="I5" s="136" t="s">
        <v>272</v>
      </c>
      <c r="J5" s="136" t="s">
        <v>272</v>
      </c>
      <c r="K5" s="136" t="s">
        <v>272</v>
      </c>
      <c r="L5" s="136" t="s">
        <v>272</v>
      </c>
      <c r="M5" s="136" t="s">
        <v>272</v>
      </c>
      <c r="N5" s="137" t="s">
        <v>272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1" customHeight="1" spans="1:255">
      <c r="A6" s="110" t="s">
        <v>151</v>
      </c>
      <c r="B6" s="111">
        <f t="shared" ref="B6:B9" si="0">C6-5</f>
        <v>69</v>
      </c>
      <c r="C6" s="112">
        <v>74</v>
      </c>
      <c r="D6" s="111">
        <f t="shared" ref="D6:G6" si="1">C6+6</f>
        <v>80</v>
      </c>
      <c r="E6" s="111">
        <f t="shared" si="1"/>
        <v>86</v>
      </c>
      <c r="F6" s="111">
        <f t="shared" si="1"/>
        <v>92</v>
      </c>
      <c r="G6" s="111">
        <f t="shared" si="1"/>
        <v>98</v>
      </c>
      <c r="H6" s="109"/>
      <c r="I6" s="136" t="s">
        <v>273</v>
      </c>
      <c r="J6" s="136" t="s">
        <v>274</v>
      </c>
      <c r="K6" s="136" t="s">
        <v>275</v>
      </c>
      <c r="L6" s="136" t="s">
        <v>276</v>
      </c>
      <c r="M6" s="136" t="s">
        <v>277</v>
      </c>
      <c r="N6" s="137" t="s">
        <v>278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1" customHeight="1" spans="1:255">
      <c r="A7" s="113" t="s">
        <v>155</v>
      </c>
      <c r="B7" s="111">
        <f>C7-3</f>
        <v>51</v>
      </c>
      <c r="C7" s="112">
        <v>54</v>
      </c>
      <c r="D7" s="111">
        <f>C7+3</f>
        <v>57</v>
      </c>
      <c r="E7" s="111">
        <f>D7+3</f>
        <v>60</v>
      </c>
      <c r="F7" s="111">
        <f>E7+4</f>
        <v>64</v>
      </c>
      <c r="G7" s="111">
        <f t="shared" ref="G7:G9" si="2">F7+4</f>
        <v>68</v>
      </c>
      <c r="H7" s="109"/>
      <c r="I7" s="136" t="s">
        <v>279</v>
      </c>
      <c r="J7" s="136" t="s">
        <v>209</v>
      </c>
      <c r="K7" s="136" t="s">
        <v>209</v>
      </c>
      <c r="L7" s="136" t="s">
        <v>280</v>
      </c>
      <c r="M7" s="136" t="s">
        <v>281</v>
      </c>
      <c r="N7" s="137" t="s">
        <v>209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1" customHeight="1" spans="1:255">
      <c r="A8" s="113" t="s">
        <v>157</v>
      </c>
      <c r="B8" s="114">
        <f t="shared" si="0"/>
        <v>71</v>
      </c>
      <c r="C8" s="112">
        <v>76</v>
      </c>
      <c r="D8" s="114">
        <f>C8+6</f>
        <v>82</v>
      </c>
      <c r="E8" s="114">
        <f>D8+6</f>
        <v>88</v>
      </c>
      <c r="F8" s="114">
        <f>E8+6</f>
        <v>94</v>
      </c>
      <c r="G8" s="111">
        <f t="shared" si="2"/>
        <v>98</v>
      </c>
      <c r="H8" s="109"/>
      <c r="I8" s="136" t="s">
        <v>209</v>
      </c>
      <c r="J8" s="136" t="s">
        <v>209</v>
      </c>
      <c r="K8" s="136" t="s">
        <v>209</v>
      </c>
      <c r="L8" s="136" t="s">
        <v>209</v>
      </c>
      <c r="M8" s="136" t="s">
        <v>209</v>
      </c>
      <c r="N8" s="137" t="s">
        <v>209</v>
      </c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1" customHeight="1" spans="1:255">
      <c r="A9" s="110" t="s">
        <v>158</v>
      </c>
      <c r="B9" s="114">
        <f t="shared" si="0"/>
        <v>77</v>
      </c>
      <c r="C9" s="112">
        <v>82</v>
      </c>
      <c r="D9" s="114">
        <f>C9+6</f>
        <v>88</v>
      </c>
      <c r="E9" s="114">
        <f>D9+6</f>
        <v>94</v>
      </c>
      <c r="F9" s="114">
        <f>E9+6</f>
        <v>100</v>
      </c>
      <c r="G9" s="111">
        <f t="shared" si="2"/>
        <v>104</v>
      </c>
      <c r="H9" s="109"/>
      <c r="I9" s="136" t="s">
        <v>282</v>
      </c>
      <c r="J9" s="136" t="s">
        <v>283</v>
      </c>
      <c r="K9" s="136" t="s">
        <v>209</v>
      </c>
      <c r="L9" s="136" t="s">
        <v>209</v>
      </c>
      <c r="M9" s="136" t="s">
        <v>194</v>
      </c>
      <c r="N9" s="137" t="s">
        <v>209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1" customHeight="1" spans="1:255">
      <c r="A10" s="110" t="s">
        <v>161</v>
      </c>
      <c r="B10" s="111">
        <f>C10-3.2</f>
        <v>45.8</v>
      </c>
      <c r="C10" s="112">
        <v>49</v>
      </c>
      <c r="D10" s="111">
        <f>C10+3.8</f>
        <v>52.8</v>
      </c>
      <c r="E10" s="111">
        <f>D10+3.8</f>
        <v>56.6</v>
      </c>
      <c r="F10" s="111">
        <f>E10+3.8</f>
        <v>60.4</v>
      </c>
      <c r="G10" s="111">
        <f>F10+2.6</f>
        <v>63</v>
      </c>
      <c r="H10" s="109"/>
      <c r="I10" s="136" t="s">
        <v>284</v>
      </c>
      <c r="J10" s="136" t="s">
        <v>273</v>
      </c>
      <c r="K10" s="136" t="s">
        <v>285</v>
      </c>
      <c r="L10" s="136" t="s">
        <v>286</v>
      </c>
      <c r="M10" s="136" t="s">
        <v>287</v>
      </c>
      <c r="N10" s="137" t="s">
        <v>288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1" customHeight="1" spans="1:255">
      <c r="A11" s="110" t="s">
        <v>164</v>
      </c>
      <c r="B11" s="111">
        <f>C11-1</f>
        <v>17.5</v>
      </c>
      <c r="C11" s="112">
        <v>18.5</v>
      </c>
      <c r="D11" s="111">
        <f>C11+1.2</f>
        <v>19.7</v>
      </c>
      <c r="E11" s="111">
        <f>D11+1.2</f>
        <v>20.9</v>
      </c>
      <c r="F11" s="111">
        <f>E11+1.2</f>
        <v>22.1</v>
      </c>
      <c r="G11" s="111">
        <f>F11+0.7</f>
        <v>22.8</v>
      </c>
      <c r="H11" s="109"/>
      <c r="I11" s="136" t="s">
        <v>217</v>
      </c>
      <c r="J11" s="136" t="s">
        <v>289</v>
      </c>
      <c r="K11" s="136" t="s">
        <v>194</v>
      </c>
      <c r="L11" s="136" t="s">
        <v>290</v>
      </c>
      <c r="M11" s="136" t="s">
        <v>291</v>
      </c>
      <c r="N11" s="137" t="s">
        <v>292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1" customHeight="1" spans="1:255">
      <c r="A12" s="110" t="s">
        <v>167</v>
      </c>
      <c r="B12" s="111">
        <f>C12-0.5</f>
        <v>13.5</v>
      </c>
      <c r="C12" s="112">
        <v>14</v>
      </c>
      <c r="D12" s="111">
        <f t="shared" ref="D12:G12" si="3">C12+0.5</f>
        <v>14.5</v>
      </c>
      <c r="E12" s="111">
        <f t="shared" si="3"/>
        <v>15</v>
      </c>
      <c r="F12" s="111">
        <f t="shared" si="3"/>
        <v>15.5</v>
      </c>
      <c r="G12" s="111">
        <f t="shared" si="3"/>
        <v>16</v>
      </c>
      <c r="H12" s="109"/>
      <c r="I12" s="136" t="s">
        <v>209</v>
      </c>
      <c r="J12" s="136" t="s">
        <v>209</v>
      </c>
      <c r="K12" s="136" t="s">
        <v>209</v>
      </c>
      <c r="L12" s="136" t="s">
        <v>209</v>
      </c>
      <c r="M12" s="136" t="s">
        <v>209</v>
      </c>
      <c r="N12" s="137" t="s">
        <v>209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1" customHeight="1" spans="1:255">
      <c r="A13" s="110" t="s">
        <v>168</v>
      </c>
      <c r="B13" s="111">
        <f>C13-0.5</f>
        <v>11</v>
      </c>
      <c r="C13" s="112">
        <v>11.5</v>
      </c>
      <c r="D13" s="111">
        <f t="shared" ref="D13:G13" si="4">C13+0.5</f>
        <v>12</v>
      </c>
      <c r="E13" s="111">
        <f t="shared" si="4"/>
        <v>12.5</v>
      </c>
      <c r="F13" s="111">
        <f t="shared" si="4"/>
        <v>13</v>
      </c>
      <c r="G13" s="111">
        <f t="shared" si="4"/>
        <v>13.5</v>
      </c>
      <c r="H13" s="109"/>
      <c r="I13" s="136" t="s">
        <v>209</v>
      </c>
      <c r="J13" s="136" t="s">
        <v>214</v>
      </c>
      <c r="K13" s="136" t="s">
        <v>293</v>
      </c>
      <c r="L13" s="136" t="s">
        <v>209</v>
      </c>
      <c r="M13" s="136" t="s">
        <v>209</v>
      </c>
      <c r="N13" s="137" t="s">
        <v>220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1" customHeight="1" spans="1:255">
      <c r="A14" s="110" t="s">
        <v>170</v>
      </c>
      <c r="B14" s="111">
        <f>C14-1.5</f>
        <v>23.5</v>
      </c>
      <c r="C14" s="112">
        <v>25</v>
      </c>
      <c r="D14" s="111">
        <f>C14+1.7</f>
        <v>26.7</v>
      </c>
      <c r="E14" s="111">
        <f>D14+1.7</f>
        <v>28.4</v>
      </c>
      <c r="F14" s="111">
        <f>E14+1.7</f>
        <v>30.1</v>
      </c>
      <c r="G14" s="111">
        <f>F14+1.6</f>
        <v>31.7</v>
      </c>
      <c r="H14" s="109"/>
      <c r="I14" s="136" t="s">
        <v>217</v>
      </c>
      <c r="J14" s="136" t="s">
        <v>294</v>
      </c>
      <c r="K14" s="136" t="s">
        <v>295</v>
      </c>
      <c r="L14" s="136" t="s">
        <v>291</v>
      </c>
      <c r="M14" s="136" t="s">
        <v>296</v>
      </c>
      <c r="N14" s="137" t="s">
        <v>293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1" customHeight="1" spans="1:255">
      <c r="A15" s="110" t="s">
        <v>172</v>
      </c>
      <c r="B15" s="111">
        <f>C15-1.8</f>
        <v>31.2</v>
      </c>
      <c r="C15" s="112">
        <v>33</v>
      </c>
      <c r="D15" s="111">
        <f>C15+2.25</f>
        <v>35.25</v>
      </c>
      <c r="E15" s="111">
        <f>D15+2.25</f>
        <v>37.5</v>
      </c>
      <c r="F15" s="111">
        <f>E15+2.25</f>
        <v>39.75</v>
      </c>
      <c r="G15" s="111">
        <f>F15+2</f>
        <v>41.75</v>
      </c>
      <c r="H15" s="109"/>
      <c r="I15" s="136" t="s">
        <v>217</v>
      </c>
      <c r="J15" s="136" t="s">
        <v>218</v>
      </c>
      <c r="K15" s="136" t="s">
        <v>218</v>
      </c>
      <c r="L15" s="136" t="s">
        <v>219</v>
      </c>
      <c r="M15" s="136" t="s">
        <v>220</v>
      </c>
      <c r="N15" s="137" t="s">
        <v>221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1" customHeight="1" spans="1:255">
      <c r="A16" s="110" t="s">
        <v>173</v>
      </c>
      <c r="B16" s="111">
        <v>12</v>
      </c>
      <c r="C16" s="111"/>
      <c r="D16" s="111">
        <f>B16+1</f>
        <v>13</v>
      </c>
      <c r="E16" s="111"/>
      <c r="F16" s="111">
        <f>D16+1</f>
        <v>14</v>
      </c>
      <c r="G16" s="111"/>
      <c r="H16" s="109"/>
      <c r="I16" s="136" t="s">
        <v>194</v>
      </c>
      <c r="J16" s="136" t="s">
        <v>209</v>
      </c>
      <c r="K16" s="136" t="s">
        <v>209</v>
      </c>
      <c r="L16" s="136" t="s">
        <v>209</v>
      </c>
      <c r="M16" s="136" t="s">
        <v>209</v>
      </c>
      <c r="N16" s="137" t="s">
        <v>209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1" customHeight="1" spans="1:255">
      <c r="A17" s="115"/>
      <c r="B17" s="116"/>
      <c r="C17" s="116"/>
      <c r="D17" s="116"/>
      <c r="E17" s="116"/>
      <c r="F17" s="116"/>
      <c r="G17" s="116"/>
      <c r="H17" s="109"/>
      <c r="I17" s="136"/>
      <c r="J17" s="136"/>
      <c r="K17" s="136"/>
      <c r="L17" s="136"/>
      <c r="M17" s="136"/>
      <c r="N17" s="137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1" customHeight="1" spans="1:255">
      <c r="A18" s="117"/>
      <c r="B18" s="118"/>
      <c r="C18" s="118"/>
      <c r="D18" s="118"/>
      <c r="E18" s="118"/>
      <c r="F18" s="118"/>
      <c r="G18" s="118"/>
      <c r="H18" s="109"/>
      <c r="I18" s="136"/>
      <c r="J18" s="136"/>
      <c r="K18" s="136"/>
      <c r="L18" s="136"/>
      <c r="M18" s="136"/>
      <c r="N18" s="137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1" customHeight="1" spans="1:255">
      <c r="A19" s="119"/>
      <c r="B19" s="120"/>
      <c r="C19" s="120"/>
      <c r="D19" s="120"/>
      <c r="E19" s="120"/>
      <c r="F19" s="120"/>
      <c r="G19" s="120"/>
      <c r="H19" s="109"/>
      <c r="I19" s="136"/>
      <c r="J19" s="136"/>
      <c r="K19" s="136"/>
      <c r="L19" s="136"/>
      <c r="M19" s="136"/>
      <c r="N19" s="137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1" customHeight="1" spans="1:255">
      <c r="A20" s="119"/>
      <c r="B20" s="120"/>
      <c r="C20" s="120"/>
      <c r="D20" s="120"/>
      <c r="E20" s="120"/>
      <c r="F20" s="120"/>
      <c r="G20" s="120"/>
      <c r="H20" s="109"/>
      <c r="I20" s="136"/>
      <c r="J20" s="136"/>
      <c r="K20" s="136"/>
      <c r="L20" s="136"/>
      <c r="M20" s="136"/>
      <c r="N20" s="137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21" customHeight="1" spans="1:255">
      <c r="A21" s="121"/>
      <c r="B21" s="122"/>
      <c r="C21" s="122"/>
      <c r="D21" s="122"/>
      <c r="E21" s="123"/>
      <c r="F21" s="122"/>
      <c r="G21" s="122"/>
      <c r="H21" s="124"/>
      <c r="I21" s="138"/>
      <c r="J21" s="138"/>
      <c r="K21" s="139"/>
      <c r="L21" s="138"/>
      <c r="M21" s="138"/>
      <c r="N21" s="140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ht="16.5" spans="1:15">
      <c r="A22" s="125"/>
      <c r="B22" s="125"/>
      <c r="C22" s="126"/>
      <c r="D22" s="126"/>
      <c r="E22" s="127"/>
      <c r="F22" s="126"/>
      <c r="G22" s="126"/>
      <c r="L22" s="88"/>
      <c r="M22" s="88"/>
      <c r="N22" s="88"/>
      <c r="O22" s="91"/>
    </row>
    <row r="23" spans="1:15">
      <c r="A23" s="128" t="s">
        <v>174</v>
      </c>
      <c r="B23" s="128"/>
      <c r="C23" s="129"/>
      <c r="D23" s="129"/>
      <c r="L23" s="88"/>
      <c r="M23" s="88"/>
      <c r="N23" s="88"/>
      <c r="O23" s="91"/>
    </row>
    <row r="24" spans="3:15">
      <c r="C24" s="89"/>
      <c r="I24" s="141" t="s">
        <v>175</v>
      </c>
      <c r="J24" s="142">
        <v>45586</v>
      </c>
      <c r="K24" s="141" t="s">
        <v>176</v>
      </c>
      <c r="L24" s="141" t="s">
        <v>192</v>
      </c>
      <c r="M24" s="141" t="s">
        <v>177</v>
      </c>
      <c r="N24" s="88" t="s">
        <v>135</v>
      </c>
      <c r="O24" s="91"/>
    </row>
  </sheetData>
  <mergeCells count="11">
    <mergeCell ref="A1:N1"/>
    <mergeCell ref="B2:D2"/>
    <mergeCell ref="F2:G2"/>
    <mergeCell ref="J2:N2"/>
    <mergeCell ref="B3:G3"/>
    <mergeCell ref="I3:N3"/>
    <mergeCell ref="B16:C16"/>
    <mergeCell ref="D16:E16"/>
    <mergeCell ref="F16:G16"/>
    <mergeCell ref="A3:A5"/>
    <mergeCell ref="H2:H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D5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298</v>
      </c>
      <c r="B2" s="5" t="s">
        <v>299</v>
      </c>
      <c r="C2" s="5" t="s">
        <v>300</v>
      </c>
      <c r="D2" s="5" t="s">
        <v>301</v>
      </c>
      <c r="E2" s="5" t="s">
        <v>302</v>
      </c>
      <c r="F2" s="5" t="s">
        <v>303</v>
      </c>
      <c r="G2" s="5" t="s">
        <v>304</v>
      </c>
      <c r="H2" s="78" t="s">
        <v>305</v>
      </c>
      <c r="I2" s="4" t="s">
        <v>306</v>
      </c>
      <c r="J2" s="4" t="s">
        <v>307</v>
      </c>
      <c r="K2" s="4" t="s">
        <v>308</v>
      </c>
      <c r="L2" s="4" t="s">
        <v>309</v>
      </c>
      <c r="M2" s="4" t="s">
        <v>310</v>
      </c>
      <c r="N2" s="5" t="s">
        <v>311</v>
      </c>
      <c r="O2" s="5" t="s">
        <v>312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ht="20" customHeight="1" spans="1:15">
      <c r="A4" s="11">
        <v>1</v>
      </c>
      <c r="B4" s="24">
        <v>240911642</v>
      </c>
      <c r="C4" s="24" t="s">
        <v>313</v>
      </c>
      <c r="D4" s="42" t="s">
        <v>111</v>
      </c>
      <c r="E4" s="24" t="s">
        <v>62</v>
      </c>
      <c r="F4" s="65" t="s">
        <v>314</v>
      </c>
      <c r="G4" s="80" t="s">
        <v>65</v>
      </c>
      <c r="H4" s="11" t="s">
        <v>65</v>
      </c>
      <c r="I4" s="84">
        <v>2</v>
      </c>
      <c r="J4" s="85">
        <v>0</v>
      </c>
      <c r="K4" s="85">
        <v>3</v>
      </c>
      <c r="L4" s="85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 t="s">
        <v>315</v>
      </c>
      <c r="C5" s="24" t="s">
        <v>313</v>
      </c>
      <c r="D5" s="42" t="s">
        <v>316</v>
      </c>
      <c r="E5" s="24" t="s">
        <v>62</v>
      </c>
      <c r="F5" s="65" t="s">
        <v>314</v>
      </c>
      <c r="G5" s="81" t="s">
        <v>65</v>
      </c>
      <c r="H5" s="58" t="s">
        <v>65</v>
      </c>
      <c r="I5" s="86">
        <v>1</v>
      </c>
      <c r="J5" s="85">
        <v>0</v>
      </c>
      <c r="K5" s="85">
        <v>1</v>
      </c>
      <c r="L5" s="85">
        <v>1</v>
      </c>
      <c r="M5" s="11">
        <v>0</v>
      </c>
      <c r="N5" s="11">
        <f t="shared" si="0"/>
        <v>3</v>
      </c>
      <c r="O5" s="11"/>
    </row>
    <row r="6" ht="20" customHeight="1" spans="1:15">
      <c r="A6" s="11"/>
      <c r="B6" s="24"/>
      <c r="C6" s="26"/>
      <c r="D6" s="25"/>
      <c r="E6" s="26"/>
      <c r="F6" s="26"/>
      <c r="G6" s="80"/>
      <c r="H6" s="11"/>
      <c r="I6" s="86"/>
      <c r="J6" s="85"/>
      <c r="K6" s="85"/>
      <c r="L6" s="85"/>
      <c r="M6" s="11"/>
      <c r="N6" s="11"/>
      <c r="O6" s="11"/>
    </row>
    <row r="7" ht="20" customHeight="1" spans="1:15">
      <c r="A7" s="11"/>
      <c r="B7" s="24"/>
      <c r="C7" s="26"/>
      <c r="D7" s="25"/>
      <c r="E7" s="26"/>
      <c r="F7" s="26"/>
      <c r="G7" s="81"/>
      <c r="H7" s="58"/>
      <c r="I7" s="86"/>
      <c r="J7" s="85"/>
      <c r="K7" s="85"/>
      <c r="L7" s="85"/>
      <c r="M7" s="11"/>
      <c r="N7" s="11"/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4"/>
      <c r="J8" s="85"/>
      <c r="K8" s="85"/>
      <c r="L8" s="85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4"/>
      <c r="J9" s="85"/>
      <c r="K9" s="85"/>
      <c r="L9" s="85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4"/>
      <c r="J10" s="85"/>
      <c r="K10" s="85"/>
      <c r="L10" s="85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4"/>
      <c r="J11" s="85"/>
      <c r="K11" s="85"/>
      <c r="L11" s="85"/>
      <c r="M11" s="11"/>
      <c r="N11" s="11"/>
      <c r="O11" s="9"/>
    </row>
    <row r="12" s="2" customFormat="1" ht="18.75" spans="1:15">
      <c r="A12" s="13" t="s">
        <v>317</v>
      </c>
      <c r="B12" s="14"/>
      <c r="C12" s="28"/>
      <c r="D12" s="15"/>
      <c r="E12" s="16"/>
      <c r="F12" s="28"/>
      <c r="G12" s="11"/>
      <c r="H12" s="36"/>
      <c r="I12" s="30"/>
      <c r="J12" s="13" t="s">
        <v>318</v>
      </c>
      <c r="K12" s="14"/>
      <c r="L12" s="14"/>
      <c r="M12" s="15"/>
      <c r="N12" s="14"/>
      <c r="O12" s="21"/>
    </row>
    <row r="13" ht="61" customHeight="1" spans="1:15">
      <c r="A13" s="82" t="s">
        <v>319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(尾期第一批)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2024-10-25T00:50:01Z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