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<sst xmlns="http://schemas.openxmlformats.org/spreadsheetml/2006/main" count="211" uniqueCount="78">
  <si>
    <t>QC规格测量表</t>
  </si>
  <si>
    <t>款号</t>
  </si>
  <si>
    <t>TAWWCM92373</t>
  </si>
  <si>
    <t xml:space="preserve"> 女套羽绒冲锋衣</t>
  </si>
  <si>
    <t>样品规格 FINAL SPAC</t>
  </si>
  <si>
    <t>指示规格 FINAL SPAC</t>
  </si>
  <si>
    <t>XS</t>
  </si>
  <si>
    <t>S</t>
  </si>
  <si>
    <t>M</t>
  </si>
  <si>
    <t>L</t>
  </si>
  <si>
    <t>XL</t>
  </si>
  <si>
    <t>XXL</t>
  </si>
  <si>
    <t>XXXL</t>
  </si>
  <si>
    <t>极地白</t>
  </si>
  <si>
    <t>瓷瓦粉</t>
  </si>
  <si>
    <t>寂静紫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</si>
  <si>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</si>
  <si>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</si>
  <si>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</si>
  <si>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</si>
  <si>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</si>
  <si>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</si>
  <si>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</si>
  <si>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</si>
  <si>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+1 +0.5</t>
  </si>
  <si>
    <t>+0.5  0</t>
  </si>
  <si>
    <t>+1  +0.5</t>
  </si>
  <si>
    <t>+1  0</t>
  </si>
  <si>
    <t>胸围</t>
  </si>
  <si>
    <t>+1  +1</t>
  </si>
  <si>
    <t>0  +0.5</t>
  </si>
  <si>
    <t>腰围</t>
  </si>
  <si>
    <t>+0.5 0</t>
  </si>
  <si>
    <t>0  +1</t>
  </si>
  <si>
    <t>摆围</t>
  </si>
  <si>
    <t>+1 + 0.5</t>
  </si>
  <si>
    <t>肩宽</t>
  </si>
  <si>
    <t>-0.5  0</t>
  </si>
  <si>
    <t>0  -0.5</t>
  </si>
  <si>
    <t>-0.5 -0.5</t>
  </si>
  <si>
    <t>-0.7  0</t>
  </si>
  <si>
    <t>下领围</t>
  </si>
  <si>
    <t>-1 -0.5</t>
  </si>
  <si>
    <t>0  -1</t>
  </si>
  <si>
    <t>-1  0</t>
  </si>
  <si>
    <t>肩点袖长</t>
  </si>
  <si>
    <t>袖肥/2</t>
  </si>
  <si>
    <t>0 +0.5</t>
  </si>
  <si>
    <t>+0.7  0</t>
  </si>
  <si>
    <t>+0.4  0</t>
  </si>
  <si>
    <t>0  +0.6</t>
  </si>
  <si>
    <t>袖口围/2</t>
  </si>
  <si>
    <t>0  0</t>
  </si>
  <si>
    <t>+0.3  0</t>
  </si>
  <si>
    <t>帽高</t>
  </si>
  <si>
    <t>帽宽</t>
  </si>
  <si>
    <t>内件</t>
  </si>
  <si>
    <t xml:space="preserve">0  0 </t>
  </si>
  <si>
    <t>+0.5 +0.5</t>
  </si>
  <si>
    <t>-0.5 0</t>
  </si>
  <si>
    <t>-1  -0.5</t>
  </si>
  <si>
    <t>+3 +3.5</t>
  </si>
  <si>
    <t>+2  +3</t>
  </si>
  <si>
    <t>+3  +3</t>
  </si>
  <si>
    <t>0  +0.7</t>
  </si>
  <si>
    <t>+2    +2</t>
  </si>
  <si>
    <t>+1.5  +2</t>
  </si>
  <si>
    <t>+2.5 +2</t>
  </si>
  <si>
    <t>+2  +1</t>
  </si>
  <si>
    <t>+2  +2</t>
  </si>
  <si>
    <t>+3  +2</t>
  </si>
  <si>
    <t>+2 +3</t>
  </si>
  <si>
    <t>+1  +2</t>
  </si>
  <si>
    <t>+1 +1</t>
  </si>
  <si>
    <t>-0.5  -1</t>
  </si>
  <si>
    <t>+4  +3</t>
  </si>
  <si>
    <t>+3  +4</t>
  </si>
  <si>
    <t>0   0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</si>
</sst>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_ "/>
  </numFmts>
  <fonts count="8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华文楷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华文楷体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 applyProtection="0">
      <alignment vertical="top"/>
    </xf>
    <xf numFmtId="0" fontId="33" fillId="0" borderId="0" applyProtection="0"/>
    <xf numFmtId="0" fontId="34" fillId="35" borderId="0" applyProtection="0">
      <alignment vertical="center"/>
    </xf>
    <xf numFmtId="0" fontId="34" fillId="36" borderId="0" applyProtection="0">
      <alignment vertical="center"/>
    </xf>
    <xf numFmtId="0" fontId="34" fillId="37" borderId="0" applyProtection="0">
      <alignment vertical="center"/>
    </xf>
    <xf numFmtId="0" fontId="34" fillId="38" borderId="0" applyProtection="0">
      <alignment vertical="center"/>
    </xf>
    <xf numFmtId="0" fontId="34" fillId="39" borderId="0" applyProtection="0">
      <alignment vertical="center"/>
    </xf>
    <xf numFmtId="0" fontId="34" fillId="40" borderId="0" applyProtection="0">
      <alignment vertical="center"/>
    </xf>
    <xf numFmtId="0" fontId="35" fillId="35" borderId="0" applyProtection="0">
      <alignment vertical="center"/>
    </xf>
    <xf numFmtId="0" fontId="35" fillId="36" borderId="0" applyProtection="0">
      <alignment vertical="center"/>
    </xf>
    <xf numFmtId="0" fontId="35" fillId="37" borderId="0" applyProtection="0">
      <alignment vertical="center"/>
    </xf>
    <xf numFmtId="0" fontId="35" fillId="38" borderId="0" applyProtection="0">
      <alignment vertical="center"/>
    </xf>
    <xf numFmtId="0" fontId="35" fillId="39" borderId="0" applyProtection="0">
      <alignment vertical="center"/>
    </xf>
    <xf numFmtId="0" fontId="35" fillId="40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43" borderId="0" applyProtection="0">
      <alignment vertical="center"/>
    </xf>
    <xf numFmtId="0" fontId="34" fillId="38" borderId="0" applyProtection="0">
      <alignment vertical="center"/>
    </xf>
    <xf numFmtId="0" fontId="34" fillId="41" borderId="0" applyProtection="0">
      <alignment vertical="center"/>
    </xf>
    <xf numFmtId="0" fontId="34" fillId="44" borderId="0" applyProtection="0">
      <alignment vertical="center"/>
    </xf>
    <xf numFmtId="0" fontId="35" fillId="41" borderId="0" applyProtection="0">
      <alignment vertical="center"/>
    </xf>
    <xf numFmtId="0" fontId="35" fillId="42" borderId="0" applyProtection="0">
      <alignment vertical="center"/>
    </xf>
    <xf numFmtId="0" fontId="35" fillId="43" borderId="0" applyProtection="0">
      <alignment vertical="center"/>
    </xf>
    <xf numFmtId="0" fontId="35" fillId="38" borderId="0" applyProtection="0">
      <alignment vertical="center"/>
    </xf>
    <xf numFmtId="0" fontId="35" fillId="41" borderId="0" applyProtection="0">
      <alignment vertical="center"/>
    </xf>
    <xf numFmtId="0" fontId="35" fillId="44" borderId="0" applyProtection="0">
      <alignment vertical="center"/>
    </xf>
    <xf numFmtId="0" fontId="36" fillId="45" borderId="0" applyProtection="0">
      <alignment vertical="center"/>
    </xf>
    <xf numFmtId="0" fontId="36" fillId="42" borderId="0" applyProtection="0">
      <alignment vertical="center"/>
    </xf>
    <xf numFmtId="0" fontId="36" fillId="43" borderId="0" applyProtection="0">
      <alignment vertical="center"/>
    </xf>
    <xf numFmtId="0" fontId="36" fillId="46" borderId="0" applyProtection="0">
      <alignment vertical="center"/>
    </xf>
    <xf numFmtId="0" fontId="36" fillId="47" borderId="0" applyProtection="0">
      <alignment vertical="center"/>
    </xf>
    <xf numFmtId="0" fontId="36" fillId="48" borderId="0" applyProtection="0">
      <alignment vertical="center"/>
    </xf>
    <xf numFmtId="0" fontId="37" fillId="45" borderId="0" applyProtection="0">
      <alignment vertical="center"/>
    </xf>
    <xf numFmtId="0" fontId="37" fillId="42" borderId="0" applyProtection="0">
      <alignment vertical="center"/>
    </xf>
    <xf numFmtId="0" fontId="37" fillId="43" borderId="0" applyProtection="0">
      <alignment vertical="center"/>
    </xf>
    <xf numFmtId="0" fontId="37" fillId="46" borderId="0" applyProtection="0">
      <alignment vertical="center"/>
    </xf>
    <xf numFmtId="0" fontId="37" fillId="47" borderId="0" applyProtection="0">
      <alignment vertical="center"/>
    </xf>
    <xf numFmtId="0" fontId="37" fillId="48" borderId="0" applyProtection="0">
      <alignment vertical="center"/>
    </xf>
    <xf numFmtId="0" fontId="36" fillId="43" borderId="0" applyProtection="0">
      <alignment vertical="center"/>
    </xf>
    <xf numFmtId="0" fontId="36" fillId="49" borderId="0" applyProtection="0">
      <alignment vertical="center"/>
    </xf>
    <xf numFmtId="0" fontId="36" fillId="50" borderId="0" applyProtection="0">
      <alignment vertical="center"/>
    </xf>
    <xf numFmtId="0" fontId="36" fillId="51" borderId="0" applyProtection="0">
      <alignment vertical="center"/>
    </xf>
    <xf numFmtId="0" fontId="36" fillId="46" borderId="0" applyProtection="0">
      <alignment vertical="center"/>
    </xf>
    <xf numFmtId="0" fontId="36" fillId="47" borderId="0" applyProtection="0">
      <alignment vertical="center"/>
    </xf>
    <xf numFmtId="0" fontId="36" fillId="52" borderId="0" applyProtection="0">
      <alignment vertical="center"/>
    </xf>
    <xf numFmtId="0" fontId="38" fillId="36" borderId="0" applyProtection="0">
      <alignment vertical="center"/>
    </xf>
    <xf numFmtId="0" fontId="39" fillId="53" borderId="18" applyProtection="0">
      <alignment vertical="center"/>
    </xf>
    <xf numFmtId="0" fontId="39" fillId="53" borderId="18" applyProtection="0">
      <alignment vertical="center"/>
    </xf>
    <xf numFmtId="0" fontId="39" fillId="53" borderId="18" applyProtection="0">
      <alignment vertical="center"/>
    </xf>
    <xf numFmtId="0" fontId="39" fillId="53" borderId="18" applyProtection="0">
      <alignment vertical="center"/>
    </xf>
    <xf numFmtId="0" fontId="40" fillId="54" borderId="19" applyProtection="0">
      <alignment vertical="center"/>
    </xf>
    <xf numFmtId="0" fontId="41" fillId="0" borderId="0" applyProtection="0">
      <alignment vertical="center"/>
    </xf>
    <xf numFmtId="0" fontId="42" fillId="37" borderId="0" applyProtection="0">
      <alignment vertical="center"/>
    </xf>
    <xf numFmtId="0" fontId="43" fillId="0" borderId="20" applyProtection="0">
      <alignment vertical="center"/>
    </xf>
    <xf numFmtId="0" fontId="44" fillId="0" borderId="21" applyProtection="0">
      <alignment vertical="center"/>
    </xf>
    <xf numFmtId="0" fontId="45" fillId="0" borderId="22" applyProtection="0">
      <alignment vertical="center"/>
    </xf>
    <xf numFmtId="0" fontId="45" fillId="0" borderId="0" applyProtection="0">
      <alignment vertical="center"/>
    </xf>
    <xf numFmtId="0" fontId="46" fillId="40" borderId="18" applyProtection="0">
      <alignment vertical="center"/>
    </xf>
    <xf numFmtId="0" fontId="46" fillId="40" borderId="18" applyProtection="0">
      <alignment vertical="center"/>
    </xf>
    <xf numFmtId="0" fontId="46" fillId="40" borderId="18" applyProtection="0">
      <alignment vertical="center"/>
    </xf>
    <xf numFmtId="0" fontId="46" fillId="40" borderId="18" applyProtection="0">
      <alignment vertical="center"/>
    </xf>
    <xf numFmtId="0" fontId="47" fillId="0" borderId="23" applyProtection="0">
      <alignment vertical="center"/>
    </xf>
    <xf numFmtId="0" fontId="48" fillId="55" borderId="0" applyProtection="0">
      <alignment vertical="center"/>
    </xf>
    <xf numFmtId="0" fontId="49" fillId="0" borderId="0"/>
    <xf numFmtId="0" fontId="34" fillId="56" borderId="24" applyProtection="0">
      <alignment vertical="center"/>
    </xf>
    <xf numFmtId="0" fontId="34" fillId="56" borderId="24" applyProtection="0">
      <alignment vertical="center"/>
    </xf>
    <xf numFmtId="0" fontId="34" fillId="56" borderId="24" applyProtection="0">
      <alignment vertical="center"/>
    </xf>
    <xf numFmtId="0" fontId="34" fillId="56" borderId="24" applyProtection="0">
      <alignment vertical="center"/>
    </xf>
    <xf numFmtId="0" fontId="34" fillId="56" borderId="24" applyProtection="0">
      <alignment vertical="center"/>
    </xf>
    <xf numFmtId="0" fontId="50" fillId="53" borderId="25" applyProtection="0">
      <alignment vertical="center"/>
    </xf>
    <xf numFmtId="0" fontId="50" fillId="53" borderId="25" applyProtection="0">
      <alignment vertical="center"/>
    </xf>
    <xf numFmtId="0" fontId="50" fillId="53" borderId="25" applyProtection="0">
      <alignment vertical="center"/>
    </xf>
    <xf numFmtId="0" fontId="50" fillId="53" borderId="25" applyProtection="0">
      <alignment vertical="center"/>
    </xf>
    <xf numFmtId="0" fontId="50" fillId="53" borderId="25" applyProtection="0">
      <alignment vertical="center"/>
    </xf>
    <xf numFmtId="0" fontId="51" fillId="0" borderId="0">
      <alignment horizontal="center" vertical="center"/>
    </xf>
    <xf numFmtId="0" fontId="52" fillId="0" borderId="0">
      <alignment horizontal="center" vertical="center"/>
    </xf>
    <xf numFmtId="0" fontId="51" fillId="0" borderId="0">
      <alignment horizontal="center" vertical="center"/>
    </xf>
    <xf numFmtId="0" fontId="52" fillId="0" borderId="0">
      <alignment horizontal="center" vertical="top"/>
    </xf>
    <xf numFmtId="0" fontId="52" fillId="0" borderId="0">
      <alignment horizontal="center" vertical="center"/>
    </xf>
    <xf numFmtId="0" fontId="51" fillId="0" borderId="0">
      <alignment horizontal="center" vertical="center"/>
    </xf>
    <xf numFmtId="0" fontId="51" fillId="0" borderId="0">
      <alignment horizontal="center" vertical="center"/>
    </xf>
    <xf numFmtId="0" fontId="52" fillId="0" borderId="0">
      <alignment horizontal="center" vertical="center"/>
    </xf>
    <xf numFmtId="0" fontId="51" fillId="0" borderId="0">
      <alignment horizontal="center" vertical="center"/>
    </xf>
    <xf numFmtId="0" fontId="52" fillId="0" borderId="0">
      <alignment horizontal="center" vertical="center"/>
    </xf>
    <xf numFmtId="0" fontId="52" fillId="0" borderId="0">
      <alignment horizontal="center" vertical="top"/>
    </xf>
    <xf numFmtId="0" fontId="52" fillId="0" borderId="0">
      <alignment horizontal="center" vertical="center"/>
    </xf>
    <xf numFmtId="0" fontId="53" fillId="0" borderId="0">
      <alignment horizontal="center" vertical="center"/>
    </xf>
    <xf numFmtId="0" fontId="52" fillId="0" borderId="0">
      <alignment horizontal="center" vertical="center"/>
    </xf>
    <xf numFmtId="0" fontId="54" fillId="0" borderId="0" applyProtection="0">
      <alignment vertical="center"/>
    </xf>
    <xf numFmtId="0" fontId="55" fillId="0" borderId="26" applyProtection="0">
      <alignment vertical="center"/>
    </xf>
    <xf numFmtId="0" fontId="55" fillId="0" borderId="26" applyProtection="0">
      <alignment vertical="center"/>
    </xf>
    <xf numFmtId="0" fontId="55" fillId="0" borderId="26" applyProtection="0">
      <alignment vertical="center"/>
    </xf>
    <xf numFmtId="0" fontId="55" fillId="0" borderId="26" applyProtection="0">
      <alignment vertical="center"/>
    </xf>
    <xf numFmtId="0" fontId="55" fillId="0" borderId="26" applyProtection="0">
      <alignment vertical="center"/>
    </xf>
    <xf numFmtId="0" fontId="56" fillId="0" borderId="0" applyProtection="0">
      <alignment vertical="center"/>
    </xf>
    <xf numFmtId="0" fontId="37" fillId="49" borderId="0" applyProtection="0">
      <alignment vertical="center"/>
    </xf>
    <xf numFmtId="0" fontId="37" fillId="50" borderId="0" applyProtection="0">
      <alignment vertical="center"/>
    </xf>
    <xf numFmtId="0" fontId="37" fillId="51" borderId="0" applyProtection="0">
      <alignment vertical="center"/>
    </xf>
    <xf numFmtId="0" fontId="37" fillId="46" borderId="0" applyProtection="0">
      <alignment vertical="center"/>
    </xf>
    <xf numFmtId="0" fontId="37" fillId="47" borderId="0" applyProtection="0">
      <alignment vertical="center"/>
    </xf>
    <xf numFmtId="0" fontId="37" fillId="52" borderId="0" applyProtection="0">
      <alignment vertical="center"/>
    </xf>
    <xf numFmtId="0" fontId="57" fillId="0" borderId="0" applyProtection="0">
      <alignment vertical="center"/>
    </xf>
    <xf numFmtId="0" fontId="58" fillId="54" borderId="19" applyProtection="0">
      <alignment vertical="center"/>
    </xf>
    <xf numFmtId="0" fontId="59" fillId="55" borderId="0" applyProtection="0">
      <alignment vertical="center"/>
    </xf>
    <xf numFmtId="0" fontId="60" fillId="0" borderId="0">
      <alignment vertical="center"/>
    </xf>
    <xf numFmtId="0" fontId="34" fillId="56" borderId="24" applyProtection="0">
      <alignment vertical="center"/>
    </xf>
    <xf numFmtId="0" fontId="34" fillId="56" borderId="24" applyProtection="0">
      <alignment vertical="center"/>
    </xf>
    <xf numFmtId="0" fontId="34" fillId="56" borderId="24" applyProtection="0">
      <alignment vertical="center"/>
    </xf>
    <xf numFmtId="0" fontId="34" fillId="56" borderId="24" applyProtection="0">
      <alignment vertical="center"/>
    </xf>
    <xf numFmtId="0" fontId="34" fillId="56" borderId="24" applyProtection="0">
      <alignment vertical="center"/>
    </xf>
    <xf numFmtId="0" fontId="61" fillId="0" borderId="23" applyProtection="0">
      <alignment vertical="center"/>
    </xf>
    <xf numFmtId="9" fontId="34" fillId="0" borderId="0" applyProtection="0">
      <alignment vertical="center"/>
    </xf>
    <xf numFmtId="0" fontId="62" fillId="0" borderId="0" applyProtection="0"/>
    <xf numFmtId="0" fontId="63" fillId="0" borderId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38" fillId="36" borderId="0" applyProtection="0">
      <alignment vertical="center"/>
    </xf>
    <xf numFmtId="0" fontId="64" fillId="0" borderId="0" applyProtection="0">
      <alignment vertical="center"/>
    </xf>
    <xf numFmtId="0" fontId="34" fillId="0" borderId="0">
      <alignment vertical="center"/>
    </xf>
    <xf numFmtId="0" fontId="65" fillId="0" borderId="0"/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6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3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12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3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3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12" fillId="0" borderId="0">
      <alignment vertical="center"/>
    </xf>
    <xf numFmtId="0" fontId="64" fillId="0" borderId="0">
      <alignment vertical="center"/>
    </xf>
    <xf numFmtId="0" fontId="12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12" fillId="0" borderId="0">
      <alignment vertical="center"/>
    </xf>
    <xf numFmtId="0" fontId="64" fillId="0" borderId="0">
      <alignment vertical="center"/>
    </xf>
    <xf numFmtId="0" fontId="6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34" fillId="0" borderId="0" applyProtection="0">
      <alignment vertical="center"/>
    </xf>
    <xf numFmtId="0" fontId="64" fillId="0" borderId="0"/>
    <xf numFmtId="0" fontId="64" fillId="0" borderId="0"/>
    <xf numFmtId="0" fontId="64" fillId="0" borderId="0" applyProtection="0"/>
    <xf numFmtId="0" fontId="64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/>
    <xf numFmtId="0" fontId="64" fillId="0" borderId="0">
      <alignment vertical="top"/>
    </xf>
    <xf numFmtId="0" fontId="64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top"/>
    </xf>
    <xf numFmtId="0" fontId="34" fillId="0" borderId="0">
      <alignment vertical="center"/>
    </xf>
    <xf numFmtId="0" fontId="64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 applyProtection="0"/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12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6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>
      <alignment vertical="center"/>
    </xf>
    <xf numFmtId="0" fontId="64" fillId="0" borderId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/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4" fillId="0" borderId="0"/>
    <xf numFmtId="0" fontId="64" fillId="0" borderId="0"/>
    <xf numFmtId="0" fontId="12" fillId="0" borderId="0"/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6" fillId="0" borderId="0"/>
    <xf numFmtId="0" fontId="1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4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6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6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9" fillId="0" borderId="0">
      <alignment vertical="center"/>
    </xf>
    <xf numFmtId="0" fontId="70" fillId="53" borderId="25" applyProtection="0">
      <alignment vertical="center"/>
    </xf>
    <xf numFmtId="0" fontId="70" fillId="53" borderId="25" applyProtection="0">
      <alignment vertical="center"/>
    </xf>
    <xf numFmtId="0" fontId="70" fillId="53" borderId="25" applyProtection="0">
      <alignment vertical="center"/>
    </xf>
    <xf numFmtId="0" fontId="70" fillId="53" borderId="25" applyProtection="0">
      <alignment vertical="center"/>
    </xf>
    <xf numFmtId="0" fontId="70" fillId="53" borderId="25" applyProtection="0">
      <alignment vertical="center"/>
    </xf>
    <xf numFmtId="0" fontId="71" fillId="36" borderId="0" applyProtection="0">
      <alignment vertical="center"/>
    </xf>
    <xf numFmtId="0" fontId="42" fillId="37" borderId="0" applyProtection="0">
      <alignment vertical="center"/>
    </xf>
    <xf numFmtId="0" fontId="42" fillId="37" borderId="0" applyProtection="0">
      <alignment vertical="center"/>
    </xf>
    <xf numFmtId="0" fontId="42" fillId="37" borderId="0" applyProtection="0">
      <alignment vertical="center"/>
    </xf>
    <xf numFmtId="0" fontId="42" fillId="37" borderId="0" applyProtection="0">
      <alignment vertical="center"/>
    </xf>
    <xf numFmtId="0" fontId="42" fillId="37" borderId="0" applyProtection="0">
      <alignment vertical="center"/>
    </xf>
    <xf numFmtId="0" fontId="42" fillId="37" borderId="0" applyProtection="0">
      <alignment vertical="center"/>
    </xf>
    <xf numFmtId="0" fontId="42" fillId="37" borderId="0" applyProtection="0">
      <alignment vertical="center"/>
    </xf>
    <xf numFmtId="0" fontId="42" fillId="37" borderId="0" applyProtection="0">
      <alignment vertical="center"/>
    </xf>
    <xf numFmtId="0" fontId="42" fillId="37" borderId="0" applyProtection="0">
      <alignment vertical="center"/>
    </xf>
    <xf numFmtId="40" fontId="34" fillId="0" borderId="0" applyProtection="0">
      <alignment vertical="center"/>
    </xf>
    <xf numFmtId="38" fontId="34" fillId="0" borderId="0" applyProtection="0">
      <alignment vertical="center"/>
    </xf>
    <xf numFmtId="0" fontId="72" fillId="0" borderId="26" applyProtection="0">
      <alignment vertical="center"/>
    </xf>
    <xf numFmtId="0" fontId="72" fillId="0" borderId="26" applyProtection="0">
      <alignment vertical="center"/>
    </xf>
    <xf numFmtId="0" fontId="72" fillId="0" borderId="26" applyProtection="0">
      <alignment vertical="center"/>
    </xf>
    <xf numFmtId="0" fontId="72" fillId="0" borderId="26" applyProtection="0">
      <alignment vertical="center"/>
    </xf>
    <xf numFmtId="0" fontId="72" fillId="0" borderId="26" applyProtection="0">
      <alignment vertical="center"/>
    </xf>
    <xf numFmtId="0" fontId="73" fillId="53" borderId="18" applyProtection="0">
      <alignment vertical="center"/>
    </xf>
    <xf numFmtId="0" fontId="73" fillId="53" borderId="18" applyProtection="0">
      <alignment vertical="center"/>
    </xf>
    <xf numFmtId="0" fontId="73" fillId="53" borderId="18" applyProtection="0">
      <alignment vertical="center"/>
    </xf>
    <xf numFmtId="0" fontId="73" fillId="53" borderId="18" applyProtection="0">
      <alignment vertical="center"/>
    </xf>
    <xf numFmtId="0" fontId="74" fillId="0" borderId="20" applyProtection="0">
      <alignment vertical="center"/>
    </xf>
    <xf numFmtId="0" fontId="75" fillId="0" borderId="21" applyProtection="0">
      <alignment vertical="center"/>
    </xf>
    <xf numFmtId="0" fontId="76" fillId="0" borderId="22" applyProtection="0">
      <alignment vertical="center"/>
    </xf>
    <xf numFmtId="0" fontId="76" fillId="0" borderId="0" applyProtection="0">
      <alignment vertical="center"/>
    </xf>
    <xf numFmtId="0" fontId="77" fillId="0" borderId="0" applyProtection="0">
      <alignment vertical="center"/>
    </xf>
    <xf numFmtId="0" fontId="78" fillId="37" borderId="0" applyProtection="0">
      <alignment vertical="center"/>
    </xf>
    <xf numFmtId="43" fontId="34" fillId="0" borderId="0" applyProtection="0">
      <alignment vertical="center"/>
    </xf>
    <xf numFmtId="41" fontId="34" fillId="0" borderId="0" applyProtection="0">
      <alignment vertical="center"/>
    </xf>
    <xf numFmtId="0" fontId="79" fillId="40" borderId="18" applyProtection="0">
      <alignment vertical="center"/>
    </xf>
    <xf numFmtId="0" fontId="79" fillId="40" borderId="18" applyProtection="0">
      <alignment vertical="center"/>
    </xf>
    <xf numFmtId="0" fontId="79" fillId="40" borderId="18" applyProtection="0">
      <alignment vertical="center"/>
    </xf>
    <xf numFmtId="0" fontId="79" fillId="40" borderId="18" applyProtection="0">
      <alignment vertical="center"/>
    </xf>
    <xf numFmtId="0" fontId="48" fillId="55" borderId="0" applyProtection="0">
      <alignment vertical="center"/>
    </xf>
    <xf numFmtId="0" fontId="48" fillId="55" borderId="0" applyProtection="0">
      <alignment vertical="center"/>
    </xf>
    <xf numFmtId="0" fontId="48" fillId="55" borderId="0" applyProtection="0">
      <alignment vertical="center"/>
    </xf>
    <xf numFmtId="0" fontId="80" fillId="0" borderId="0" applyProtection="0">
      <alignment vertical="center"/>
    </xf>
    <xf numFmtId="176" fontId="34" fillId="0" borderId="0" applyProtection="0">
      <alignment vertical="center"/>
    </xf>
    <xf numFmtId="177" fontId="34" fillId="0" borderId="0" applyProtection="0">
      <alignment vertical="center"/>
    </xf>
    <xf numFmtId="0" fontId="33" fillId="0" borderId="0" applyProtection="0"/>
    <xf numFmtId="0" fontId="33" fillId="0" borderId="0" applyProtection="0"/>
    <xf numFmtId="0" fontId="64" fillId="0" borderId="0">
      <alignment vertical="center"/>
    </xf>
    <xf numFmtId="0" fontId="81" fillId="0" borderId="0">
      <alignment vertical="center"/>
    </xf>
    <xf numFmtId="0" fontId="64" fillId="0" borderId="0"/>
    <xf numFmtId="0" fontId="64" fillId="0" borderId="0"/>
  </cellStyleXfs>
  <cellXfs count="42">
    <xf numFmtId="0" fontId="0" fillId="0" borderId="0" xfId="0"/>
    <xf numFmtId="49" fontId="0" fillId="0" borderId="0" xfId="0" applyNumberFormat="1"/>
    <xf numFmtId="49" fontId="1" fillId="2" borderId="1" xfId="390" applyNumberFormat="1" applyFont="1" applyFill="1" applyBorder="1" applyAlignment="1">
      <alignment horizontal="center" vertical="center"/>
    </xf>
    <xf numFmtId="49" fontId="1" fillId="2" borderId="2" xfId="390" applyNumberFormat="1" applyFont="1" applyFill="1" applyBorder="1" applyAlignment="1">
      <alignment horizontal="center" vertical="center"/>
    </xf>
    <xf numFmtId="49" fontId="1" fillId="2" borderId="3" xfId="390" applyNumberFormat="1" applyFont="1" applyFill="1" applyBorder="1" applyAlignment="1">
      <alignment horizontal="center" vertical="center"/>
    </xf>
    <xf numFmtId="49" fontId="2" fillId="0" borderId="3" xfId="269" applyNumberFormat="1" applyFont="1" applyFill="1" applyBorder="1" applyAlignment="1">
      <alignment horizontal="center" vertical="center"/>
    </xf>
    <xf numFmtId="49" fontId="2" fillId="0" borderId="3" xfId="383" applyNumberFormat="1" applyFont="1" applyFill="1" applyBorder="1" applyAlignment="1">
      <alignment horizontal="center" vertical="center"/>
    </xf>
    <xf numFmtId="49" fontId="3" fillId="0" borderId="3" xfId="269" applyNumberFormat="1" applyFont="1" applyFill="1" applyBorder="1" applyAlignment="1">
      <alignment horizontal="center" vertical="center"/>
    </xf>
    <xf numFmtId="49" fontId="3" fillId="3" borderId="3" xfId="269" applyNumberFormat="1" applyFont="1" applyFill="1" applyBorder="1" applyAlignment="1">
      <alignment horizontal="center" vertical="center"/>
    </xf>
    <xf numFmtId="49" fontId="3" fillId="2" borderId="3" xfId="269" applyNumberFormat="1" applyFont="1" applyFill="1" applyBorder="1" applyAlignment="1">
      <alignment horizontal="center" vertical="center"/>
    </xf>
    <xf numFmtId="0" fontId="4" fillId="2" borderId="0" xfId="283" applyFont="1" applyFill="1" applyAlignment="1">
      <alignment horizontal="center" vertical="center"/>
    </xf>
    <xf numFmtId="0" fontId="5" fillId="2" borderId="0" xfId="283" applyFont="1" applyFill="1" applyAlignment="1">
      <alignment horizontal="center" vertical="center"/>
    </xf>
    <xf numFmtId="0" fontId="6" fillId="2" borderId="0" xfId="283" applyFont="1" applyFill="1" applyBorder="1" applyAlignment="1">
      <alignment horizontal="center" vertical="center"/>
    </xf>
    <xf numFmtId="0" fontId="5" fillId="2" borderId="0" xfId="283" applyFont="1" applyFill="1" applyBorder="1" applyAlignment="1">
      <alignment horizontal="center" vertical="center"/>
    </xf>
    <xf numFmtId="0" fontId="6" fillId="2" borderId="4" xfId="248" applyFont="1" applyFill="1" applyBorder="1" applyAlignment="1">
      <alignment horizontal="center" vertical="center"/>
    </xf>
    <xf numFmtId="0" fontId="6" fillId="0" borderId="3" xfId="383" applyFont="1" applyFill="1" applyBorder="1" applyAlignment="1">
      <alignment horizontal="center" vertical="center"/>
    </xf>
    <xf numFmtId="0" fontId="6" fillId="0" borderId="2" xfId="487" applyFont="1" applyBorder="1" applyAlignment="1">
      <alignment horizontal="center" vertical="center"/>
    </xf>
    <xf numFmtId="0" fontId="6" fillId="2" borderId="5" xfId="283" applyFont="1" applyFill="1" applyBorder="1" applyAlignment="1" applyProtection="1">
      <alignment horizontal="center" vertical="center"/>
    </xf>
    <xf numFmtId="0" fontId="6" fillId="2" borderId="3" xfId="283" applyFont="1" applyFill="1" applyBorder="1" applyAlignment="1">
      <alignment horizontal="center" vertical="center"/>
    </xf>
    <xf numFmtId="0" fontId="7" fillId="0" borderId="3" xfId="269" applyFont="1" applyFill="1" applyBorder="1" applyAlignment="1">
      <alignment horizontal="center" vertical="center"/>
    </xf>
    <xf numFmtId="0" fontId="7" fillId="2" borderId="3" xfId="269" applyFont="1" applyFill="1" applyBorder="1" applyAlignment="1">
      <alignment horizontal="center" vertical="center"/>
    </xf>
    <xf numFmtId="0" fontId="8" fillId="2" borderId="1" xfId="390" applyFont="1" applyFill="1" applyBorder="1" applyAlignment="1">
      <alignment horizontal="center" vertical="center"/>
    </xf>
    <xf numFmtId="0" fontId="8" fillId="2" borderId="2" xfId="390" applyFont="1" applyFill="1" applyBorder="1" applyAlignment="1">
      <alignment horizontal="center" vertical="center"/>
    </xf>
    <xf numFmtId="0" fontId="7" fillId="0" borderId="3" xfId="383" applyFont="1" applyFill="1" applyBorder="1" applyAlignment="1">
      <alignment horizontal="center" vertical="center"/>
    </xf>
    <xf numFmtId="0" fontId="9" fillId="0" borderId="3" xfId="269" applyFont="1" applyFill="1" applyBorder="1" applyAlignment="1">
      <alignment horizontal="center" vertical="center"/>
    </xf>
    <xf numFmtId="0" fontId="6" fillId="2" borderId="0" xfId="283" applyFont="1" applyFill="1" applyAlignment="1">
      <alignment horizontal="center" vertical="center"/>
    </xf>
    <xf numFmtId="0" fontId="10" fillId="2" borderId="0" xfId="315" applyFont="1" applyFill="1" applyAlignment="1">
      <alignment horizontal="center" vertical="center"/>
    </xf>
    <xf numFmtId="0" fontId="4" fillId="2" borderId="0" xfId="283" applyFont="1" applyFill="1" applyBorder="1" applyAlignment="1">
      <alignment horizontal="center" vertical="center"/>
    </xf>
    <xf numFmtId="0" fontId="4" fillId="2" borderId="6" xfId="283" applyFont="1" applyFill="1" applyBorder="1" applyAlignment="1">
      <alignment horizontal="center" vertical="center"/>
    </xf>
    <xf numFmtId="0" fontId="11" fillId="2" borderId="3" xfId="283" applyFont="1" applyFill="1" applyBorder="1" applyAlignment="1">
      <alignment horizontal="center" vertical="center"/>
    </xf>
    <xf numFmtId="0" fontId="4" fillId="2" borderId="3" xfId="283" applyFont="1" applyFill="1" applyBorder="1" applyAlignment="1">
      <alignment horizontal="center" vertical="center"/>
    </xf>
    <xf numFmtId="0" fontId="11" fillId="2" borderId="3" xfId="283" applyFont="1" applyFill="1" applyBorder="1" applyAlignment="1">
      <alignment horizontal="center" vertical="center"/>
    </xf>
    <xf numFmtId="178" fontId="12" fillId="2" borderId="3" xfId="0" applyNumberFormat="1" applyFont="1" applyFill="1" applyBorder="1" applyAlignment="1">
      <alignment horizontal="center" vertical="center"/>
    </xf>
    <xf numFmtId="0" fontId="1" fillId="2" borderId="3" xfId="390" applyFont="1" applyFill="1" applyBorder="1" applyAlignment="1">
      <alignment horizontal="center" vertical="center"/>
    </xf>
    <xf numFmtId="49" fontId="5" fillId="2" borderId="3" xfId="283" applyNumberFormat="1" applyFont="1" applyFill="1" applyBorder="1" applyAlignment="1">
      <alignment horizontal="center" vertical="center"/>
    </xf>
    <xf numFmtId="49" fontId="6" fillId="2" borderId="3" xfId="315" applyNumberFormat="1" applyFont="1" applyFill="1" applyBorder="1" applyAlignment="1">
      <alignment horizontal="center" vertical="center"/>
    </xf>
    <xf numFmtId="49" fontId="5" fillId="2" borderId="3" xfId="315" applyNumberFormat="1" applyFont="1" applyFill="1" applyBorder="1" applyAlignment="1">
      <alignment horizontal="center" vertical="center"/>
    </xf>
    <xf numFmtId="0" fontId="4" fillId="2" borderId="7" xfId="283" applyFont="1" applyFill="1" applyBorder="1" applyAlignment="1">
      <alignment horizontal="center" vertical="center"/>
    </xf>
    <xf numFmtId="49" fontId="5" fillId="2" borderId="8" xfId="283" applyNumberFormat="1" applyFont="1" applyFill="1" applyBorder="1" applyAlignment="1">
      <alignment horizontal="center" vertical="center"/>
    </xf>
    <xf numFmtId="49" fontId="5" fillId="2" borderId="9" xfId="283" applyNumberFormat="1" applyFont="1" applyFill="1" applyBorder="1" applyAlignment="1">
      <alignment horizontal="center" vertical="center"/>
    </xf>
    <xf numFmtId="0" fontId="12" fillId="2" borderId="0" xfId="315" applyFont="1" applyFill="1" applyAlignment="1">
      <alignment horizontal="center" vertical="center"/>
    </xf>
    <xf numFmtId="0" fontId="11" fillId="2" borderId="0" xfId="283" applyFont="1" applyFill="1" applyAlignment="1">
      <alignment horizontal="center" vertical="center"/>
    </xf>
  </cellXfs>
  <cellStyles count="4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  <cellStyle name="常规 68 3 3" xfId="487"/>
    <cellStyle name="常规 23 4" xfId="4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10</xdr:col>
      <xdr:colOff>47625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35150" y="635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47625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84350" y="2540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47625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08150" y="2540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47625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35150" y="279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47625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35150" y="635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workbookViewId="0">
      <selection activeCell="L7" sqref="L7"/>
    </sheetView>
  </sheetViews>
  <sheetFormatPr defaultColWidth="9.5" defaultRowHeight="20" customHeight="1"/>
  <cols>
    <col min="1" max="1" width="9.625" style="11" customWidth="1"/>
    <col min="2" max="8" width="8.125" style="11" customWidth="1"/>
    <col min="9" max="9" width="1.375" style="10" customWidth="1"/>
    <col min="10" max="14" width="12.25" style="10" customWidth="1"/>
    <col min="15" max="16384" width="9.5" style="10"/>
  </cols>
  <sheetData>
    <row r="1" customHeight="1" spans="1:14">
      <c r="A1" s="12" t="s">
        <v>0</v>
      </c>
      <c r="B1" s="13"/>
      <c r="C1" s="13"/>
      <c r="D1" s="13"/>
      <c r="E1" s="13"/>
      <c r="F1" s="13"/>
      <c r="G1" s="13"/>
      <c r="H1" s="13"/>
      <c r="I1" s="27"/>
      <c r="J1" s="27"/>
      <c r="K1" s="27"/>
      <c r="L1" s="27"/>
      <c r="M1" s="27"/>
      <c r="N1" s="27"/>
    </row>
    <row r="2" customHeight="1" spans="1:14">
      <c r="A2" s="14" t="s">
        <v>1</v>
      </c>
      <c r="B2" s="15" t="s">
        <v>2</v>
      </c>
      <c r="C2" s="15"/>
      <c r="D2" s="15"/>
      <c r="E2" s="15" t="s">
        <v>3</v>
      </c>
      <c r="F2" s="15"/>
      <c r="G2" s="15"/>
      <c r="H2" s="16"/>
      <c r="I2" s="28"/>
      <c r="J2" s="29" t="s">
        <v>4</v>
      </c>
      <c r="K2" s="29"/>
      <c r="L2" s="29"/>
      <c r="M2" s="29"/>
      <c r="N2" s="29"/>
    </row>
    <row r="3" customHeight="1" spans="1:14">
      <c r="A3" s="17"/>
      <c r="B3" s="18" t="s">
        <v>5</v>
      </c>
      <c r="C3" s="18"/>
      <c r="D3" s="18"/>
      <c r="E3" s="18"/>
      <c r="F3" s="18"/>
      <c r="G3" s="18"/>
      <c r="H3" s="18"/>
      <c r="I3" s="30"/>
      <c r="J3" s="30"/>
      <c r="K3" s="30"/>
      <c r="L3" s="30"/>
      <c r="M3" s="30"/>
      <c r="N3" s="31"/>
    </row>
    <row r="4" customHeight="1" spans="1:14">
      <c r="A4" s="17"/>
      <c r="B4" s="19" t="s">
        <v>6</v>
      </c>
      <c r="C4" s="19" t="s">
        <v>7</v>
      </c>
      <c r="D4" s="19" t="s">
        <v>8</v>
      </c>
      <c r="E4" s="19" t="s">
        <v>9</v>
      </c>
      <c r="F4" s="19" t="s">
        <v>10</v>
      </c>
      <c r="G4" s="19" t="s">
        <v>11</v>
      </c>
      <c r="H4" s="19" t="s">
        <v>12</v>
      </c>
      <c r="I4" s="30"/>
      <c r="J4" s="30" t="s">
        <v>13</v>
      </c>
      <c r="K4" s="30" t="s">
        <v>14</v>
      </c>
      <c r="L4" s="30" t="s">
        <v>15</v>
      </c>
      <c r="M4" s="30" t="s">
        <v>13</v>
      </c>
      <c r="N4" s="32" t="s">
        <v>14</v>
      </c>
    </row>
    <row r="5" customHeight="1" spans="1:14">
      <c r="A5" s="17"/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30"/>
      <c r="J5" s="30" t="s">
        <v>7</v>
      </c>
      <c r="K5" s="30" t="s">
        <v>8</v>
      </c>
      <c r="L5" s="30" t="s">
        <v>9</v>
      </c>
      <c r="M5" s="30" t="s">
        <v>10</v>
      </c>
      <c r="N5" s="33" t="s">
        <v>11</v>
      </c>
    </row>
    <row r="6" customHeight="1" spans="1:14">
      <c r="A6" s="20" t="s">
        <v>23</v>
      </c>
      <c r="B6" s="19">
        <f t="shared" ref="B6:B11" si="0">C6-1</f>
        <v>65</v>
      </c>
      <c r="C6" s="19">
        <f>D6-2</f>
        <v>66</v>
      </c>
      <c r="D6" s="19">
        <v>68</v>
      </c>
      <c r="E6" s="19">
        <f>D6+2</f>
        <v>70</v>
      </c>
      <c r="F6" s="19">
        <f>E6+2</f>
        <v>72</v>
      </c>
      <c r="G6" s="19">
        <f>F6+1</f>
        <v>73</v>
      </c>
      <c r="H6" s="19">
        <f>G6+1</f>
        <v>74</v>
      </c>
      <c r="I6" s="30"/>
      <c r="J6" s="34" t="s">
        <v>24</v>
      </c>
      <c r="K6" s="34" t="s">
        <v>25</v>
      </c>
      <c r="L6" s="34" t="s">
        <v>26</v>
      </c>
      <c r="M6" s="34" t="s">
        <v>25</v>
      </c>
      <c r="N6" s="35" t="s">
        <v>27</v>
      </c>
    </row>
    <row r="7" customHeight="1" spans="1:14">
      <c r="A7" s="19" t="s">
        <v>28</v>
      </c>
      <c r="B7" s="19">
        <f t="shared" ref="B7:B9" si="1">C7-4</f>
        <v>100</v>
      </c>
      <c r="C7" s="19">
        <f t="shared" ref="C7:C9" si="2">D7-4</f>
        <v>104</v>
      </c>
      <c r="D7" s="19">
        <v>108</v>
      </c>
      <c r="E7" s="19">
        <f t="shared" ref="E7:E9" si="3">D7+4</f>
        <v>112</v>
      </c>
      <c r="F7" s="19">
        <f>E7+4</f>
        <v>116</v>
      </c>
      <c r="G7" s="19">
        <f t="shared" ref="G7:G9" si="4">F7+6</f>
        <v>122</v>
      </c>
      <c r="H7" s="19">
        <f>G7+6</f>
        <v>128</v>
      </c>
      <c r="I7" s="30"/>
      <c r="J7" s="34" t="s">
        <v>29</v>
      </c>
      <c r="K7" s="34" t="s">
        <v>27</v>
      </c>
      <c r="L7" s="34" t="s">
        <v>26</v>
      </c>
      <c r="M7" s="34" t="s">
        <v>30</v>
      </c>
      <c r="N7" s="36" t="s">
        <v>25</v>
      </c>
    </row>
    <row r="8" customHeight="1" spans="1:14">
      <c r="A8" s="19" t="s">
        <v>31</v>
      </c>
      <c r="B8" s="19">
        <f t="shared" si="1"/>
        <v>94</v>
      </c>
      <c r="C8" s="19">
        <f t="shared" si="2"/>
        <v>98</v>
      </c>
      <c r="D8" s="19">
        <v>102</v>
      </c>
      <c r="E8" s="19">
        <f t="shared" si="3"/>
        <v>106</v>
      </c>
      <c r="F8" s="19">
        <f>E8+5</f>
        <v>111</v>
      </c>
      <c r="G8" s="19">
        <f t="shared" si="4"/>
        <v>117</v>
      </c>
      <c r="H8" s="19">
        <f>G8+7</f>
        <v>124</v>
      </c>
      <c r="I8" s="30"/>
      <c r="J8" s="34" t="s">
        <v>32</v>
      </c>
      <c r="K8" s="34" t="s">
        <v>32</v>
      </c>
      <c r="L8" s="34" t="s">
        <v>29</v>
      </c>
      <c r="M8" s="34" t="s">
        <v>33</v>
      </c>
      <c r="N8" s="36" t="s">
        <v>30</v>
      </c>
    </row>
    <row r="9" customHeight="1" spans="1:14">
      <c r="A9" s="19" t="s">
        <v>34</v>
      </c>
      <c r="B9" s="19">
        <f t="shared" si="1"/>
        <v>108</v>
      </c>
      <c r="C9" s="19">
        <f t="shared" si="2"/>
        <v>112</v>
      </c>
      <c r="D9" s="19">
        <v>116</v>
      </c>
      <c r="E9" s="19">
        <f t="shared" si="3"/>
        <v>120</v>
      </c>
      <c r="F9" s="19">
        <f>E9+5</f>
        <v>125</v>
      </c>
      <c r="G9" s="19">
        <f t="shared" si="4"/>
        <v>131</v>
      </c>
      <c r="H9" s="19">
        <f>G9+7</f>
        <v>138</v>
      </c>
      <c r="I9" s="30"/>
      <c r="J9" s="34" t="s">
        <v>35</v>
      </c>
      <c r="K9" s="34" t="s">
        <v>25</v>
      </c>
      <c r="L9" s="34" t="s">
        <v>32</v>
      </c>
      <c r="M9" s="34" t="s">
        <v>26</v>
      </c>
      <c r="N9" s="35" t="s">
        <v>33</v>
      </c>
    </row>
    <row r="10" customHeight="1" spans="1:14">
      <c r="A10" s="19" t="s">
        <v>36</v>
      </c>
      <c r="B10" s="19">
        <f t="shared" si="0"/>
        <v>39</v>
      </c>
      <c r="C10" s="19">
        <f t="shared" ref="C10:C12" si="5">D10-1</f>
        <v>40</v>
      </c>
      <c r="D10" s="19">
        <v>41</v>
      </c>
      <c r="E10" s="19">
        <f t="shared" ref="E10:E12" si="6">D10+1</f>
        <v>42</v>
      </c>
      <c r="F10" s="19">
        <f t="shared" ref="F10:F12" si="7">E10+1</f>
        <v>43</v>
      </c>
      <c r="G10" s="19">
        <f>F10+1.2</f>
        <v>44.2</v>
      </c>
      <c r="H10" s="19">
        <f>G10+1.2</f>
        <v>45.4</v>
      </c>
      <c r="I10" s="30"/>
      <c r="J10" s="34" t="s">
        <v>37</v>
      </c>
      <c r="K10" s="34" t="s">
        <v>38</v>
      </c>
      <c r="L10" s="34" t="s">
        <v>37</v>
      </c>
      <c r="M10" s="34" t="s">
        <v>39</v>
      </c>
      <c r="N10" s="35" t="s">
        <v>40</v>
      </c>
    </row>
    <row r="11" customHeight="1" spans="1:14">
      <c r="A11" s="19" t="s">
        <v>41</v>
      </c>
      <c r="B11" s="19">
        <f t="shared" si="0"/>
        <v>52</v>
      </c>
      <c r="C11" s="19">
        <f t="shared" si="5"/>
        <v>53</v>
      </c>
      <c r="D11" s="19">
        <v>54</v>
      </c>
      <c r="E11" s="19">
        <f t="shared" si="6"/>
        <v>55</v>
      </c>
      <c r="F11" s="19">
        <f t="shared" si="7"/>
        <v>56</v>
      </c>
      <c r="G11" s="19">
        <f>F11+1.5</f>
        <v>57.5</v>
      </c>
      <c r="H11" s="19">
        <f>G11+1.5</f>
        <v>59</v>
      </c>
      <c r="I11" s="30"/>
      <c r="J11" s="34" t="s">
        <v>42</v>
      </c>
      <c r="K11" s="34" t="s">
        <v>37</v>
      </c>
      <c r="L11" s="34" t="s">
        <v>43</v>
      </c>
      <c r="M11" s="34" t="s">
        <v>44</v>
      </c>
      <c r="N11" s="36" t="s">
        <v>38</v>
      </c>
    </row>
    <row r="12" customHeight="1" spans="1:14">
      <c r="A12" s="19" t="s">
        <v>45</v>
      </c>
      <c r="B12" s="19">
        <f t="shared" ref="B12:B16" si="8">C12-0.5</f>
        <v>62</v>
      </c>
      <c r="C12" s="19">
        <f t="shared" si="5"/>
        <v>62.5</v>
      </c>
      <c r="D12" s="19">
        <v>63.5</v>
      </c>
      <c r="E12" s="19">
        <f t="shared" si="6"/>
        <v>64.5</v>
      </c>
      <c r="F12" s="19">
        <f t="shared" si="7"/>
        <v>65.5</v>
      </c>
      <c r="G12" s="19">
        <f>F12+0.5</f>
        <v>66</v>
      </c>
      <c r="H12" s="19">
        <f>G12+0.5</f>
        <v>66.5</v>
      </c>
      <c r="I12" s="30"/>
      <c r="J12" s="34" t="s">
        <v>32</v>
      </c>
      <c r="K12" s="34" t="s">
        <v>25</v>
      </c>
      <c r="L12" s="34" t="s">
        <v>30</v>
      </c>
      <c r="M12" s="34" t="s">
        <v>25</v>
      </c>
      <c r="N12" s="36" t="s">
        <v>25</v>
      </c>
    </row>
    <row r="13" customHeight="1" spans="1:14">
      <c r="A13" s="19" t="s">
        <v>46</v>
      </c>
      <c r="B13" s="19">
        <f>C13-0.8</f>
        <v>20.4</v>
      </c>
      <c r="C13" s="19">
        <f>D13-0.8</f>
        <v>21.2</v>
      </c>
      <c r="D13" s="19">
        <v>22</v>
      </c>
      <c r="E13" s="19">
        <f>D13+0.8</f>
        <v>22.8</v>
      </c>
      <c r="F13" s="19">
        <f>E13+0.8</f>
        <v>23.6</v>
      </c>
      <c r="G13" s="19">
        <f>F13+1.3</f>
        <v>24.9</v>
      </c>
      <c r="H13" s="19">
        <f>G13+1.3</f>
        <v>26.2</v>
      </c>
      <c r="I13" s="30"/>
      <c r="J13" s="34" t="s">
        <v>47</v>
      </c>
      <c r="K13" s="34" t="s">
        <v>25</v>
      </c>
      <c r="L13" s="34" t="s">
        <v>48</v>
      </c>
      <c r="M13" s="34" t="s">
        <v>49</v>
      </c>
      <c r="N13" s="36" t="s">
        <v>50</v>
      </c>
    </row>
    <row r="14" customHeight="1" spans="1:14">
      <c r="A14" s="19" t="s">
        <v>51</v>
      </c>
      <c r="B14" s="19">
        <f t="shared" si="8"/>
        <v>13</v>
      </c>
      <c r="C14" s="19">
        <f t="shared" ref="C14:C16" si="9">D14-0.5</f>
        <v>13.5</v>
      </c>
      <c r="D14" s="19">
        <v>14</v>
      </c>
      <c r="E14" s="19">
        <f>D14+0.5</f>
        <v>14.5</v>
      </c>
      <c r="F14" s="19">
        <f>E14+0.5</f>
        <v>15</v>
      </c>
      <c r="G14" s="19">
        <f>F14+0.7</f>
        <v>15.7</v>
      </c>
      <c r="H14" s="19">
        <f>G14+0.7</f>
        <v>16.4</v>
      </c>
      <c r="I14" s="30"/>
      <c r="J14" s="34" t="s">
        <v>52</v>
      </c>
      <c r="K14" s="34" t="s">
        <v>30</v>
      </c>
      <c r="L14" s="34" t="s">
        <v>25</v>
      </c>
      <c r="M14" s="34" t="s">
        <v>30</v>
      </c>
      <c r="N14" s="36" t="s">
        <v>53</v>
      </c>
    </row>
    <row r="15" customHeight="1" spans="1:14">
      <c r="A15" s="19" t="s">
        <v>54</v>
      </c>
      <c r="B15" s="19">
        <f t="shared" si="8"/>
        <v>35</v>
      </c>
      <c r="C15" s="19">
        <f t="shared" si="9"/>
        <v>35.5</v>
      </c>
      <c r="D15" s="19">
        <v>36</v>
      </c>
      <c r="E15" s="19">
        <f t="shared" ref="E15:G15" si="10">D15+0.5</f>
        <v>36.5</v>
      </c>
      <c r="F15" s="19">
        <f t="shared" si="10"/>
        <v>37</v>
      </c>
      <c r="G15" s="19">
        <f t="shared" si="10"/>
        <v>37.5</v>
      </c>
      <c r="H15" s="19">
        <f>G15</f>
        <v>37.5</v>
      </c>
      <c r="I15" s="30"/>
      <c r="J15" s="34" t="s">
        <v>32</v>
      </c>
      <c r="K15" s="34" t="s">
        <v>52</v>
      </c>
      <c r="L15" s="34" t="s">
        <v>30</v>
      </c>
      <c r="M15" s="34" t="s">
        <v>25</v>
      </c>
      <c r="N15" s="36" t="s">
        <v>30</v>
      </c>
    </row>
    <row r="16" customHeight="1" spans="1:14">
      <c r="A16" s="19" t="s">
        <v>55</v>
      </c>
      <c r="B16" s="19">
        <f t="shared" si="8"/>
        <v>25</v>
      </c>
      <c r="C16" s="19">
        <f t="shared" si="9"/>
        <v>25.5</v>
      </c>
      <c r="D16" s="19">
        <v>26</v>
      </c>
      <c r="E16" s="19">
        <f>D16+0.5</f>
        <v>26.5</v>
      </c>
      <c r="F16" s="19">
        <f>E16+0.5</f>
        <v>27</v>
      </c>
      <c r="G16" s="19">
        <f>F16+0.75</f>
        <v>27.75</v>
      </c>
      <c r="H16" s="19">
        <f>G16</f>
        <v>27.75</v>
      </c>
      <c r="I16" s="30"/>
      <c r="J16" s="34" t="s">
        <v>52</v>
      </c>
      <c r="K16" s="34" t="s">
        <v>25</v>
      </c>
      <c r="L16" s="34" t="s">
        <v>52</v>
      </c>
      <c r="M16" s="34" t="s">
        <v>25</v>
      </c>
      <c r="N16" s="36" t="s">
        <v>52</v>
      </c>
    </row>
    <row r="17" customHeight="1" spans="1:14">
      <c r="A17" s="21" t="s">
        <v>56</v>
      </c>
      <c r="B17" s="22"/>
      <c r="C17" s="22"/>
      <c r="D17" s="22"/>
      <c r="E17" s="22"/>
      <c r="F17" s="22"/>
      <c r="G17" s="22"/>
      <c r="H17" s="22"/>
      <c r="I17" s="30"/>
      <c r="J17" s="34"/>
      <c r="K17" s="34"/>
      <c r="L17" s="34"/>
      <c r="M17" s="34"/>
      <c r="N17" s="36"/>
    </row>
    <row r="18" customHeight="1" spans="1:14">
      <c r="A18" s="23" t="s">
        <v>23</v>
      </c>
      <c r="B18" s="24">
        <f t="shared" ref="B18:B23" si="11">C18-1</f>
        <v>59</v>
      </c>
      <c r="C18" s="24">
        <f>D18-2</f>
        <v>60</v>
      </c>
      <c r="D18" s="24">
        <v>62</v>
      </c>
      <c r="E18" s="24">
        <f>D18+2</f>
        <v>64</v>
      </c>
      <c r="F18" s="24">
        <f>E18+2</f>
        <v>66</v>
      </c>
      <c r="G18" s="24">
        <f>F18+1</f>
        <v>67</v>
      </c>
      <c r="H18" s="24">
        <f>G18+1</f>
        <v>68</v>
      </c>
      <c r="I18" s="30"/>
      <c r="J18" s="34" t="s">
        <v>25</v>
      </c>
      <c r="K18" s="34" t="s">
        <v>27</v>
      </c>
      <c r="L18" s="34" t="s">
        <v>25</v>
      </c>
      <c r="M18" s="34" t="s">
        <v>30</v>
      </c>
      <c r="N18" s="36" t="s">
        <v>30</v>
      </c>
    </row>
    <row r="19" customHeight="1" spans="1:14">
      <c r="A19" s="24" t="s">
        <v>28</v>
      </c>
      <c r="B19" s="24">
        <f t="shared" ref="B19:B21" si="12">C19-4</f>
        <v>92</v>
      </c>
      <c r="C19" s="24">
        <f t="shared" ref="C19:C21" si="13">D19-4</f>
        <v>96</v>
      </c>
      <c r="D19" s="24">
        <v>100</v>
      </c>
      <c r="E19" s="24">
        <f t="shared" ref="E19:E21" si="14">D19+4</f>
        <v>104</v>
      </c>
      <c r="F19" s="24">
        <f>E19+4</f>
        <v>108</v>
      </c>
      <c r="G19" s="24">
        <f t="shared" ref="G19:G21" si="15">F19+6</f>
        <v>114</v>
      </c>
      <c r="H19" s="24">
        <f>G19+6</f>
        <v>120</v>
      </c>
      <c r="I19" s="30"/>
      <c r="J19" s="34" t="s">
        <v>30</v>
      </c>
      <c r="K19" s="34" t="s">
        <v>25</v>
      </c>
      <c r="L19" s="34" t="s">
        <v>30</v>
      </c>
      <c r="M19" s="34" t="s">
        <v>57</v>
      </c>
      <c r="N19" s="36" t="s">
        <v>30</v>
      </c>
    </row>
    <row r="20" customHeight="1" spans="1:14">
      <c r="A20" s="24" t="s">
        <v>31</v>
      </c>
      <c r="B20" s="24">
        <f t="shared" si="12"/>
        <v>84</v>
      </c>
      <c r="C20" s="24">
        <f t="shared" si="13"/>
        <v>88</v>
      </c>
      <c r="D20" s="24">
        <v>92</v>
      </c>
      <c r="E20" s="24">
        <f t="shared" si="14"/>
        <v>96</v>
      </c>
      <c r="F20" s="24">
        <f>E20+5</f>
        <v>101</v>
      </c>
      <c r="G20" s="24">
        <f t="shared" si="15"/>
        <v>107</v>
      </c>
      <c r="H20" s="24">
        <f>G20+7</f>
        <v>114</v>
      </c>
      <c r="I20" s="30"/>
      <c r="J20" s="34" t="s">
        <v>58</v>
      </c>
      <c r="K20" s="34" t="s">
        <v>27</v>
      </c>
      <c r="L20" s="34" t="s">
        <v>52</v>
      </c>
      <c r="M20" s="34" t="s">
        <v>26</v>
      </c>
      <c r="N20" s="36" t="s">
        <v>27</v>
      </c>
    </row>
    <row r="21" customHeight="1" spans="1:14">
      <c r="A21" s="24" t="s">
        <v>34</v>
      </c>
      <c r="B21" s="24">
        <f t="shared" si="12"/>
        <v>96</v>
      </c>
      <c r="C21" s="24">
        <f t="shared" si="13"/>
        <v>100</v>
      </c>
      <c r="D21" s="24">
        <v>104</v>
      </c>
      <c r="E21" s="24">
        <f t="shared" si="14"/>
        <v>108</v>
      </c>
      <c r="F21" s="24">
        <f>E21+5</f>
        <v>113</v>
      </c>
      <c r="G21" s="24">
        <f t="shared" si="15"/>
        <v>119</v>
      </c>
      <c r="H21" s="24">
        <f>G21+7</f>
        <v>126</v>
      </c>
      <c r="I21" s="30"/>
      <c r="J21" s="34" t="s">
        <v>24</v>
      </c>
      <c r="K21" s="34" t="s">
        <v>58</v>
      </c>
      <c r="L21" s="34" t="s">
        <v>27</v>
      </c>
      <c r="M21" s="34" t="s">
        <v>30</v>
      </c>
      <c r="N21" s="36" t="s">
        <v>30</v>
      </c>
    </row>
    <row r="22" customHeight="1" spans="1:14">
      <c r="A22" s="24" t="s">
        <v>36</v>
      </c>
      <c r="B22" s="24">
        <f t="shared" si="11"/>
        <v>36</v>
      </c>
      <c r="C22" s="24">
        <f t="shared" ref="C22:C24" si="16">D22-1</f>
        <v>37</v>
      </c>
      <c r="D22" s="24">
        <v>38</v>
      </c>
      <c r="E22" s="24">
        <f t="shared" ref="E22:E24" si="17">D22+1</f>
        <v>39</v>
      </c>
      <c r="F22" s="24">
        <f t="shared" ref="F22:F24" si="18">E22+1</f>
        <v>40</v>
      </c>
      <c r="G22" s="24">
        <f>F22+1.2</f>
        <v>41.2</v>
      </c>
      <c r="H22" s="24">
        <f>G22+1.2</f>
        <v>42.4</v>
      </c>
      <c r="I22" s="30"/>
      <c r="J22" s="34" t="s">
        <v>39</v>
      </c>
      <c r="K22" s="34" t="s">
        <v>59</v>
      </c>
      <c r="L22" s="34" t="s">
        <v>39</v>
      </c>
      <c r="M22" s="34" t="s">
        <v>60</v>
      </c>
      <c r="N22" s="36" t="s">
        <v>37</v>
      </c>
    </row>
    <row r="23" customHeight="1" spans="1:14">
      <c r="A23" s="24" t="s">
        <v>41</v>
      </c>
      <c r="B23" s="24">
        <f t="shared" si="11"/>
        <v>46</v>
      </c>
      <c r="C23" s="24">
        <f t="shared" si="16"/>
        <v>47</v>
      </c>
      <c r="D23" s="24">
        <v>48</v>
      </c>
      <c r="E23" s="24">
        <f t="shared" si="17"/>
        <v>49</v>
      </c>
      <c r="F23" s="24">
        <f t="shared" si="18"/>
        <v>50</v>
      </c>
      <c r="G23" s="24">
        <f>F23+1.5</f>
        <v>51.5</v>
      </c>
      <c r="H23" s="24">
        <f>G23+1.5</f>
        <v>53</v>
      </c>
      <c r="I23" s="30"/>
      <c r="J23" s="34" t="s">
        <v>37</v>
      </c>
      <c r="K23" s="34" t="s">
        <v>38</v>
      </c>
      <c r="L23" s="34" t="s">
        <v>37</v>
      </c>
      <c r="M23" s="34" t="s">
        <v>44</v>
      </c>
      <c r="N23" s="36" t="s">
        <v>39</v>
      </c>
    </row>
    <row r="24" s="10" customFormat="1" customHeight="1" spans="1:14">
      <c r="A24" s="24" t="s">
        <v>45</v>
      </c>
      <c r="B24" s="24">
        <f>C24-0.5</f>
        <v>58.5</v>
      </c>
      <c r="C24" s="24">
        <f t="shared" si="16"/>
        <v>59</v>
      </c>
      <c r="D24" s="24">
        <v>60</v>
      </c>
      <c r="E24" s="24">
        <f t="shared" si="17"/>
        <v>61</v>
      </c>
      <c r="F24" s="24">
        <f t="shared" si="18"/>
        <v>62</v>
      </c>
      <c r="G24" s="24">
        <f>F24+0.5</f>
        <v>62.5</v>
      </c>
      <c r="H24" s="24">
        <f>G24+0.5</f>
        <v>63</v>
      </c>
      <c r="I24" s="30"/>
      <c r="J24" s="34" t="s">
        <v>61</v>
      </c>
      <c r="K24" s="34" t="s">
        <v>62</v>
      </c>
      <c r="L24" s="34" t="s">
        <v>63</v>
      </c>
      <c r="M24" s="34" t="s">
        <v>61</v>
      </c>
      <c r="N24" s="36" t="s">
        <v>62</v>
      </c>
    </row>
    <row r="25" customHeight="1" spans="1:14">
      <c r="A25" s="24" t="s">
        <v>46</v>
      </c>
      <c r="B25" s="24">
        <f>C25-0.8</f>
        <v>18.4</v>
      </c>
      <c r="C25" s="24">
        <f>D25-0.8</f>
        <v>19.2</v>
      </c>
      <c r="D25" s="24">
        <v>20</v>
      </c>
      <c r="E25" s="24">
        <f>D25+0.8</f>
        <v>20.8</v>
      </c>
      <c r="F25" s="24">
        <f>E25+0.8</f>
        <v>21.6</v>
      </c>
      <c r="G25" s="24">
        <f>F25+1.1</f>
        <v>22.7</v>
      </c>
      <c r="H25" s="24">
        <f>G25+1.1</f>
        <v>23.8</v>
      </c>
      <c r="I25" s="30"/>
      <c r="J25" s="34" t="s">
        <v>30</v>
      </c>
      <c r="K25" s="34" t="s">
        <v>25</v>
      </c>
      <c r="L25" s="34" t="s">
        <v>64</v>
      </c>
      <c r="M25" s="34" t="s">
        <v>49</v>
      </c>
      <c r="N25" s="36" t="s">
        <v>53</v>
      </c>
    </row>
    <row r="26" customHeight="1" spans="1:14">
      <c r="A26" s="24" t="s">
        <v>51</v>
      </c>
      <c r="B26" s="24">
        <f>C26-0.4</f>
        <v>9.2</v>
      </c>
      <c r="C26" s="24">
        <f>D26-0.4</f>
        <v>9.6</v>
      </c>
      <c r="D26" s="24">
        <v>10</v>
      </c>
      <c r="E26" s="24">
        <f>D26+0.4</f>
        <v>10.4</v>
      </c>
      <c r="F26" s="24">
        <f>E26+0.4</f>
        <v>10.8</v>
      </c>
      <c r="G26" s="24">
        <f>F26+0.6</f>
        <v>11.4</v>
      </c>
      <c r="H26" s="24">
        <f>G26+0.6</f>
        <v>12</v>
      </c>
      <c r="I26" s="37"/>
      <c r="J26" s="38" t="s">
        <v>52</v>
      </c>
      <c r="K26" s="38" t="s">
        <v>38</v>
      </c>
      <c r="L26" s="38" t="s">
        <v>38</v>
      </c>
      <c r="M26" s="38" t="s">
        <v>52</v>
      </c>
      <c r="N26" s="39" t="s">
        <v>30</v>
      </c>
    </row>
    <row r="27" customHeight="1" spans="1:14">
      <c r="A27" s="25"/>
      <c r="D27" s="26"/>
      <c r="E27" s="26"/>
      <c r="F27" s="26"/>
      <c r="G27" s="26"/>
      <c r="H27" s="26"/>
      <c r="I27" s="40"/>
      <c r="J27" s="40"/>
      <c r="K27" s="40"/>
      <c r="L27" s="40"/>
      <c r="M27" s="40"/>
      <c r="N27" s="40"/>
    </row>
    <row r="28" customHeight="1" spans="4:14">
      <c r="D28" s="26"/>
      <c r="E28" s="26"/>
      <c r="F28" s="26"/>
      <c r="G28" s="26"/>
      <c r="H28" s="26"/>
      <c r="I28" s="40"/>
      <c r="J28" s="40"/>
      <c r="K28" s="40"/>
      <c r="L28" s="40"/>
      <c r="M28" s="40"/>
      <c r="N28" s="40"/>
    </row>
    <row r="29" customHeight="1" spans="1:14">
      <c r="A29" s="26"/>
      <c r="B29" s="26"/>
      <c r="C29" s="26"/>
      <c r="D29" s="26"/>
      <c r="E29" s="26"/>
      <c r="F29" s="26"/>
      <c r="G29" s="26"/>
      <c r="H29" s="26"/>
      <c r="I29" s="40"/>
      <c r="J29" s="40"/>
      <c r="K29" s="40"/>
      <c r="L29" s="40"/>
      <c r="M29" s="40"/>
      <c r="N29" s="41"/>
    </row>
  </sheetData>
  <mergeCells count="8">
    <mergeCell ref="A1:N1"/>
    <mergeCell ref="B2:D2"/>
    <mergeCell ref="E2:G2"/>
    <mergeCell ref="J2:N2"/>
    <mergeCell ref="B3:H3"/>
    <mergeCell ref="A17:H17"/>
    <mergeCell ref="A3:A5"/>
    <mergeCell ref="I2:I2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H6" sqref="H6"/>
    </sheetView>
  </sheetViews>
  <sheetFormatPr defaultColWidth="9.875" defaultRowHeight="34" customHeight="1"/>
  <cols>
    <col min="1" max="2" width="9.875" style="1" customWidth="1"/>
    <col min="3" max="3" width="9" style="1" customWidth="1"/>
    <col min="4" max="16384" width="9.875" style="1" customWidth="1"/>
  </cols>
  <sheetData>
    <row r="1" customHeight="1" spans="1:12">
      <c r="A1" s="2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Height="1" spans="1:12">
      <c r="A2" s="4"/>
      <c r="B2" s="5" t="s">
        <v>6</v>
      </c>
      <c r="C2" s="5" t="s">
        <v>7</v>
      </c>
      <c r="D2" s="5"/>
      <c r="E2" s="5" t="s">
        <v>8</v>
      </c>
      <c r="F2" s="5"/>
      <c r="G2" s="5" t="s">
        <v>9</v>
      </c>
      <c r="H2" s="5"/>
      <c r="I2" s="5" t="s">
        <v>10</v>
      </c>
      <c r="J2" s="5"/>
      <c r="K2" s="5" t="s">
        <v>11</v>
      </c>
      <c r="L2" s="5" t="s">
        <v>12</v>
      </c>
    </row>
    <row r="3" customHeight="1" spans="1:12">
      <c r="A3" s="4"/>
      <c r="B3" s="5" t="s">
        <v>16</v>
      </c>
      <c r="C3" s="5" t="s">
        <v>17</v>
      </c>
      <c r="D3" s="5"/>
      <c r="E3" s="5" t="s">
        <v>18</v>
      </c>
      <c r="F3" s="5"/>
      <c r="G3" s="5" t="s">
        <v>19</v>
      </c>
      <c r="H3" s="5"/>
      <c r="I3" s="5" t="s">
        <v>20</v>
      </c>
      <c r="J3" s="5"/>
      <c r="K3" s="5" t="s">
        <v>21</v>
      </c>
      <c r="L3" s="5" t="s">
        <v>22</v>
      </c>
    </row>
    <row r="4" customHeight="1" spans="1:12">
      <c r="A4" s="6" t="s">
        <v>23</v>
      </c>
      <c r="B4" s="7">
        <f t="shared" ref="B4:B9" si="0">C4-1</f>
        <v>59</v>
      </c>
      <c r="C4" s="7">
        <f>E4-2</f>
        <v>60</v>
      </c>
      <c r="D4" s="7" t="s">
        <v>65</v>
      </c>
      <c r="E4" s="7">
        <v>62</v>
      </c>
      <c r="F4" s="7" t="s">
        <v>66</v>
      </c>
      <c r="G4" s="7">
        <f>E4+2</f>
        <v>64</v>
      </c>
      <c r="H4" s="8" t="s">
        <v>67</v>
      </c>
      <c r="I4" s="7">
        <f>G4+2</f>
        <v>66</v>
      </c>
      <c r="J4" s="7" t="s">
        <v>68</v>
      </c>
      <c r="K4" s="7">
        <f>I4+1</f>
        <v>67</v>
      </c>
      <c r="L4" s="7">
        <f>K4+1</f>
        <v>68</v>
      </c>
    </row>
    <row r="5" customHeight="1" spans="1:12">
      <c r="A5" s="7" t="s">
        <v>28</v>
      </c>
      <c r="B5" s="7">
        <f t="shared" ref="B5:B7" si="1">C5-4</f>
        <v>92</v>
      </c>
      <c r="C5" s="7">
        <f t="shared" ref="C5:C7" si="2">E5-4</f>
        <v>96</v>
      </c>
      <c r="D5" s="7" t="s">
        <v>33</v>
      </c>
      <c r="E5" s="7">
        <v>100</v>
      </c>
      <c r="F5" s="8" t="s">
        <v>63</v>
      </c>
      <c r="G5" s="7">
        <f t="shared" ref="G5:G7" si="3">E5+4</f>
        <v>104</v>
      </c>
      <c r="H5" s="7" t="s">
        <v>33</v>
      </c>
      <c r="I5" s="7">
        <f>G5+4</f>
        <v>108</v>
      </c>
      <c r="J5" s="7" t="s">
        <v>69</v>
      </c>
      <c r="K5" s="7">
        <f t="shared" ref="K5:K7" si="4">I5+6</f>
        <v>114</v>
      </c>
      <c r="L5" s="7">
        <f>K5+6</f>
        <v>120</v>
      </c>
    </row>
    <row r="6" customHeight="1" spans="1:12">
      <c r="A6" s="7" t="s">
        <v>31</v>
      </c>
      <c r="B6" s="7">
        <f t="shared" si="1"/>
        <v>84</v>
      </c>
      <c r="C6" s="7">
        <f t="shared" si="2"/>
        <v>88</v>
      </c>
      <c r="D6" s="7" t="s">
        <v>68</v>
      </c>
      <c r="E6" s="7">
        <v>92</v>
      </c>
      <c r="F6" s="8" t="s">
        <v>70</v>
      </c>
      <c r="G6" s="7">
        <f t="shared" si="3"/>
        <v>96</v>
      </c>
      <c r="H6" s="7" t="s">
        <v>29</v>
      </c>
      <c r="I6" s="7">
        <f>G6+5</f>
        <v>101</v>
      </c>
      <c r="J6" s="7" t="s">
        <v>68</v>
      </c>
      <c r="K6" s="7">
        <f t="shared" si="4"/>
        <v>107</v>
      </c>
      <c r="L6" s="7">
        <f>K6+7</f>
        <v>114</v>
      </c>
    </row>
    <row r="7" customHeight="1" spans="1:12">
      <c r="A7" s="7" t="s">
        <v>34</v>
      </c>
      <c r="B7" s="7">
        <f t="shared" si="1"/>
        <v>96</v>
      </c>
      <c r="C7" s="7">
        <f t="shared" si="2"/>
        <v>100</v>
      </c>
      <c r="D7" s="7" t="s">
        <v>69</v>
      </c>
      <c r="E7" s="7">
        <v>104</v>
      </c>
      <c r="F7" s="8" t="s">
        <v>71</v>
      </c>
      <c r="G7" s="7">
        <f t="shared" si="3"/>
        <v>108</v>
      </c>
      <c r="H7" s="7" t="s">
        <v>29</v>
      </c>
      <c r="I7" s="7">
        <f>G7+5</f>
        <v>113</v>
      </c>
      <c r="J7" s="7" t="s">
        <v>72</v>
      </c>
      <c r="K7" s="7">
        <f t="shared" si="4"/>
        <v>119</v>
      </c>
      <c r="L7" s="7">
        <f>K7+7</f>
        <v>126</v>
      </c>
    </row>
    <row r="8" customHeight="1" spans="1:12">
      <c r="A8" s="7" t="s">
        <v>36</v>
      </c>
      <c r="B8" s="7">
        <f t="shared" si="0"/>
        <v>36</v>
      </c>
      <c r="C8" s="7">
        <f t="shared" ref="C8:C10" si="5">E8-1</f>
        <v>37</v>
      </c>
      <c r="D8" s="7" t="s">
        <v>73</v>
      </c>
      <c r="E8" s="7">
        <v>38</v>
      </c>
      <c r="F8" s="7" t="s">
        <v>26</v>
      </c>
      <c r="G8" s="7">
        <f t="shared" ref="G8:G10" si="6">E8+1</f>
        <v>39</v>
      </c>
      <c r="H8" s="7" t="s">
        <v>29</v>
      </c>
      <c r="I8" s="7">
        <f t="shared" ref="I8:I10" si="7">G8+1</f>
        <v>40</v>
      </c>
      <c r="J8" s="7" t="s">
        <v>27</v>
      </c>
      <c r="K8" s="7">
        <f>I8+1.2</f>
        <v>41.2</v>
      </c>
      <c r="L8" s="7">
        <f>K8+1.2</f>
        <v>42.4</v>
      </c>
    </row>
    <row r="9" customHeight="1" spans="1:12">
      <c r="A9" s="7" t="s">
        <v>41</v>
      </c>
      <c r="B9" s="7">
        <f t="shared" si="0"/>
        <v>46</v>
      </c>
      <c r="C9" s="7">
        <f t="shared" si="5"/>
        <v>47</v>
      </c>
      <c r="D9" s="7" t="s">
        <v>74</v>
      </c>
      <c r="E9" s="7">
        <v>48</v>
      </c>
      <c r="F9" s="7" t="s">
        <v>37</v>
      </c>
      <c r="G9" s="7">
        <f t="shared" si="6"/>
        <v>49</v>
      </c>
      <c r="H9" s="7" t="s">
        <v>43</v>
      </c>
      <c r="I9" s="7">
        <f t="shared" si="7"/>
        <v>50</v>
      </c>
      <c r="J9" s="9" t="s">
        <v>60</v>
      </c>
      <c r="K9" s="7">
        <f>I9+1.5</f>
        <v>51.5</v>
      </c>
      <c r="L9" s="7">
        <f>K9+1.5</f>
        <v>53</v>
      </c>
    </row>
    <row r="10" customHeight="1" spans="1:12">
      <c r="A10" s="7" t="s">
        <v>45</v>
      </c>
      <c r="B10" s="7">
        <f>C10-0.5</f>
        <v>58.5</v>
      </c>
      <c r="C10" s="7">
        <f t="shared" si="5"/>
        <v>59</v>
      </c>
      <c r="D10" s="8" t="s">
        <v>63</v>
      </c>
      <c r="E10" s="7">
        <v>60</v>
      </c>
      <c r="F10" s="8" t="s">
        <v>63</v>
      </c>
      <c r="G10" s="7">
        <f t="shared" si="6"/>
        <v>61</v>
      </c>
      <c r="H10" s="8" t="s">
        <v>75</v>
      </c>
      <c r="I10" s="7">
        <f t="shared" si="7"/>
        <v>62</v>
      </c>
      <c r="J10" s="8" t="s">
        <v>76</v>
      </c>
      <c r="K10" s="7">
        <f>I10+0.5</f>
        <v>62.5</v>
      </c>
      <c r="L10" s="7">
        <f>K10+0.5</f>
        <v>63</v>
      </c>
    </row>
    <row r="11" customHeight="1" spans="1:12">
      <c r="A11" s="7" t="s">
        <v>46</v>
      </c>
      <c r="B11" s="7">
        <f>C11-0.8</f>
        <v>18.4</v>
      </c>
      <c r="C11" s="7">
        <f>E11-0.8</f>
        <v>19.2</v>
      </c>
      <c r="D11" s="7" t="s">
        <v>52</v>
      </c>
      <c r="E11" s="7">
        <v>20</v>
      </c>
      <c r="F11" s="7" t="s">
        <v>25</v>
      </c>
      <c r="G11" s="7">
        <f>E11+0.8</f>
        <v>20.8</v>
      </c>
      <c r="H11" s="7" t="s">
        <v>52</v>
      </c>
      <c r="I11" s="7">
        <f>G11+0.8</f>
        <v>21.6</v>
      </c>
      <c r="J11" s="7" t="s">
        <v>52</v>
      </c>
      <c r="K11" s="7">
        <f>I11+1.1</f>
        <v>22.7</v>
      </c>
      <c r="L11" s="7">
        <f>K11+1.1</f>
        <v>23.8</v>
      </c>
    </row>
    <row r="12" customHeight="1" spans="1:12">
      <c r="A12" s="7" t="s">
        <v>51</v>
      </c>
      <c r="B12" s="7">
        <f>C12-0.4</f>
        <v>9.2</v>
      </c>
      <c r="C12" s="7">
        <f>E12-0.4</f>
        <v>9.6</v>
      </c>
      <c r="D12" s="7" t="s">
        <v>52</v>
      </c>
      <c r="E12" s="7">
        <v>10</v>
      </c>
      <c r="F12" s="7" t="s">
        <v>37</v>
      </c>
      <c r="G12" s="7">
        <f>E12+0.4</f>
        <v>10.4</v>
      </c>
      <c r="H12" s="7" t="s">
        <v>77</v>
      </c>
      <c r="I12" s="7">
        <f>G12+0.4</f>
        <v>10.8</v>
      </c>
      <c r="J12" s="7" t="s">
        <v>77</v>
      </c>
      <c r="K12" s="7">
        <f>I12+0.6</f>
        <v>11.4</v>
      </c>
      <c r="L12" s="7">
        <f>K12+0.6</f>
        <v>12</v>
      </c>
    </row>
  </sheetData>
  <mergeCells count="1">
    <mergeCell ref="A1:L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验货尺寸表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2024-09-26T09:00:56Z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