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验货尺寸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<sst xmlns="http://schemas.openxmlformats.org/spreadsheetml/2006/main" count="166" uniqueCount="83">
  <si>
    <t>QC规格测量表</t>
  </si>
  <si>
    <t>款号</t>
  </si>
  <si>
    <t>TAWWBL91949</t>
  </si>
  <si>
    <t>男冲锋衣</t>
  </si>
  <si>
    <t>样品规格 FINAL SPAC</t>
  </si>
  <si>
    <t>指示规格 FINAL SPAC</t>
  </si>
  <si>
    <t>S</t>
  </si>
  <si>
    <t>M</t>
  </si>
  <si>
    <t>L</t>
  </si>
  <si>
    <t>XL</t>
  </si>
  <si>
    <t>XXL</t>
  </si>
  <si>
    <t>XXXL</t>
  </si>
  <si>
    <t>XXXXL</t>
  </si>
  <si>
    <t>山影灰</t>
  </si>
  <si>
    <t>黑色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</si>
  <si>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</si>
  <si>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</si>
  <si>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</si>
  <si>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</si>
  <si>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</si>
  <si>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</si>
  <si>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</si>
  <si>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</si>
  <si>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r>
      <rPr>
        <b/>
        <sz val="9"/>
        <color theme="1"/>
        <rFont val="宋体"/>
        <charset val="134"/>
      </rPr>
      <t>+</t>
    </r>
    <r>
      <rPr>
        <b/>
        <sz val="9"/>
        <color theme="1"/>
        <rFont val="宋体"/>
        <charset val="134"/>
      </rPr>
      <t>0.5 0</t>
    </r>
  </si>
  <si>
    <r>
      <rPr>
        <b/>
        <sz val="9"/>
        <color theme="1"/>
        <rFont val="宋体"/>
        <charset val="134"/>
      </rPr>
      <t>0</t>
    </r>
    <r>
      <rPr>
        <b/>
        <sz val="9"/>
        <color theme="1"/>
        <rFont val="宋体"/>
        <charset val="134"/>
      </rPr>
      <t xml:space="preserve">  +1</t>
    </r>
  </si>
  <si>
    <r>
      <rPr>
        <b/>
        <sz val="9"/>
        <color theme="1"/>
        <rFont val="宋体"/>
        <charset val="134"/>
      </rPr>
      <t>0</t>
    </r>
    <r>
      <rPr>
        <b/>
        <sz val="9"/>
        <color theme="1"/>
        <rFont val="宋体"/>
        <charset val="134"/>
      </rPr>
      <t xml:space="preserve">  +0.5</t>
    </r>
  </si>
  <si>
    <r>
      <rPr>
        <b/>
        <sz val="9"/>
        <color theme="1"/>
        <rFont val="宋体"/>
        <charset val="134"/>
      </rPr>
      <t>+</t>
    </r>
    <r>
      <rPr>
        <b/>
        <sz val="9"/>
        <color theme="1"/>
        <rFont val="宋体"/>
        <charset val="134"/>
      </rPr>
      <t>1  +0.5</t>
    </r>
  </si>
  <si>
    <t>胸围</t>
  </si>
  <si>
    <r>
      <rPr>
        <sz val="9"/>
        <color theme="1"/>
        <rFont val="宋体"/>
        <charset val="134"/>
      </rPr>
      <t>+</t>
    </r>
    <r>
      <rPr>
        <sz val="9"/>
        <color theme="1"/>
        <rFont val="宋体"/>
        <charset val="134"/>
      </rPr>
      <t>1  0</t>
    </r>
  </si>
  <si>
    <r>
      <rPr>
        <sz val="9"/>
        <color theme="1"/>
        <rFont val="宋体"/>
        <charset val="134"/>
      </rPr>
      <t>+</t>
    </r>
    <r>
      <rPr>
        <sz val="9"/>
        <color theme="1"/>
        <rFont val="宋体"/>
        <charset val="134"/>
      </rPr>
      <t>1  +0.5</t>
    </r>
  </si>
  <si>
    <r>
      <rPr>
        <sz val="9"/>
        <color theme="1"/>
        <rFont val="宋体"/>
        <charset val="134"/>
      </rPr>
      <t>+</t>
    </r>
    <r>
      <rPr>
        <sz val="9"/>
        <color theme="1"/>
        <rFont val="宋体"/>
        <charset val="134"/>
      </rPr>
      <t>0.5  +1</t>
    </r>
  </si>
  <si>
    <r>
      <rPr>
        <sz val="9"/>
        <color theme="1"/>
        <rFont val="宋体"/>
        <charset val="134"/>
      </rPr>
      <t>0</t>
    </r>
    <r>
      <rPr>
        <sz val="9"/>
        <color theme="1"/>
        <rFont val="宋体"/>
        <charset val="134"/>
      </rPr>
      <t xml:space="preserve">   +1</t>
    </r>
  </si>
  <si>
    <t>腰围</t>
  </si>
  <si>
    <r>
      <rPr>
        <sz val="9"/>
        <color theme="1"/>
        <rFont val="宋体"/>
        <charset val="134"/>
      </rPr>
      <t>0</t>
    </r>
    <r>
      <rPr>
        <sz val="9"/>
        <color theme="1"/>
        <rFont val="宋体"/>
        <charset val="134"/>
      </rPr>
      <t xml:space="preserve">   +0.5</t>
    </r>
  </si>
  <si>
    <r>
      <rPr>
        <sz val="9"/>
        <color theme="1"/>
        <rFont val="宋体"/>
        <charset val="134"/>
      </rPr>
      <t>+</t>
    </r>
    <r>
      <rPr>
        <sz val="9"/>
        <color theme="1"/>
        <rFont val="宋体"/>
        <charset val="134"/>
      </rPr>
      <t>0.5  0</t>
    </r>
  </si>
  <si>
    <r>
      <rPr>
        <sz val="9"/>
        <color theme="1"/>
        <rFont val="宋体"/>
        <charset val="134"/>
      </rPr>
      <t>+</t>
    </r>
    <r>
      <rPr>
        <sz val="9"/>
        <color theme="1"/>
        <rFont val="宋体"/>
        <charset val="134"/>
      </rPr>
      <t>1  +1</t>
    </r>
  </si>
  <si>
    <r>
      <rPr>
        <sz val="9"/>
        <color theme="1"/>
        <rFont val="宋体"/>
        <charset val="134"/>
      </rPr>
      <t>+</t>
    </r>
    <r>
      <rPr>
        <sz val="9"/>
        <color theme="1"/>
        <rFont val="宋体"/>
        <charset val="134"/>
      </rPr>
      <t>0.5  +0.5</t>
    </r>
  </si>
  <si>
    <r>
      <rPr>
        <sz val="9"/>
        <color theme="1"/>
        <rFont val="宋体"/>
        <charset val="134"/>
      </rPr>
      <t>+</t>
    </r>
    <r>
      <rPr>
        <sz val="9"/>
        <color theme="1"/>
        <rFont val="宋体"/>
        <charset val="134"/>
      </rPr>
      <t>1  + 0.5</t>
    </r>
  </si>
  <si>
    <t>摆围</t>
  </si>
  <si>
    <r>
      <rPr>
        <b/>
        <sz val="9"/>
        <color theme="1"/>
        <rFont val="宋体"/>
        <charset val="134"/>
      </rPr>
      <t>-</t>
    </r>
    <r>
      <rPr>
        <b/>
        <sz val="9"/>
        <color theme="1"/>
        <rFont val="宋体"/>
        <charset val="134"/>
      </rPr>
      <t>0.5 -1</t>
    </r>
  </si>
  <si>
    <r>
      <rPr>
        <b/>
        <sz val="9"/>
        <color theme="1"/>
        <rFont val="宋体"/>
        <charset val="134"/>
      </rPr>
      <t>+</t>
    </r>
    <r>
      <rPr>
        <b/>
        <sz val="9"/>
        <color theme="1"/>
        <rFont val="宋体"/>
        <charset val="134"/>
      </rPr>
      <t>0.5  +1</t>
    </r>
  </si>
  <si>
    <r>
      <rPr>
        <b/>
        <sz val="9"/>
        <color theme="1"/>
        <rFont val="宋体"/>
        <charset val="134"/>
      </rPr>
      <t>+</t>
    </r>
    <r>
      <rPr>
        <b/>
        <sz val="9"/>
        <color theme="1"/>
        <rFont val="宋体"/>
        <charset val="134"/>
      </rPr>
      <t xml:space="preserve">1  0 </t>
    </r>
  </si>
  <si>
    <t>后中袖长</t>
  </si>
  <si>
    <t>+0.5  0</t>
  </si>
  <si>
    <t>+1  0</t>
  </si>
  <si>
    <t>0  +0.5</t>
  </si>
  <si>
    <t>+0.7  0</t>
  </si>
  <si>
    <t>+0.4  0.</t>
  </si>
  <si>
    <t>0  +0.6</t>
  </si>
  <si>
    <t>袖肥/2</t>
  </si>
  <si>
    <t>+0.6 0</t>
  </si>
  <si>
    <t xml:space="preserve">0  0 </t>
  </si>
  <si>
    <t>0  +0.4</t>
  </si>
  <si>
    <t>+0.6  0</t>
  </si>
  <si>
    <t>袖口围/2</t>
  </si>
  <si>
    <t>下领围</t>
  </si>
  <si>
    <r>
      <rPr>
        <sz val="9"/>
        <color theme="1"/>
        <rFont val="宋体"/>
        <charset val="134"/>
      </rPr>
      <t>0</t>
    </r>
    <r>
      <rPr>
        <sz val="9"/>
        <color theme="1"/>
        <rFont val="宋体"/>
        <charset val="134"/>
      </rPr>
      <t xml:space="preserve">   0</t>
    </r>
  </si>
  <si>
    <r>
      <rPr>
        <sz val="9"/>
        <color theme="1"/>
        <rFont val="宋体"/>
        <charset val="134"/>
      </rPr>
      <t>0</t>
    </r>
    <r>
      <rPr>
        <sz val="9"/>
        <color theme="1"/>
        <rFont val="宋体"/>
        <charset val="134"/>
      </rPr>
      <t xml:space="preserve">  0 </t>
    </r>
  </si>
  <si>
    <r>
      <rPr>
        <sz val="9"/>
        <color theme="1"/>
        <rFont val="宋体"/>
        <charset val="134"/>
      </rPr>
      <t>0</t>
    </r>
    <r>
      <rPr>
        <sz val="9"/>
        <color theme="1"/>
        <rFont val="宋体"/>
        <charset val="134"/>
      </rPr>
      <t xml:space="preserve">  0</t>
    </r>
  </si>
  <si>
    <t>帽高</t>
  </si>
  <si>
    <r>
      <rPr>
        <sz val="9"/>
        <color theme="1"/>
        <rFont val="宋体"/>
        <charset val="134"/>
      </rPr>
      <t>0</t>
    </r>
    <r>
      <rPr>
        <sz val="9"/>
        <color theme="1"/>
        <rFont val="宋体"/>
        <charset val="134"/>
      </rPr>
      <t xml:space="preserve">  +0.5</t>
    </r>
  </si>
  <si>
    <r>
      <rPr>
        <sz val="9"/>
        <color theme="1"/>
        <rFont val="宋体"/>
        <charset val="134"/>
      </rPr>
      <t>+</t>
    </r>
    <r>
      <rPr>
        <sz val="9"/>
        <color theme="1"/>
        <rFont val="宋体"/>
        <charset val="134"/>
      </rPr>
      <t>0.5 +0.5</t>
    </r>
  </si>
  <si>
    <t>帽宽</t>
  </si>
  <si>
    <t>内件</t>
  </si>
  <si>
    <r>
      <rPr>
        <sz val="9"/>
        <color theme="1"/>
        <rFont val="宋体"/>
        <charset val="134"/>
      </rPr>
      <t>+</t>
    </r>
    <r>
      <rPr>
        <sz val="9"/>
        <color theme="1"/>
        <rFont val="宋体"/>
        <charset val="134"/>
      </rPr>
      <t>1   0</t>
    </r>
  </si>
  <si>
    <r>
      <rPr>
        <sz val="9"/>
        <color theme="1"/>
        <rFont val="宋体"/>
        <charset val="134"/>
      </rPr>
      <t>0</t>
    </r>
    <r>
      <rPr>
        <sz val="9"/>
        <color theme="1"/>
        <rFont val="宋体"/>
        <charset val="134"/>
      </rPr>
      <t xml:space="preserve">  +1</t>
    </r>
  </si>
  <si>
    <r>
      <rPr>
        <sz val="9"/>
        <color theme="1"/>
        <rFont val="宋体"/>
        <charset val="134"/>
      </rPr>
      <t>+</t>
    </r>
    <r>
      <rPr>
        <sz val="9"/>
        <color theme="1"/>
        <rFont val="宋体"/>
        <charset val="134"/>
      </rPr>
      <t xml:space="preserve">1  0 </t>
    </r>
  </si>
  <si>
    <t>肩宽</t>
  </si>
  <si>
    <r>
      <rPr>
        <sz val="9"/>
        <color theme="1"/>
        <rFont val="宋体"/>
        <charset val="134"/>
      </rPr>
      <t>-</t>
    </r>
    <r>
      <rPr>
        <sz val="9"/>
        <color theme="1"/>
        <rFont val="宋体"/>
        <charset val="134"/>
      </rPr>
      <t>0.6  0</t>
    </r>
  </si>
  <si>
    <r>
      <rPr>
        <sz val="9"/>
        <color theme="1"/>
        <rFont val="宋体"/>
        <charset val="134"/>
      </rPr>
      <t>0</t>
    </r>
    <r>
      <rPr>
        <sz val="9"/>
        <color theme="1"/>
        <rFont val="宋体"/>
        <charset val="134"/>
      </rPr>
      <t xml:space="preserve">  -0.8</t>
    </r>
  </si>
  <si>
    <r>
      <rPr>
        <sz val="9"/>
        <color theme="1"/>
        <rFont val="宋体"/>
        <charset val="134"/>
      </rPr>
      <t>-</t>
    </r>
    <r>
      <rPr>
        <sz val="9"/>
        <color theme="1"/>
        <rFont val="宋体"/>
        <charset val="134"/>
      </rPr>
      <t>0.5  -0.5</t>
    </r>
  </si>
  <si>
    <r>
      <rPr>
        <sz val="9"/>
        <color theme="1"/>
        <rFont val="宋体"/>
        <charset val="134"/>
      </rPr>
      <t>-</t>
    </r>
    <r>
      <rPr>
        <sz val="9"/>
        <color theme="1"/>
        <rFont val="宋体"/>
        <charset val="134"/>
      </rPr>
      <t>0.7  0</t>
    </r>
  </si>
  <si>
    <r>
      <rPr>
        <sz val="9"/>
        <color theme="1"/>
        <rFont val="宋体"/>
        <charset val="134"/>
      </rPr>
      <t>-</t>
    </r>
    <r>
      <rPr>
        <sz val="9"/>
        <color theme="1"/>
        <rFont val="宋体"/>
        <charset val="134"/>
      </rPr>
      <t>0.4  0</t>
    </r>
  </si>
  <si>
    <r>
      <rPr>
        <sz val="9"/>
        <color theme="1"/>
        <rFont val="宋体"/>
        <charset val="134"/>
      </rPr>
      <t>-</t>
    </r>
    <r>
      <rPr>
        <sz val="9"/>
        <color theme="1"/>
        <rFont val="宋体"/>
        <charset val="134"/>
      </rPr>
      <t>0.5  0</t>
    </r>
  </si>
  <si>
    <t>肩点袖长</t>
  </si>
  <si>
    <r>
      <rPr>
        <sz val="9"/>
        <color theme="1"/>
        <rFont val="宋体"/>
        <charset val="134"/>
      </rPr>
      <t>+</t>
    </r>
    <r>
      <rPr>
        <sz val="9"/>
        <color theme="1"/>
        <rFont val="宋体"/>
        <charset val="134"/>
      </rPr>
      <t>0.5 0</t>
    </r>
  </si>
  <si>
    <t>0  -0.5</t>
  </si>
  <si>
    <t>-0.7  0</t>
  </si>
  <si>
    <t>0  +0.3</t>
  </si>
  <si>
    <t>+0.4  0</t>
  </si>
  <si>
    <t>-0.6  0</t>
  </si>
  <si>
    <t>-0.4  0</t>
  </si>
  <si>
    <t>0  -0.3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</si>
</sst>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78"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华文细黑"/>
      <charset val="134"/>
    </font>
    <font>
      <sz val="9"/>
      <color theme="1"/>
      <name val="华文细黑"/>
      <charset val="134"/>
    </font>
    <font>
      <sz val="9"/>
      <color theme="1"/>
      <name val="华文楷体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7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 applyProtection="0">
      <alignment vertical="top"/>
    </xf>
    <xf numFmtId="0" fontId="29" fillId="0" borderId="0" applyProtection="0"/>
    <xf numFmtId="0" fontId="30" fillId="34" borderId="0" applyProtection="0">
      <alignment vertical="center"/>
    </xf>
    <xf numFmtId="0" fontId="30" fillId="35" borderId="0" applyProtection="0">
      <alignment vertical="center"/>
    </xf>
    <xf numFmtId="0" fontId="30" fillId="36" borderId="0" applyProtection="0">
      <alignment vertical="center"/>
    </xf>
    <xf numFmtId="0" fontId="30" fillId="37" borderId="0" applyProtection="0">
      <alignment vertical="center"/>
    </xf>
    <xf numFmtId="0" fontId="30" fillId="38" borderId="0" applyProtection="0">
      <alignment vertical="center"/>
    </xf>
    <xf numFmtId="0" fontId="30" fillId="39" borderId="0" applyProtection="0">
      <alignment vertical="center"/>
    </xf>
    <xf numFmtId="0" fontId="31" fillId="34" borderId="0" applyProtection="0">
      <alignment vertical="center"/>
    </xf>
    <xf numFmtId="0" fontId="31" fillId="35" borderId="0" applyProtection="0">
      <alignment vertical="center"/>
    </xf>
    <xf numFmtId="0" fontId="31" fillId="36" borderId="0" applyProtection="0">
      <alignment vertical="center"/>
    </xf>
    <xf numFmtId="0" fontId="31" fillId="37" borderId="0" applyProtection="0">
      <alignment vertical="center"/>
    </xf>
    <xf numFmtId="0" fontId="31" fillId="38" borderId="0" applyProtection="0">
      <alignment vertical="center"/>
    </xf>
    <xf numFmtId="0" fontId="31" fillId="39" borderId="0" applyProtection="0">
      <alignment vertical="center"/>
    </xf>
    <xf numFmtId="0" fontId="30" fillId="40" borderId="0" applyProtection="0">
      <alignment vertical="center"/>
    </xf>
    <xf numFmtId="0" fontId="30" fillId="41" borderId="0" applyProtection="0">
      <alignment vertical="center"/>
    </xf>
    <xf numFmtId="0" fontId="30" fillId="42" borderId="0" applyProtection="0">
      <alignment vertical="center"/>
    </xf>
    <xf numFmtId="0" fontId="30" fillId="37" borderId="0" applyProtection="0">
      <alignment vertical="center"/>
    </xf>
    <xf numFmtId="0" fontId="30" fillId="40" borderId="0" applyProtection="0">
      <alignment vertical="center"/>
    </xf>
    <xf numFmtId="0" fontId="30" fillId="43" borderId="0" applyProtection="0">
      <alignment vertical="center"/>
    </xf>
    <xf numFmtId="0" fontId="31" fillId="40" borderId="0" applyProtection="0">
      <alignment vertical="center"/>
    </xf>
    <xf numFmtId="0" fontId="31" fillId="41" borderId="0" applyProtection="0">
      <alignment vertical="center"/>
    </xf>
    <xf numFmtId="0" fontId="31" fillId="42" borderId="0" applyProtection="0">
      <alignment vertical="center"/>
    </xf>
    <xf numFmtId="0" fontId="31" fillId="37" borderId="0" applyProtection="0">
      <alignment vertical="center"/>
    </xf>
    <xf numFmtId="0" fontId="31" fillId="40" borderId="0" applyProtection="0">
      <alignment vertical="center"/>
    </xf>
    <xf numFmtId="0" fontId="31" fillId="43" borderId="0" applyProtection="0">
      <alignment vertical="center"/>
    </xf>
    <xf numFmtId="0" fontId="32" fillId="44" borderId="0" applyProtection="0">
      <alignment vertical="center"/>
    </xf>
    <xf numFmtId="0" fontId="32" fillId="41" borderId="0" applyProtection="0">
      <alignment vertical="center"/>
    </xf>
    <xf numFmtId="0" fontId="32" fillId="42" borderId="0" applyProtection="0">
      <alignment vertical="center"/>
    </xf>
    <xf numFmtId="0" fontId="32" fillId="45" borderId="0" applyProtection="0">
      <alignment vertical="center"/>
    </xf>
    <xf numFmtId="0" fontId="32" fillId="46" borderId="0" applyProtection="0">
      <alignment vertical="center"/>
    </xf>
    <xf numFmtId="0" fontId="32" fillId="47" borderId="0" applyProtection="0">
      <alignment vertical="center"/>
    </xf>
    <xf numFmtId="0" fontId="33" fillId="44" borderId="0" applyProtection="0">
      <alignment vertical="center"/>
    </xf>
    <xf numFmtId="0" fontId="33" fillId="41" borderId="0" applyProtection="0">
      <alignment vertical="center"/>
    </xf>
    <xf numFmtId="0" fontId="33" fillId="42" borderId="0" applyProtection="0">
      <alignment vertical="center"/>
    </xf>
    <xf numFmtId="0" fontId="33" fillId="45" borderId="0" applyProtection="0">
      <alignment vertical="center"/>
    </xf>
    <xf numFmtId="0" fontId="33" fillId="46" borderId="0" applyProtection="0">
      <alignment vertical="center"/>
    </xf>
    <xf numFmtId="0" fontId="33" fillId="47" borderId="0" applyProtection="0">
      <alignment vertical="center"/>
    </xf>
    <xf numFmtId="0" fontId="32" fillId="42" borderId="0" applyProtection="0">
      <alignment vertical="center"/>
    </xf>
    <xf numFmtId="0" fontId="32" fillId="48" borderId="0" applyProtection="0">
      <alignment vertical="center"/>
    </xf>
    <xf numFmtId="0" fontId="32" fillId="49" borderId="0" applyProtection="0">
      <alignment vertical="center"/>
    </xf>
    <xf numFmtId="0" fontId="32" fillId="50" borderId="0" applyProtection="0">
      <alignment vertical="center"/>
    </xf>
    <xf numFmtId="0" fontId="32" fillId="45" borderId="0" applyProtection="0">
      <alignment vertical="center"/>
    </xf>
    <xf numFmtId="0" fontId="32" fillId="46" borderId="0" applyProtection="0">
      <alignment vertical="center"/>
    </xf>
    <xf numFmtId="0" fontId="32" fillId="51" borderId="0" applyProtection="0">
      <alignment vertical="center"/>
    </xf>
    <xf numFmtId="0" fontId="34" fillId="35" borderId="0" applyProtection="0">
      <alignment vertical="center"/>
    </xf>
    <xf numFmtId="0" fontId="35" fillId="52" borderId="17" applyProtection="0">
      <alignment vertical="center"/>
    </xf>
    <xf numFmtId="0" fontId="35" fillId="52" borderId="17" applyProtection="0">
      <alignment vertical="center"/>
    </xf>
    <xf numFmtId="0" fontId="35" fillId="52" borderId="17" applyProtection="0">
      <alignment vertical="center"/>
    </xf>
    <xf numFmtId="0" fontId="35" fillId="52" borderId="17" applyProtection="0">
      <alignment vertical="center"/>
    </xf>
    <xf numFmtId="0" fontId="36" fillId="53" borderId="18" applyProtection="0">
      <alignment vertical="center"/>
    </xf>
    <xf numFmtId="0" fontId="37" fillId="0" borderId="0" applyProtection="0">
      <alignment vertical="center"/>
    </xf>
    <xf numFmtId="0" fontId="38" fillId="36" borderId="0" applyProtection="0">
      <alignment vertical="center"/>
    </xf>
    <xf numFmtId="0" fontId="39" fillId="0" borderId="19" applyProtection="0">
      <alignment vertical="center"/>
    </xf>
    <xf numFmtId="0" fontId="40" fillId="0" borderId="20" applyProtection="0">
      <alignment vertical="center"/>
    </xf>
    <xf numFmtId="0" fontId="41" fillId="0" borderId="21" applyProtection="0">
      <alignment vertical="center"/>
    </xf>
    <xf numFmtId="0" fontId="41" fillId="0" borderId="0" applyProtection="0">
      <alignment vertical="center"/>
    </xf>
    <xf numFmtId="0" fontId="42" fillId="39" borderId="17" applyProtection="0">
      <alignment vertical="center"/>
    </xf>
    <xf numFmtId="0" fontId="42" fillId="39" borderId="17" applyProtection="0">
      <alignment vertical="center"/>
    </xf>
    <xf numFmtId="0" fontId="42" fillId="39" borderId="17" applyProtection="0">
      <alignment vertical="center"/>
    </xf>
    <xf numFmtId="0" fontId="42" fillId="39" borderId="17" applyProtection="0">
      <alignment vertical="center"/>
    </xf>
    <xf numFmtId="0" fontId="43" fillId="0" borderId="22" applyProtection="0">
      <alignment vertical="center"/>
    </xf>
    <xf numFmtId="0" fontId="44" fillId="54" borderId="0" applyProtection="0">
      <alignment vertical="center"/>
    </xf>
    <xf numFmtId="0" fontId="45" fillId="0" borderId="0"/>
    <xf numFmtId="0" fontId="30" fillId="55" borderId="23" applyProtection="0">
      <alignment vertical="center"/>
    </xf>
    <xf numFmtId="0" fontId="30" fillId="55" borderId="23" applyProtection="0">
      <alignment vertical="center"/>
    </xf>
    <xf numFmtId="0" fontId="30" fillId="55" borderId="23" applyProtection="0">
      <alignment vertical="center"/>
    </xf>
    <xf numFmtId="0" fontId="30" fillId="55" borderId="23" applyProtection="0">
      <alignment vertical="center"/>
    </xf>
    <xf numFmtId="0" fontId="30" fillId="55" borderId="23" applyProtection="0">
      <alignment vertical="center"/>
    </xf>
    <xf numFmtId="0" fontId="46" fillId="52" borderId="24" applyProtection="0">
      <alignment vertical="center"/>
    </xf>
    <xf numFmtId="0" fontId="46" fillId="52" borderId="24" applyProtection="0">
      <alignment vertical="center"/>
    </xf>
    <xf numFmtId="0" fontId="46" fillId="52" borderId="24" applyProtection="0">
      <alignment vertical="center"/>
    </xf>
    <xf numFmtId="0" fontId="46" fillId="52" borderId="24" applyProtection="0">
      <alignment vertical="center"/>
    </xf>
    <xf numFmtId="0" fontId="46" fillId="52" borderId="24" applyProtection="0">
      <alignment vertical="center"/>
    </xf>
    <xf numFmtId="0" fontId="47" fillId="0" borderId="0">
      <alignment horizontal="center" vertical="center"/>
    </xf>
    <xf numFmtId="0" fontId="48" fillId="0" borderId="0">
      <alignment horizontal="center" vertical="center"/>
    </xf>
    <xf numFmtId="0" fontId="47" fillId="0" borderId="0">
      <alignment horizontal="center" vertical="center"/>
    </xf>
    <xf numFmtId="0" fontId="48" fillId="0" borderId="0">
      <alignment horizontal="center" vertical="top"/>
    </xf>
    <xf numFmtId="0" fontId="48" fillId="0" borderId="0">
      <alignment horizontal="center" vertical="center"/>
    </xf>
    <xf numFmtId="0" fontId="47" fillId="0" borderId="0">
      <alignment horizontal="center" vertical="center"/>
    </xf>
    <xf numFmtId="0" fontId="47" fillId="0" borderId="0">
      <alignment horizontal="center" vertical="center"/>
    </xf>
    <xf numFmtId="0" fontId="48" fillId="0" borderId="0">
      <alignment horizontal="center" vertical="center"/>
    </xf>
    <xf numFmtId="0" fontId="47" fillId="0" borderId="0">
      <alignment horizontal="center" vertical="center"/>
    </xf>
    <xf numFmtId="0" fontId="48" fillId="0" borderId="0">
      <alignment horizontal="center" vertical="center"/>
    </xf>
    <xf numFmtId="0" fontId="48" fillId="0" borderId="0">
      <alignment horizontal="center" vertical="top"/>
    </xf>
    <xf numFmtId="0" fontId="48" fillId="0" borderId="0">
      <alignment horizontal="center" vertical="center"/>
    </xf>
    <xf numFmtId="0" fontId="49" fillId="0" borderId="0">
      <alignment horizontal="center" vertical="center"/>
    </xf>
    <xf numFmtId="0" fontId="48" fillId="0" borderId="0">
      <alignment horizontal="center" vertical="center"/>
    </xf>
    <xf numFmtId="0" fontId="50" fillId="0" borderId="0" applyProtection="0">
      <alignment vertical="center"/>
    </xf>
    <xf numFmtId="0" fontId="51" fillId="0" borderId="25" applyProtection="0">
      <alignment vertical="center"/>
    </xf>
    <xf numFmtId="0" fontId="51" fillId="0" borderId="25" applyProtection="0">
      <alignment vertical="center"/>
    </xf>
    <xf numFmtId="0" fontId="51" fillId="0" borderId="25" applyProtection="0">
      <alignment vertical="center"/>
    </xf>
    <xf numFmtId="0" fontId="51" fillId="0" borderId="25" applyProtection="0">
      <alignment vertical="center"/>
    </xf>
    <xf numFmtId="0" fontId="51" fillId="0" borderId="25" applyProtection="0">
      <alignment vertical="center"/>
    </xf>
    <xf numFmtId="0" fontId="52" fillId="0" borderId="0" applyProtection="0">
      <alignment vertical="center"/>
    </xf>
    <xf numFmtId="0" fontId="33" fillId="48" borderId="0" applyProtection="0">
      <alignment vertical="center"/>
    </xf>
    <xf numFmtId="0" fontId="33" fillId="49" borderId="0" applyProtection="0">
      <alignment vertical="center"/>
    </xf>
    <xf numFmtId="0" fontId="33" fillId="50" borderId="0" applyProtection="0">
      <alignment vertical="center"/>
    </xf>
    <xf numFmtId="0" fontId="33" fillId="45" borderId="0" applyProtection="0">
      <alignment vertical="center"/>
    </xf>
    <xf numFmtId="0" fontId="33" fillId="46" borderId="0" applyProtection="0">
      <alignment vertical="center"/>
    </xf>
    <xf numFmtId="0" fontId="33" fillId="51" borderId="0" applyProtection="0">
      <alignment vertical="center"/>
    </xf>
    <xf numFmtId="0" fontId="53" fillId="0" borderId="0" applyProtection="0">
      <alignment vertical="center"/>
    </xf>
    <xf numFmtId="0" fontId="54" fillId="53" borderId="18" applyProtection="0">
      <alignment vertical="center"/>
    </xf>
    <xf numFmtId="0" fontId="55" fillId="54" borderId="0" applyProtection="0">
      <alignment vertical="center"/>
    </xf>
    <xf numFmtId="0" fontId="56" fillId="0" borderId="0">
      <alignment vertical="center"/>
    </xf>
    <xf numFmtId="0" fontId="30" fillId="55" borderId="23" applyProtection="0">
      <alignment vertical="center"/>
    </xf>
    <xf numFmtId="0" fontId="30" fillId="55" borderId="23" applyProtection="0">
      <alignment vertical="center"/>
    </xf>
    <xf numFmtId="0" fontId="30" fillId="55" borderId="23" applyProtection="0">
      <alignment vertical="center"/>
    </xf>
    <xf numFmtId="0" fontId="30" fillId="55" borderId="23" applyProtection="0">
      <alignment vertical="center"/>
    </xf>
    <xf numFmtId="0" fontId="30" fillId="55" borderId="23" applyProtection="0">
      <alignment vertical="center"/>
    </xf>
    <xf numFmtId="0" fontId="57" fillId="0" borderId="22" applyProtection="0">
      <alignment vertical="center"/>
    </xf>
    <xf numFmtId="9" fontId="30" fillId="0" borderId="0" applyProtection="0">
      <alignment vertical="center"/>
    </xf>
    <xf numFmtId="0" fontId="58" fillId="0" borderId="0" applyProtection="0"/>
    <xf numFmtId="0" fontId="59" fillId="0" borderId="0">
      <alignment vertical="center"/>
    </xf>
    <xf numFmtId="0" fontId="34" fillId="35" borderId="0" applyProtection="0">
      <alignment vertical="center"/>
    </xf>
    <xf numFmtId="0" fontId="34" fillId="35" borderId="0" applyProtection="0">
      <alignment vertical="center"/>
    </xf>
    <xf numFmtId="0" fontId="34" fillId="35" borderId="0" applyProtection="0">
      <alignment vertical="center"/>
    </xf>
    <xf numFmtId="0" fontId="34" fillId="35" borderId="0" applyProtection="0">
      <alignment vertical="center"/>
    </xf>
    <xf numFmtId="0" fontId="34" fillId="35" borderId="0" applyProtection="0">
      <alignment vertical="center"/>
    </xf>
    <xf numFmtId="0" fontId="34" fillId="35" borderId="0" applyProtection="0">
      <alignment vertical="center"/>
    </xf>
    <xf numFmtId="0" fontId="34" fillId="35" borderId="0" applyProtection="0">
      <alignment vertical="center"/>
    </xf>
    <xf numFmtId="0" fontId="34" fillId="35" borderId="0" applyProtection="0">
      <alignment vertical="center"/>
    </xf>
    <xf numFmtId="0" fontId="34" fillId="35" borderId="0" applyProtection="0">
      <alignment vertical="center"/>
    </xf>
    <xf numFmtId="0" fontId="60" fillId="0" borderId="0" applyProtection="0">
      <alignment vertical="center"/>
    </xf>
    <xf numFmtId="0" fontId="30" fillId="0" borderId="0">
      <alignment vertical="center"/>
    </xf>
    <xf numFmtId="0" fontId="61" fillId="0" borderId="0"/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2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3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8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3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3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8" fillId="0" borderId="0">
      <alignment vertical="center"/>
    </xf>
    <xf numFmtId="0" fontId="60" fillId="0" borderId="0">
      <alignment vertical="center"/>
    </xf>
    <xf numFmtId="0" fontId="8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8" fillId="0" borderId="0">
      <alignment vertical="center"/>
    </xf>
    <xf numFmtId="0" fontId="60" fillId="0" borderId="0">
      <alignment vertical="center"/>
    </xf>
    <xf numFmtId="0" fontId="6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30" fillId="0" borderId="0" applyProtection="0">
      <alignment vertical="center"/>
    </xf>
    <xf numFmtId="0" fontId="60" fillId="0" borderId="0"/>
    <xf numFmtId="0" fontId="60" fillId="0" borderId="0"/>
    <xf numFmtId="0" fontId="60" fillId="0" borderId="0" applyProtection="0"/>
    <xf numFmtId="0" fontId="60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/>
    <xf numFmtId="0" fontId="60" fillId="0" borderId="0">
      <alignment vertical="top"/>
    </xf>
    <xf numFmtId="0" fontId="60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top"/>
    </xf>
    <xf numFmtId="0" fontId="30" fillId="0" borderId="0">
      <alignment vertical="center"/>
    </xf>
    <xf numFmtId="0" fontId="60" fillId="0" borderId="0"/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 applyProtection="0"/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>
      <alignment vertical="center"/>
    </xf>
    <xf numFmtId="0" fontId="60" fillId="0" borderId="0"/>
    <xf numFmtId="0" fontId="60" fillId="0" borderId="0">
      <alignment vertical="center"/>
    </xf>
    <xf numFmtId="0" fontId="60" fillId="0" borderId="0"/>
    <xf numFmtId="0" fontId="60" fillId="0" borderId="0">
      <alignment vertical="center"/>
    </xf>
    <xf numFmtId="0" fontId="60" fillId="0" borderId="0">
      <alignment vertical="center"/>
    </xf>
    <xf numFmtId="0" fontId="8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2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>
      <alignment vertical="center"/>
    </xf>
    <xf numFmtId="0" fontId="60" fillId="0" borderId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/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0" fillId="0" borderId="0"/>
    <xf numFmtId="0" fontId="60" fillId="0" borderId="0"/>
    <xf numFmtId="0" fontId="8" fillId="0" borderId="0"/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2" fillId="0" borderId="0"/>
    <xf numFmtId="0" fontId="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2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2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5" fillId="0" borderId="0">
      <alignment vertical="center"/>
    </xf>
    <xf numFmtId="0" fontId="66" fillId="52" borderId="24" applyProtection="0">
      <alignment vertical="center"/>
    </xf>
    <xf numFmtId="0" fontId="66" fillId="52" borderId="24" applyProtection="0">
      <alignment vertical="center"/>
    </xf>
    <xf numFmtId="0" fontId="66" fillId="52" borderId="24" applyProtection="0">
      <alignment vertical="center"/>
    </xf>
    <xf numFmtId="0" fontId="66" fillId="52" borderId="24" applyProtection="0">
      <alignment vertical="center"/>
    </xf>
    <xf numFmtId="0" fontId="66" fillId="52" borderId="24" applyProtection="0">
      <alignment vertical="center"/>
    </xf>
    <xf numFmtId="0" fontId="67" fillId="35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40" fontId="30" fillId="0" borderId="0" applyProtection="0">
      <alignment vertical="center"/>
    </xf>
    <xf numFmtId="38" fontId="30" fillId="0" borderId="0" applyProtection="0">
      <alignment vertical="center"/>
    </xf>
    <xf numFmtId="0" fontId="68" fillId="0" borderId="25" applyProtection="0">
      <alignment vertical="center"/>
    </xf>
    <xf numFmtId="0" fontId="68" fillId="0" borderId="25" applyProtection="0">
      <alignment vertical="center"/>
    </xf>
    <xf numFmtId="0" fontId="68" fillId="0" borderId="25" applyProtection="0">
      <alignment vertical="center"/>
    </xf>
    <xf numFmtId="0" fontId="68" fillId="0" borderId="25" applyProtection="0">
      <alignment vertical="center"/>
    </xf>
    <xf numFmtId="0" fontId="68" fillId="0" borderId="25" applyProtection="0">
      <alignment vertical="center"/>
    </xf>
    <xf numFmtId="0" fontId="69" fillId="52" borderId="17" applyProtection="0">
      <alignment vertical="center"/>
    </xf>
    <xf numFmtId="0" fontId="69" fillId="52" borderId="17" applyProtection="0">
      <alignment vertical="center"/>
    </xf>
    <xf numFmtId="0" fontId="69" fillId="52" borderId="17" applyProtection="0">
      <alignment vertical="center"/>
    </xf>
    <xf numFmtId="0" fontId="69" fillId="52" borderId="17" applyProtection="0">
      <alignment vertical="center"/>
    </xf>
    <xf numFmtId="0" fontId="70" fillId="0" borderId="19" applyProtection="0">
      <alignment vertical="center"/>
    </xf>
    <xf numFmtId="0" fontId="71" fillId="0" borderId="20" applyProtection="0">
      <alignment vertical="center"/>
    </xf>
    <xf numFmtId="0" fontId="72" fillId="0" borderId="21" applyProtection="0">
      <alignment vertical="center"/>
    </xf>
    <xf numFmtId="0" fontId="72" fillId="0" borderId="0" applyProtection="0">
      <alignment vertical="center"/>
    </xf>
    <xf numFmtId="0" fontId="73" fillId="0" borderId="0" applyProtection="0">
      <alignment vertical="center"/>
    </xf>
    <xf numFmtId="0" fontId="74" fillId="36" borderId="0" applyProtection="0">
      <alignment vertical="center"/>
    </xf>
    <xf numFmtId="43" fontId="30" fillId="0" borderId="0" applyProtection="0">
      <alignment vertical="center"/>
    </xf>
    <xf numFmtId="41" fontId="30" fillId="0" borderId="0" applyProtection="0">
      <alignment vertical="center"/>
    </xf>
    <xf numFmtId="0" fontId="75" fillId="39" borderId="17" applyProtection="0">
      <alignment vertical="center"/>
    </xf>
    <xf numFmtId="0" fontId="75" fillId="39" borderId="17" applyProtection="0">
      <alignment vertical="center"/>
    </xf>
    <xf numFmtId="0" fontId="75" fillId="39" borderId="17" applyProtection="0">
      <alignment vertical="center"/>
    </xf>
    <xf numFmtId="0" fontId="75" fillId="39" borderId="17" applyProtection="0">
      <alignment vertical="center"/>
    </xf>
    <xf numFmtId="0" fontId="44" fillId="54" borderId="0" applyProtection="0">
      <alignment vertical="center"/>
    </xf>
    <xf numFmtId="0" fontId="44" fillId="54" borderId="0" applyProtection="0">
      <alignment vertical="center"/>
    </xf>
    <xf numFmtId="0" fontId="44" fillId="54" borderId="0" applyProtection="0">
      <alignment vertical="center"/>
    </xf>
    <xf numFmtId="0" fontId="76" fillId="0" borderId="0" applyProtection="0">
      <alignment vertical="center"/>
    </xf>
    <xf numFmtId="176" fontId="30" fillId="0" borderId="0" applyProtection="0">
      <alignment vertical="center"/>
    </xf>
    <xf numFmtId="177" fontId="30" fillId="0" borderId="0" applyProtection="0">
      <alignment vertical="center"/>
    </xf>
    <xf numFmtId="0" fontId="29" fillId="0" borderId="0" applyProtection="0"/>
    <xf numFmtId="0" fontId="29" fillId="0" borderId="0" applyProtection="0"/>
    <xf numFmtId="0" fontId="60" fillId="0" borderId="0">
      <alignment vertical="center"/>
    </xf>
    <xf numFmtId="0" fontId="77" fillId="0" borderId="0">
      <alignment vertical="center"/>
    </xf>
  </cellStyleXfs>
  <cellXfs count="30">
    <xf numFmtId="0" fontId="0" fillId="0" borderId="0" xfId="0"/>
    <xf numFmtId="0" fontId="1" fillId="2" borderId="0" xfId="283" applyFont="1" applyFill="1" applyAlignment="1">
      <alignment horizontal="center" vertical="center"/>
    </xf>
    <xf numFmtId="0" fontId="2" fillId="2" borderId="0" xfId="283" applyFont="1" applyFill="1" applyBorder="1" applyAlignment="1">
      <alignment horizontal="center" vertical="center"/>
    </xf>
    <xf numFmtId="0" fontId="1" fillId="2" borderId="0" xfId="283" applyFont="1" applyFill="1" applyBorder="1" applyAlignment="1">
      <alignment horizontal="center" vertical="center"/>
    </xf>
    <xf numFmtId="0" fontId="2" fillId="2" borderId="1" xfId="248" applyFont="1" applyFill="1" applyBorder="1" applyAlignment="1">
      <alignment horizontal="center" vertical="center"/>
    </xf>
    <xf numFmtId="0" fontId="3" fillId="0" borderId="2" xfId="269" applyFont="1" applyBorder="1" applyAlignment="1">
      <alignment horizontal="center" vertical="center"/>
    </xf>
    <xf numFmtId="0" fontId="3" fillId="0" borderId="2" xfId="269" applyFont="1" applyFill="1" applyBorder="1" applyAlignment="1">
      <alignment horizontal="center" vertical="center"/>
    </xf>
    <xf numFmtId="0" fontId="2" fillId="2" borderId="3" xfId="283" applyFont="1" applyFill="1" applyBorder="1" applyAlignment="1" applyProtection="1">
      <alignment horizontal="center" vertical="center"/>
    </xf>
    <xf numFmtId="0" fontId="2" fillId="2" borderId="4" xfId="283" applyFont="1" applyFill="1" applyBorder="1" applyAlignment="1">
      <alignment horizontal="center" vertical="center"/>
    </xf>
    <xf numFmtId="0" fontId="2" fillId="2" borderId="5" xfId="283" applyFont="1" applyFill="1" applyBorder="1" applyAlignment="1">
      <alignment horizontal="center" vertical="center"/>
    </xf>
    <xf numFmtId="0" fontId="2" fillId="2" borderId="6" xfId="283" applyFont="1" applyFill="1" applyBorder="1" applyAlignment="1">
      <alignment horizontal="center" vertical="center"/>
    </xf>
    <xf numFmtId="0" fontId="4" fillId="0" borderId="2" xfId="269" applyFont="1" applyBorder="1" applyAlignment="1">
      <alignment horizontal="center" vertical="center"/>
    </xf>
    <xf numFmtId="0" fontId="4" fillId="0" borderId="2" xfId="269" applyFont="1" applyFill="1" applyBorder="1" applyAlignment="1">
      <alignment horizontal="center" vertical="center"/>
    </xf>
    <xf numFmtId="0" fontId="5" fillId="2" borderId="2" xfId="269" applyFont="1" applyFill="1" applyBorder="1" applyAlignment="1">
      <alignment horizontal="center" vertical="center"/>
    </xf>
    <xf numFmtId="0" fontId="4" fillId="0" borderId="2" xfId="269" applyFont="1" applyFill="1" applyBorder="1" applyAlignment="1">
      <alignment horizontal="center" vertical="center" wrapText="1"/>
    </xf>
    <xf numFmtId="0" fontId="6" fillId="2" borderId="4" xfId="390" applyFont="1" applyFill="1" applyBorder="1" applyAlignment="1">
      <alignment horizontal="center" vertical="center"/>
    </xf>
    <xf numFmtId="0" fontId="6" fillId="2" borderId="5" xfId="390" applyFont="1" applyFill="1" applyBorder="1" applyAlignment="1">
      <alignment horizontal="center" vertical="center"/>
    </xf>
    <xf numFmtId="0" fontId="1" fillId="2" borderId="5" xfId="283" applyFont="1" applyFill="1" applyBorder="1" applyAlignment="1">
      <alignment horizontal="center" vertical="center"/>
    </xf>
    <xf numFmtId="0" fontId="5" fillId="0" borderId="2" xfId="269" applyFont="1" applyFill="1" applyBorder="1" applyAlignment="1">
      <alignment horizontal="center" vertical="center"/>
    </xf>
    <xf numFmtId="0" fontId="5" fillId="0" borderId="2" xfId="269" applyFont="1" applyBorder="1" applyAlignment="1">
      <alignment horizontal="center" vertical="center" wrapText="1"/>
    </xf>
    <xf numFmtId="0" fontId="7" fillId="2" borderId="0" xfId="315" applyFont="1" applyFill="1" applyAlignment="1">
      <alignment horizontal="center" vertical="center"/>
    </xf>
    <xf numFmtId="0" fontId="1" fillId="2" borderId="7" xfId="283" applyFont="1" applyFill="1" applyBorder="1" applyAlignment="1">
      <alignment horizontal="center" vertical="center"/>
    </xf>
    <xf numFmtId="0" fontId="2" fillId="2" borderId="2" xfId="283" applyFont="1" applyFill="1" applyBorder="1" applyAlignment="1">
      <alignment horizontal="center" vertical="center"/>
    </xf>
    <xf numFmtId="0" fontId="1" fillId="2" borderId="2" xfId="283" applyFont="1" applyFill="1" applyBorder="1" applyAlignment="1">
      <alignment horizontal="center" vertical="center"/>
    </xf>
    <xf numFmtId="0" fontId="2" fillId="2" borderId="2" xfId="283" applyFont="1" applyFill="1" applyBorder="1" applyAlignment="1">
      <alignment horizontal="center" vertical="center"/>
    </xf>
    <xf numFmtId="0" fontId="6" fillId="2" borderId="2" xfId="390" applyFont="1" applyFill="1" applyBorder="1" applyAlignment="1">
      <alignment horizontal="center" vertical="center"/>
    </xf>
    <xf numFmtId="49" fontId="2" fillId="2" borderId="2" xfId="315" applyNumberFormat="1" applyFont="1" applyFill="1" applyBorder="1" applyAlignment="1">
      <alignment horizontal="center" vertical="center"/>
    </xf>
    <xf numFmtId="49" fontId="1" fillId="2" borderId="2" xfId="315" applyNumberFormat="1" applyFont="1" applyFill="1" applyBorder="1" applyAlignment="1">
      <alignment horizontal="center" vertical="center"/>
    </xf>
    <xf numFmtId="0" fontId="1" fillId="2" borderId="8" xfId="283" applyFont="1" applyFill="1" applyBorder="1" applyAlignment="1">
      <alignment horizontal="center" vertical="center"/>
    </xf>
    <xf numFmtId="0" fontId="2" fillId="2" borderId="0" xfId="283" applyFont="1" applyFill="1" applyAlignment="1">
      <alignment horizontal="center" vertical="center"/>
    </xf>
  </cellXfs>
  <cellStyles count="4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10</xdr:col>
      <xdr:colOff>771525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568450" y="63531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771525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517650" y="2628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771525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441450" y="2628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771525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568450" y="289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10</xdr:col>
      <xdr:colOff>771525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568450" y="63531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tabSelected="1" workbookViewId="0">
      <selection activeCell="N24" sqref="N24"/>
    </sheetView>
  </sheetViews>
  <sheetFormatPr defaultColWidth="8.125" defaultRowHeight="21" customHeight="1"/>
  <cols>
    <col min="1" max="1" width="8.125" style="1" customWidth="1"/>
    <col min="2" max="2" width="6.125" style="1" customWidth="1"/>
    <col min="3" max="3" width="6.5" style="1" customWidth="1"/>
    <col min="4" max="4" width="6.625" style="1" customWidth="1"/>
    <col min="5" max="5" width="6.75" style="1" customWidth="1"/>
    <col min="6" max="6" width="7.25" style="1" customWidth="1"/>
    <col min="7" max="7" width="6.875" style="1" customWidth="1"/>
    <col min="8" max="8" width="7.25" style="1" customWidth="1"/>
    <col min="9" max="9" width="1.25" style="1" customWidth="1"/>
    <col min="10" max="15" width="10.375" style="1" customWidth="1"/>
    <col min="16" max="16384" width="8.125" style="1" customWidth="1"/>
  </cols>
  <sheetData>
    <row r="1" ht="30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18" customHeight="1" spans="1:15">
      <c r="A2" s="4" t="s">
        <v>1</v>
      </c>
      <c r="B2" s="5" t="s">
        <v>2</v>
      </c>
      <c r="C2" s="5"/>
      <c r="D2" s="5"/>
      <c r="E2" s="5" t="s">
        <v>3</v>
      </c>
      <c r="F2" s="5"/>
      <c r="G2" s="5"/>
      <c r="H2" s="6"/>
      <c r="I2" s="21"/>
      <c r="J2" s="22" t="s">
        <v>4</v>
      </c>
      <c r="K2" s="22"/>
      <c r="L2" s="22"/>
      <c r="M2" s="22"/>
      <c r="N2" s="22"/>
      <c r="O2" s="22"/>
    </row>
    <row r="3" ht="18" customHeight="1" spans="1:15">
      <c r="A3" s="7"/>
      <c r="B3" s="8" t="s">
        <v>5</v>
      </c>
      <c r="C3" s="9"/>
      <c r="D3" s="9"/>
      <c r="E3" s="9"/>
      <c r="F3" s="9"/>
      <c r="G3" s="9"/>
      <c r="H3" s="10"/>
      <c r="I3" s="23"/>
      <c r="J3" s="23"/>
      <c r="K3" s="23"/>
      <c r="L3" s="23"/>
      <c r="M3" s="23"/>
      <c r="N3" s="23"/>
      <c r="O3" s="24"/>
    </row>
    <row r="4" ht="18" customHeight="1" spans="1:15">
      <c r="A4" s="7"/>
      <c r="B4" s="11" t="s">
        <v>6</v>
      </c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  <c r="H4" s="12" t="s">
        <v>12</v>
      </c>
      <c r="I4" s="23"/>
      <c r="J4" s="23" t="s">
        <v>13</v>
      </c>
      <c r="K4" s="23" t="s">
        <v>14</v>
      </c>
      <c r="L4" s="23" t="s">
        <v>14</v>
      </c>
      <c r="M4" s="23" t="s">
        <v>13</v>
      </c>
      <c r="N4" s="23" t="s">
        <v>13</v>
      </c>
      <c r="O4" s="23" t="s">
        <v>14</v>
      </c>
    </row>
    <row r="5" ht="18" customHeight="1" spans="1:15">
      <c r="A5" s="7"/>
      <c r="B5" s="11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2" t="s">
        <v>21</v>
      </c>
      <c r="I5" s="23"/>
      <c r="J5" s="23" t="s">
        <v>6</v>
      </c>
      <c r="K5" s="23" t="s">
        <v>7</v>
      </c>
      <c r="L5" s="23" t="s">
        <v>8</v>
      </c>
      <c r="M5" s="23" t="s">
        <v>9</v>
      </c>
      <c r="N5" s="23" t="s">
        <v>10</v>
      </c>
      <c r="O5" s="25" t="s">
        <v>11</v>
      </c>
    </row>
    <row r="6" customHeight="1" spans="1:15">
      <c r="A6" s="13" t="s">
        <v>22</v>
      </c>
      <c r="B6" s="11">
        <f>C6-1</f>
        <v>73</v>
      </c>
      <c r="C6" s="11">
        <f>D6-2</f>
        <v>74</v>
      </c>
      <c r="D6" s="11">
        <v>76</v>
      </c>
      <c r="E6" s="11">
        <f>D6+2</f>
        <v>78</v>
      </c>
      <c r="F6" s="11">
        <f>E6+2</f>
        <v>80</v>
      </c>
      <c r="G6" s="11">
        <f>F6+1</f>
        <v>81</v>
      </c>
      <c r="H6" s="12">
        <f>G6+1</f>
        <v>82</v>
      </c>
      <c r="I6" s="23"/>
      <c r="J6" s="26" t="s">
        <v>23</v>
      </c>
      <c r="K6" s="26" t="s">
        <v>24</v>
      </c>
      <c r="L6" s="26" t="s">
        <v>25</v>
      </c>
      <c r="M6" s="26" t="s">
        <v>26</v>
      </c>
      <c r="N6" s="26" t="s">
        <v>24</v>
      </c>
      <c r="O6" s="26" t="s">
        <v>26</v>
      </c>
    </row>
    <row r="7" customHeight="1" spans="1:15">
      <c r="A7" s="11" t="s">
        <v>27</v>
      </c>
      <c r="B7" s="11">
        <f t="shared" ref="B7:B9" si="0">C7-4</f>
        <v>116</v>
      </c>
      <c r="C7" s="11">
        <f t="shared" ref="C7:C9" si="1">D7-4</f>
        <v>120</v>
      </c>
      <c r="D7" s="11">
        <v>124</v>
      </c>
      <c r="E7" s="11">
        <f t="shared" ref="E7:E9" si="2">D7+4</f>
        <v>128</v>
      </c>
      <c r="F7" s="11">
        <f>E7+4</f>
        <v>132</v>
      </c>
      <c r="G7" s="11">
        <f t="shared" ref="G7:G9" si="3">F7+6</f>
        <v>138</v>
      </c>
      <c r="H7" s="11">
        <f>G7+6</f>
        <v>144</v>
      </c>
      <c r="I7" s="23"/>
      <c r="J7" s="27" t="s">
        <v>28</v>
      </c>
      <c r="K7" s="27" t="s">
        <v>29</v>
      </c>
      <c r="L7" s="27" t="s">
        <v>30</v>
      </c>
      <c r="M7" s="27" t="s">
        <v>31</v>
      </c>
      <c r="N7" s="27" t="s">
        <v>29</v>
      </c>
      <c r="O7" s="27" t="s">
        <v>31</v>
      </c>
    </row>
    <row r="8" customHeight="1" spans="1:15">
      <c r="A8" s="12" t="s">
        <v>32</v>
      </c>
      <c r="B8" s="11">
        <f t="shared" si="0"/>
        <v>112</v>
      </c>
      <c r="C8" s="11">
        <f t="shared" si="1"/>
        <v>116</v>
      </c>
      <c r="D8" s="11">
        <v>120</v>
      </c>
      <c r="E8" s="11">
        <f t="shared" si="2"/>
        <v>124</v>
      </c>
      <c r="F8" s="11">
        <f>E8+5</f>
        <v>129</v>
      </c>
      <c r="G8" s="11">
        <f t="shared" si="3"/>
        <v>135</v>
      </c>
      <c r="H8" s="12">
        <f>G8+7</f>
        <v>142</v>
      </c>
      <c r="I8" s="23"/>
      <c r="J8" s="27" t="s">
        <v>33</v>
      </c>
      <c r="K8" s="27" t="s">
        <v>34</v>
      </c>
      <c r="L8" s="27" t="s">
        <v>35</v>
      </c>
      <c r="M8" s="27" t="s">
        <v>36</v>
      </c>
      <c r="N8" s="27" t="s">
        <v>35</v>
      </c>
      <c r="O8" s="27" t="s">
        <v>37</v>
      </c>
    </row>
    <row r="9" customHeight="1" spans="1:15">
      <c r="A9" s="12" t="s">
        <v>38</v>
      </c>
      <c r="B9" s="11">
        <f t="shared" si="0"/>
        <v>112</v>
      </c>
      <c r="C9" s="11">
        <f t="shared" si="1"/>
        <v>116</v>
      </c>
      <c r="D9" s="11">
        <v>120</v>
      </c>
      <c r="E9" s="11">
        <f t="shared" si="2"/>
        <v>124</v>
      </c>
      <c r="F9" s="11">
        <f>E9+5</f>
        <v>129</v>
      </c>
      <c r="G9" s="11">
        <f t="shared" si="3"/>
        <v>135</v>
      </c>
      <c r="H9" s="12">
        <f>G9+7</f>
        <v>142</v>
      </c>
      <c r="I9" s="23"/>
      <c r="J9" s="26" t="s">
        <v>39</v>
      </c>
      <c r="K9" s="26" t="s">
        <v>26</v>
      </c>
      <c r="L9" s="26" t="s">
        <v>26</v>
      </c>
      <c r="M9" s="26" t="s">
        <v>40</v>
      </c>
      <c r="N9" s="26" t="s">
        <v>40</v>
      </c>
      <c r="O9" s="26" t="s">
        <v>41</v>
      </c>
    </row>
    <row r="10" customHeight="1" spans="1:15">
      <c r="A10" s="12" t="s">
        <v>42</v>
      </c>
      <c r="B10" s="11">
        <f>C10-1.2</f>
        <v>87.5</v>
      </c>
      <c r="C10" s="11">
        <f>D10-1.8</f>
        <v>88.7</v>
      </c>
      <c r="D10" s="11">
        <v>90.5</v>
      </c>
      <c r="E10" s="11">
        <f>D10+1.8</f>
        <v>92.3</v>
      </c>
      <c r="F10" s="11">
        <f>E10+1.8</f>
        <v>94.1</v>
      </c>
      <c r="G10" s="11">
        <f>F10+1.3</f>
        <v>95.4</v>
      </c>
      <c r="H10" s="12">
        <f>G10+1.3</f>
        <v>96.7</v>
      </c>
      <c r="I10" s="23"/>
      <c r="J10" s="26" t="s">
        <v>43</v>
      </c>
      <c r="K10" s="26" t="s">
        <v>44</v>
      </c>
      <c r="L10" s="26" t="s">
        <v>45</v>
      </c>
      <c r="M10" s="26" t="s">
        <v>46</v>
      </c>
      <c r="N10" s="26" t="s">
        <v>47</v>
      </c>
      <c r="O10" s="26" t="s">
        <v>48</v>
      </c>
    </row>
    <row r="11" customHeight="1" spans="1:15">
      <c r="A11" s="14" t="s">
        <v>49</v>
      </c>
      <c r="B11" s="11">
        <f>C11-0.8</f>
        <v>22.4</v>
      </c>
      <c r="C11" s="11">
        <f>D11-0.8</f>
        <v>23.2</v>
      </c>
      <c r="D11" s="11">
        <v>24</v>
      </c>
      <c r="E11" s="11">
        <f>D11+0.8</f>
        <v>24.8</v>
      </c>
      <c r="F11" s="11">
        <f>E11+0.8</f>
        <v>25.6</v>
      </c>
      <c r="G11" s="11">
        <f>F11+1.3</f>
        <v>26.9</v>
      </c>
      <c r="H11" s="12">
        <f>G11+1.3</f>
        <v>28.2</v>
      </c>
      <c r="I11" s="23"/>
      <c r="J11" s="27" t="s">
        <v>50</v>
      </c>
      <c r="K11" s="27" t="s">
        <v>51</v>
      </c>
      <c r="L11" s="27" t="s">
        <v>34</v>
      </c>
      <c r="M11" s="27" t="s">
        <v>46</v>
      </c>
      <c r="N11" s="27" t="s">
        <v>52</v>
      </c>
      <c r="O11" s="27" t="s">
        <v>53</v>
      </c>
    </row>
    <row r="12" customHeight="1" spans="1:15">
      <c r="A12" s="12" t="s">
        <v>54</v>
      </c>
      <c r="B12" s="11">
        <f t="shared" ref="B12:B15" si="4">C12-0.5</f>
        <v>14</v>
      </c>
      <c r="C12" s="11">
        <f t="shared" ref="C12:C15" si="5">D12-0.5</f>
        <v>14.5</v>
      </c>
      <c r="D12" s="11">
        <v>15</v>
      </c>
      <c r="E12" s="11">
        <f>D12+0.5</f>
        <v>15.5</v>
      </c>
      <c r="F12" s="11">
        <f>E12+0.5</f>
        <v>16</v>
      </c>
      <c r="G12" s="11">
        <f>F12+0.7</f>
        <v>16.7</v>
      </c>
      <c r="H12" s="12">
        <f>G12+0.7</f>
        <v>17.4</v>
      </c>
      <c r="I12" s="23"/>
      <c r="J12" s="27" t="s">
        <v>43</v>
      </c>
      <c r="K12" s="27" t="s">
        <v>43</v>
      </c>
      <c r="L12" s="27" t="s">
        <v>43</v>
      </c>
      <c r="M12" s="27" t="s">
        <v>45</v>
      </c>
      <c r="N12" s="27" t="s">
        <v>45</v>
      </c>
      <c r="O12" s="27" t="s">
        <v>51</v>
      </c>
    </row>
    <row r="13" customHeight="1" spans="1:15">
      <c r="A13" s="12" t="s">
        <v>55</v>
      </c>
      <c r="B13" s="11">
        <f>C13-1</f>
        <v>56</v>
      </c>
      <c r="C13" s="11">
        <f>D13-1</f>
        <v>57</v>
      </c>
      <c r="D13" s="11">
        <v>58</v>
      </c>
      <c r="E13" s="11">
        <f>D13+1</f>
        <v>59</v>
      </c>
      <c r="F13" s="11">
        <f>E13+1</f>
        <v>60</v>
      </c>
      <c r="G13" s="11">
        <f>F13+1.5</f>
        <v>61.5</v>
      </c>
      <c r="H13" s="12">
        <f>G13+1.5</f>
        <v>63</v>
      </c>
      <c r="I13" s="23"/>
      <c r="J13" s="27" t="s">
        <v>56</v>
      </c>
      <c r="K13" s="27" t="s">
        <v>57</v>
      </c>
      <c r="L13" s="27" t="s">
        <v>56</v>
      </c>
      <c r="M13" s="27" t="s">
        <v>58</v>
      </c>
      <c r="N13" s="27" t="s">
        <v>56</v>
      </c>
      <c r="O13" s="27" t="s">
        <v>57</v>
      </c>
    </row>
    <row r="14" ht="20.25" customHeight="1" spans="1:15">
      <c r="A14" s="14" t="s">
        <v>59</v>
      </c>
      <c r="B14" s="11">
        <f t="shared" si="4"/>
        <v>36</v>
      </c>
      <c r="C14" s="11">
        <f t="shared" si="5"/>
        <v>36.5</v>
      </c>
      <c r="D14" s="11">
        <v>37</v>
      </c>
      <c r="E14" s="11">
        <f t="shared" ref="E14:G14" si="6">D14+0.5</f>
        <v>37.5</v>
      </c>
      <c r="F14" s="11">
        <f t="shared" si="6"/>
        <v>38</v>
      </c>
      <c r="G14" s="11">
        <f t="shared" si="6"/>
        <v>38.5</v>
      </c>
      <c r="H14" s="14">
        <f>G14</f>
        <v>38.5</v>
      </c>
      <c r="I14" s="23"/>
      <c r="J14" s="27" t="s">
        <v>34</v>
      </c>
      <c r="K14" s="27" t="s">
        <v>60</v>
      </c>
      <c r="L14" s="27" t="s">
        <v>61</v>
      </c>
      <c r="M14" s="27" t="s">
        <v>34</v>
      </c>
      <c r="N14" s="27" t="s">
        <v>33</v>
      </c>
      <c r="O14" s="27" t="s">
        <v>34</v>
      </c>
    </row>
    <row r="15" customHeight="1" spans="1:15">
      <c r="A15" s="11" t="s">
        <v>62</v>
      </c>
      <c r="B15" s="11">
        <f t="shared" si="4"/>
        <v>26.5</v>
      </c>
      <c r="C15" s="11">
        <f t="shared" si="5"/>
        <v>27</v>
      </c>
      <c r="D15" s="11">
        <v>27.5</v>
      </c>
      <c r="E15" s="11">
        <f>D15+0.5</f>
        <v>28</v>
      </c>
      <c r="F15" s="11">
        <f>E15+0.5</f>
        <v>28.5</v>
      </c>
      <c r="G15" s="11">
        <f>F15+0.75</f>
        <v>29.25</v>
      </c>
      <c r="H15" s="11">
        <f>G15</f>
        <v>29.25</v>
      </c>
      <c r="I15" s="23"/>
      <c r="J15" s="27" t="s">
        <v>56</v>
      </c>
      <c r="K15" s="27" t="s">
        <v>34</v>
      </c>
      <c r="L15" s="27" t="s">
        <v>33</v>
      </c>
      <c r="M15" s="27" t="s">
        <v>56</v>
      </c>
      <c r="N15" s="27" t="s">
        <v>56</v>
      </c>
      <c r="O15" s="27" t="s">
        <v>56</v>
      </c>
    </row>
    <row r="16" customHeight="1" spans="1:15">
      <c r="A16" s="15" t="s">
        <v>63</v>
      </c>
      <c r="B16" s="16"/>
      <c r="C16" s="16"/>
      <c r="D16" s="16"/>
      <c r="E16" s="16"/>
      <c r="F16" s="16"/>
      <c r="G16" s="16"/>
      <c r="H16" s="17"/>
      <c r="I16" s="23"/>
      <c r="J16" s="27"/>
      <c r="K16" s="27"/>
      <c r="L16" s="27"/>
      <c r="M16" s="27"/>
      <c r="N16" s="27"/>
      <c r="O16" s="27"/>
    </row>
    <row r="17" customHeight="1" spans="1:15">
      <c r="A17" s="18" t="s">
        <v>22</v>
      </c>
      <c r="B17" s="18">
        <f>C17-1</f>
        <v>68</v>
      </c>
      <c r="C17" s="18">
        <f>D17-2</f>
        <v>69</v>
      </c>
      <c r="D17" s="18">
        <v>71</v>
      </c>
      <c r="E17" s="18">
        <f>D17+2</f>
        <v>73</v>
      </c>
      <c r="F17" s="18">
        <f>E17+2</f>
        <v>75</v>
      </c>
      <c r="G17" s="18">
        <f>F17+1</f>
        <v>76</v>
      </c>
      <c r="H17" s="18">
        <f>G17+1</f>
        <v>77</v>
      </c>
      <c r="I17" s="23"/>
      <c r="J17" s="27" t="s">
        <v>30</v>
      </c>
      <c r="K17" s="27" t="s">
        <v>34</v>
      </c>
      <c r="L17" s="27" t="s">
        <v>29</v>
      </c>
      <c r="M17" s="27" t="s">
        <v>35</v>
      </c>
      <c r="N17" s="27" t="s">
        <v>34</v>
      </c>
      <c r="O17" s="27" t="s">
        <v>64</v>
      </c>
    </row>
    <row r="18" customHeight="1" spans="1:15">
      <c r="A18" s="18" t="s">
        <v>27</v>
      </c>
      <c r="B18" s="18">
        <f t="shared" ref="B18:B20" si="7">C18-4</f>
        <v>108</v>
      </c>
      <c r="C18" s="18">
        <f t="shared" ref="C18:C20" si="8">D18-4</f>
        <v>112</v>
      </c>
      <c r="D18" s="18">
        <v>116</v>
      </c>
      <c r="E18" s="18">
        <f t="shared" ref="E18:E20" si="9">D18+4</f>
        <v>120</v>
      </c>
      <c r="F18" s="18">
        <f>E18+4</f>
        <v>124</v>
      </c>
      <c r="G18" s="18">
        <f t="shared" ref="G18:G20" si="10">F18+6</f>
        <v>130</v>
      </c>
      <c r="H18" s="18">
        <f>G18+6</f>
        <v>136</v>
      </c>
      <c r="I18" s="23"/>
      <c r="J18" s="27" t="s">
        <v>28</v>
      </c>
      <c r="K18" s="27" t="s">
        <v>65</v>
      </c>
      <c r="L18" s="27" t="s">
        <v>29</v>
      </c>
      <c r="M18" s="27" t="s">
        <v>34</v>
      </c>
      <c r="N18" s="27" t="s">
        <v>29</v>
      </c>
      <c r="O18" s="27" t="s">
        <v>36</v>
      </c>
    </row>
    <row r="19" customHeight="1" spans="1:15">
      <c r="A19" s="18" t="s">
        <v>32</v>
      </c>
      <c r="B19" s="18">
        <f t="shared" si="7"/>
        <v>104</v>
      </c>
      <c r="C19" s="18">
        <f t="shared" si="8"/>
        <v>108</v>
      </c>
      <c r="D19" s="18">
        <v>112</v>
      </c>
      <c r="E19" s="18">
        <f t="shared" si="9"/>
        <v>116</v>
      </c>
      <c r="F19" s="18">
        <f>E19+5</f>
        <v>121</v>
      </c>
      <c r="G19" s="18">
        <f t="shared" si="10"/>
        <v>127</v>
      </c>
      <c r="H19" s="18">
        <f>G19+7</f>
        <v>134</v>
      </c>
      <c r="I19" s="23"/>
      <c r="J19" s="27" t="s">
        <v>60</v>
      </c>
      <c r="K19" s="27" t="s">
        <v>29</v>
      </c>
      <c r="L19" s="27" t="s">
        <v>66</v>
      </c>
      <c r="M19" s="27" t="s">
        <v>65</v>
      </c>
      <c r="N19" s="27" t="s">
        <v>29</v>
      </c>
      <c r="O19" s="27" t="s">
        <v>28</v>
      </c>
    </row>
    <row r="20" customHeight="1" spans="1:15">
      <c r="A20" s="18" t="s">
        <v>38</v>
      </c>
      <c r="B20" s="18">
        <f t="shared" si="7"/>
        <v>107</v>
      </c>
      <c r="C20" s="18">
        <f t="shared" si="8"/>
        <v>111</v>
      </c>
      <c r="D20" s="18">
        <v>115</v>
      </c>
      <c r="E20" s="18">
        <f t="shared" si="9"/>
        <v>119</v>
      </c>
      <c r="F20" s="18">
        <f>E20+5</f>
        <v>124</v>
      </c>
      <c r="G20" s="18">
        <f t="shared" si="10"/>
        <v>130</v>
      </c>
      <c r="H20" s="18">
        <f>G20+7</f>
        <v>137</v>
      </c>
      <c r="I20" s="23"/>
      <c r="J20" s="27" t="s">
        <v>29</v>
      </c>
      <c r="K20" s="27" t="s">
        <v>35</v>
      </c>
      <c r="L20" s="27" t="s">
        <v>34</v>
      </c>
      <c r="M20" s="27" t="s">
        <v>35</v>
      </c>
      <c r="N20" s="27" t="s">
        <v>28</v>
      </c>
      <c r="O20" s="27" t="s">
        <v>30</v>
      </c>
    </row>
    <row r="21" customHeight="1" spans="1:15">
      <c r="A21" s="18" t="s">
        <v>67</v>
      </c>
      <c r="B21" s="18">
        <f>C21-1.2</f>
        <v>45.6</v>
      </c>
      <c r="C21" s="18">
        <f>D21-1.2</f>
        <v>46.8</v>
      </c>
      <c r="D21" s="18">
        <v>48</v>
      </c>
      <c r="E21" s="18">
        <f>D21+1.2</f>
        <v>49.2</v>
      </c>
      <c r="F21" s="18">
        <f>E21+1.2</f>
        <v>50.4</v>
      </c>
      <c r="G21" s="18">
        <f>F21+1.4</f>
        <v>51.8</v>
      </c>
      <c r="H21" s="18">
        <f>G21+1.4</f>
        <v>53.2</v>
      </c>
      <c r="I21" s="23"/>
      <c r="J21" s="27" t="s">
        <v>68</v>
      </c>
      <c r="K21" s="27" t="s">
        <v>69</v>
      </c>
      <c r="L21" s="27" t="s">
        <v>70</v>
      </c>
      <c r="M21" s="27" t="s">
        <v>71</v>
      </c>
      <c r="N21" s="27" t="s">
        <v>72</v>
      </c>
      <c r="O21" s="27" t="s">
        <v>73</v>
      </c>
    </row>
    <row r="22" customHeight="1" spans="1:15">
      <c r="A22" s="18" t="s">
        <v>74</v>
      </c>
      <c r="B22" s="18">
        <f>C22-0.6</f>
        <v>62.2</v>
      </c>
      <c r="C22" s="18">
        <f>D22-1.2</f>
        <v>62.8</v>
      </c>
      <c r="D22" s="18">
        <v>64</v>
      </c>
      <c r="E22" s="18">
        <f>D22+1.2</f>
        <v>65.2</v>
      </c>
      <c r="F22" s="18">
        <f>E22+1.2</f>
        <v>66.4</v>
      </c>
      <c r="G22" s="18">
        <f>F22+0.6</f>
        <v>67</v>
      </c>
      <c r="H22" s="18">
        <f>G22+0.6</f>
        <v>67.6</v>
      </c>
      <c r="I22" s="23"/>
      <c r="J22" s="27" t="s">
        <v>75</v>
      </c>
      <c r="K22" s="27" t="s">
        <v>73</v>
      </c>
      <c r="L22" s="27" t="s">
        <v>76</v>
      </c>
      <c r="M22" s="27" t="s">
        <v>77</v>
      </c>
      <c r="N22" s="27" t="s">
        <v>53</v>
      </c>
      <c r="O22" s="27" t="s">
        <v>43</v>
      </c>
    </row>
    <row r="23" customHeight="1" spans="1:15">
      <c r="A23" s="18" t="s">
        <v>49</v>
      </c>
      <c r="B23" s="18">
        <f>C23-0.8</f>
        <v>20.9</v>
      </c>
      <c r="C23" s="18">
        <f>D23-0.8</f>
        <v>21.7</v>
      </c>
      <c r="D23" s="18">
        <v>22.5</v>
      </c>
      <c r="E23" s="18">
        <f>D23+0.8</f>
        <v>23.3</v>
      </c>
      <c r="F23" s="18">
        <f>E23+0.8</f>
        <v>24.1</v>
      </c>
      <c r="G23" s="18">
        <f>F23+1.3</f>
        <v>25.4</v>
      </c>
      <c r="H23" s="18">
        <f>G23+1.3</f>
        <v>26.7</v>
      </c>
      <c r="I23" s="23"/>
      <c r="J23" s="27" t="s">
        <v>53</v>
      </c>
      <c r="K23" s="27" t="s">
        <v>78</v>
      </c>
      <c r="L23" s="27" t="s">
        <v>36</v>
      </c>
      <c r="M23" s="27" t="s">
        <v>43</v>
      </c>
      <c r="N23" s="27" t="s">
        <v>79</v>
      </c>
      <c r="O23" s="27" t="s">
        <v>51</v>
      </c>
    </row>
    <row r="24" customHeight="1" spans="1:15">
      <c r="A24" s="18" t="s">
        <v>54</v>
      </c>
      <c r="B24" s="18">
        <f>C24-0.4</f>
        <v>9.7</v>
      </c>
      <c r="C24" s="18">
        <f>D24-0.4</f>
        <v>10.1</v>
      </c>
      <c r="D24" s="18">
        <v>10.5</v>
      </c>
      <c r="E24" s="18">
        <f>D24+0.4</f>
        <v>10.9</v>
      </c>
      <c r="F24" s="18">
        <f>E24+0.4</f>
        <v>11.3</v>
      </c>
      <c r="G24" s="18">
        <f>F24+0.6</f>
        <v>11.9</v>
      </c>
      <c r="H24" s="18">
        <f>G24+0.6</f>
        <v>12.5</v>
      </c>
      <c r="I24" s="23"/>
      <c r="J24" s="27" t="s">
        <v>76</v>
      </c>
      <c r="K24" s="27" t="s">
        <v>80</v>
      </c>
      <c r="L24" s="27" t="s">
        <v>76</v>
      </c>
      <c r="M24" s="27" t="s">
        <v>81</v>
      </c>
      <c r="N24" s="27" t="s">
        <v>82</v>
      </c>
      <c r="O24" s="27" t="s">
        <v>81</v>
      </c>
    </row>
    <row r="25" customHeight="1" spans="1:15">
      <c r="A25" s="19" t="s">
        <v>55</v>
      </c>
      <c r="B25" s="18">
        <f>C25-1</f>
        <v>50</v>
      </c>
      <c r="C25" s="18">
        <f>D25-1</f>
        <v>51</v>
      </c>
      <c r="D25" s="18">
        <v>52</v>
      </c>
      <c r="E25" s="18">
        <f>D25+1</f>
        <v>53</v>
      </c>
      <c r="F25" s="18">
        <f>E25+1</f>
        <v>54</v>
      </c>
      <c r="G25" s="18">
        <f>F25+1.5</f>
        <v>55.5</v>
      </c>
      <c r="H25" s="18">
        <f>G25+1.5</f>
        <v>57</v>
      </c>
      <c r="I25" s="28"/>
      <c r="J25" s="27" t="s">
        <v>56</v>
      </c>
      <c r="K25" s="27" t="s">
        <v>56</v>
      </c>
      <c r="L25" s="27" t="s">
        <v>58</v>
      </c>
      <c r="M25" s="27" t="s">
        <v>56</v>
      </c>
      <c r="N25" s="27" t="s">
        <v>56</v>
      </c>
      <c r="O25" s="27" t="s">
        <v>57</v>
      </c>
    </row>
    <row r="26" customHeight="1" spans="4:15"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</row>
    <row r="27" customHeight="1" spans="1:1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9"/>
    </row>
  </sheetData>
  <mergeCells count="8">
    <mergeCell ref="A1:O1"/>
    <mergeCell ref="B2:D2"/>
    <mergeCell ref="E2:H2"/>
    <mergeCell ref="J2:O2"/>
    <mergeCell ref="B3:H3"/>
    <mergeCell ref="A16:G16"/>
    <mergeCell ref="A3:A5"/>
    <mergeCell ref="I2:I25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云云</cp:lastModifiedBy>
  <dcterms:created xsi:type="dcterms:W3CDTF">2021-09-03T05:39:00Z</dcterms:created>
  <cp:lastPrinted>2023-07-28T08:10:00Z</cp:lastPrinted>
  <dcterms:modified xsi:type="dcterms:W3CDTF">2024-09-10T09:09:41Z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2052-12.1.0.17827</vt:lpwstr>
  </property>
</Properties>
</file>