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<sst xmlns="http://schemas.openxmlformats.org/spreadsheetml/2006/main" count="171" uniqueCount="70">
  <si>
    <t>QC规格测量表</t>
  </si>
  <si>
    <t>款号</t>
  </si>
  <si>
    <t>TAWWCM91895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</si>
  <si>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</si>
  <si>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</si>
  <si>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</si>
  <si>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</si>
  <si>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</si>
  <si>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</si>
  <si>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</si>
  <si>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</si>
  <si>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</si>
  <si>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山影灰</t>
  </si>
  <si>
    <t>松绿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</si>
  <si>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</si>
  <si>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</si>
  <si>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</si>
  <si>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</si>
  <si>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</si>
  <si>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</si>
  <si>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</si>
  <si>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</si>
  <si>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+1  0</t>
  </si>
  <si>
    <t>+1  +1</t>
  </si>
  <si>
    <t>+0.5  +0.5</t>
  </si>
  <si>
    <t>+1  +0.5</t>
  </si>
  <si>
    <t>+0.5  0</t>
  </si>
  <si>
    <t>胸围</t>
  </si>
  <si>
    <t>0  0</t>
  </si>
  <si>
    <t>0  +0.5</t>
  </si>
  <si>
    <t>0  +1</t>
  </si>
  <si>
    <t>腰围</t>
  </si>
  <si>
    <t>下摆</t>
  </si>
  <si>
    <t>+0.5  +1</t>
  </si>
  <si>
    <t>总肩宽</t>
  </si>
  <si>
    <t>-0.6  0</t>
  </si>
  <si>
    <t>0  -0.5</t>
  </si>
  <si>
    <t>-0.5 -0.5</t>
  </si>
  <si>
    <t>-0.7 0</t>
  </si>
  <si>
    <t xml:space="preserve">-0.4 0 </t>
  </si>
  <si>
    <t>-0.5  -0.5</t>
  </si>
  <si>
    <t>肩点袖长</t>
  </si>
  <si>
    <t>+0.7  0</t>
  </si>
  <si>
    <t>+1  +0.8</t>
  </si>
  <si>
    <t>+0.6  0</t>
  </si>
  <si>
    <t>袖肥</t>
  </si>
  <si>
    <t>0  +0.3</t>
  </si>
  <si>
    <t xml:space="preserve">+0.6 0 </t>
  </si>
  <si>
    <t>+0.6  +0.6</t>
  </si>
  <si>
    <t xml:space="preserve">袖口 </t>
  </si>
  <si>
    <t xml:space="preserve">+0.5 0 </t>
  </si>
  <si>
    <t>下领围</t>
  </si>
  <si>
    <t>-0.5  0</t>
  </si>
  <si>
    <t>0   0</t>
  </si>
  <si>
    <t>-1  0</t>
  </si>
  <si>
    <t>帽高　</t>
  </si>
  <si>
    <t>帽宽</t>
  </si>
  <si>
    <t>0   +0.5</t>
  </si>
  <si>
    <t>内件</t>
  </si>
  <si>
    <t>+0.5 +0.5</t>
  </si>
  <si>
    <t>+1   0</t>
  </si>
  <si>
    <t xml:space="preserve">-0.5 0 </t>
  </si>
  <si>
    <t xml:space="preserve">-0.7 0 </t>
  </si>
  <si>
    <t>-0.4  0</t>
  </si>
  <si>
    <t>0  +0.7</t>
  </si>
  <si>
    <t>0  +0.6</t>
  </si>
  <si>
    <t>+0.4  0</t>
  </si>
  <si>
    <t>+0.3 0</t>
  </si>
  <si>
    <t>0  -0.7</t>
  </si>
  <si>
    <t xml:space="preserve">0  0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</si>
</sst>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7" applyProtection="0">
      <alignment vertical="center"/>
    </xf>
    <xf numFmtId="0" fontId="38" fillId="52" borderId="17" applyProtection="0">
      <alignment vertical="center"/>
    </xf>
    <xf numFmtId="0" fontId="38" fillId="52" borderId="17" applyProtection="0">
      <alignment vertical="center"/>
    </xf>
    <xf numFmtId="0" fontId="38" fillId="52" borderId="17" applyProtection="0">
      <alignment vertical="center"/>
    </xf>
    <xf numFmtId="0" fontId="39" fillId="53" borderId="18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9" applyProtection="0">
      <alignment vertical="center"/>
    </xf>
    <xf numFmtId="0" fontId="43" fillId="0" borderId="20" applyProtection="0">
      <alignment vertical="center"/>
    </xf>
    <xf numFmtId="0" fontId="44" fillId="0" borderId="21" applyProtection="0">
      <alignment vertical="center"/>
    </xf>
    <xf numFmtId="0" fontId="44" fillId="0" borderId="0" applyProtection="0">
      <alignment vertical="center"/>
    </xf>
    <xf numFmtId="0" fontId="45" fillId="39" borderId="17" applyProtection="0">
      <alignment vertical="center"/>
    </xf>
    <xf numFmtId="0" fontId="45" fillId="39" borderId="17" applyProtection="0">
      <alignment vertical="center"/>
    </xf>
    <xf numFmtId="0" fontId="45" fillId="39" borderId="17" applyProtection="0">
      <alignment vertical="center"/>
    </xf>
    <xf numFmtId="0" fontId="45" fillId="39" borderId="17" applyProtection="0">
      <alignment vertical="center"/>
    </xf>
    <xf numFmtId="0" fontId="46" fillId="0" borderId="22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49" fillId="52" borderId="24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4" fillId="0" borderId="25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8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33" fillId="55" borderId="23" applyProtection="0">
      <alignment vertical="center"/>
    </xf>
    <xf numFmtId="0" fontId="60" fillId="0" borderId="22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3" fillId="0" borderId="0"/>
    <xf numFmtId="0" fontId="63" fillId="0" borderId="0"/>
    <xf numFmtId="0" fontId="11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69" fillId="52" borderId="24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1" fillId="0" borderId="25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2" fillId="52" borderId="17" applyProtection="0">
      <alignment vertical="center"/>
    </xf>
    <xf numFmtId="0" fontId="73" fillId="0" borderId="19" applyProtection="0">
      <alignment vertical="center"/>
    </xf>
    <xf numFmtId="0" fontId="74" fillId="0" borderId="20" applyProtection="0">
      <alignment vertical="center"/>
    </xf>
    <xf numFmtId="0" fontId="75" fillId="0" borderId="21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7" applyProtection="0">
      <alignment vertical="center"/>
    </xf>
    <xf numFmtId="0" fontId="78" fillId="39" borderId="17" applyProtection="0">
      <alignment vertical="center"/>
    </xf>
    <xf numFmtId="0" fontId="78" fillId="39" borderId="17" applyProtection="0">
      <alignment vertical="center"/>
    </xf>
    <xf numFmtId="0" fontId="78" fillId="39" borderId="17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Border="1" applyAlignment="1">
      <alignment horizontal="center" vertical="center"/>
    </xf>
    <xf numFmtId="0" fontId="4" fillId="0" borderId="2" xfId="269" applyFont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 wrapText="1"/>
    </xf>
    <xf numFmtId="0" fontId="7" fillId="2" borderId="5" xfId="390" applyFont="1" applyFill="1" applyBorder="1" applyAlignment="1">
      <alignment horizontal="center" vertical="center"/>
    </xf>
    <xf numFmtId="0" fontId="7" fillId="2" borderId="6" xfId="390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2" fillId="2" borderId="5" xfId="283" applyFont="1" applyFill="1" applyBorder="1" applyAlignment="1">
      <alignment horizontal="center" vertical="center"/>
    </xf>
    <xf numFmtId="0" fontId="2" fillId="2" borderId="6" xfId="283" applyFont="1" applyFill="1" applyBorder="1" applyAlignment="1">
      <alignment horizontal="center" vertical="center"/>
    </xf>
    <xf numFmtId="0" fontId="2" fillId="2" borderId="8" xfId="283" applyFont="1" applyFill="1" applyBorder="1" applyAlignment="1">
      <alignment horizontal="center" vertical="center"/>
    </xf>
    <xf numFmtId="0" fontId="7" fillId="2" borderId="2" xfId="390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9" fillId="2" borderId="2" xfId="487" applyNumberFormat="1" applyFont="1" applyFill="1" applyBorder="1" applyAlignment="1">
      <alignment horizontal="center" vertical="center"/>
    </xf>
    <xf numFmtId="49" fontId="10" fillId="2" borderId="2" xfId="487" applyNumberFormat="1" applyFont="1" applyFill="1" applyBorder="1" applyAlignment="1">
      <alignment horizontal="center" vertical="center"/>
    </xf>
  </cellXfs>
  <cellStyles count="4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4 5" xfId="4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523875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113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605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843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1130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523875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113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I15" sqref="I15"/>
    </sheetView>
  </sheetViews>
  <sheetFormatPr defaultColWidth="6.75" defaultRowHeight="21" customHeight="1"/>
  <cols>
    <col min="1" max="7" width="6.75" style="1" customWidth="1"/>
    <col min="8" max="8" width="0.875" style="1" customWidth="1"/>
    <col min="9" max="11" width="10.75" style="1" customWidth="1"/>
    <col min="12" max="14" width="12.25" style="1" customWidth="1"/>
    <col min="15" max="16384" width="6.75" style="1" customWidth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4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7"/>
      <c r="I2" s="20" t="s">
        <v>4</v>
      </c>
      <c r="J2" s="21"/>
      <c r="K2" s="21"/>
      <c r="L2" s="21"/>
      <c r="M2" s="21"/>
      <c r="N2" s="22"/>
    </row>
    <row r="3" ht="18" customHeight="1" spans="1:14">
      <c r="A3" s="8"/>
      <c r="B3" s="9" t="s">
        <v>5</v>
      </c>
      <c r="C3" s="9"/>
      <c r="D3" s="9"/>
      <c r="E3" s="9"/>
      <c r="F3" s="9"/>
      <c r="G3" s="9"/>
      <c r="H3" s="10"/>
      <c r="I3" s="10"/>
      <c r="J3" s="10"/>
      <c r="K3" s="10"/>
      <c r="L3" s="10"/>
      <c r="M3" s="10"/>
      <c r="N3" s="9"/>
    </row>
    <row r="4" ht="18" customHeight="1" spans="1:14">
      <c r="A4" s="8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0"/>
      <c r="I4" s="10" t="s">
        <v>12</v>
      </c>
      <c r="J4" s="10" t="s">
        <v>13</v>
      </c>
      <c r="K4" s="10" t="s">
        <v>14</v>
      </c>
      <c r="L4" s="10" t="s">
        <v>13</v>
      </c>
      <c r="M4" s="10" t="s">
        <v>12</v>
      </c>
      <c r="N4" s="10" t="s">
        <v>14</v>
      </c>
    </row>
    <row r="5" ht="18" customHeight="1" spans="1:14">
      <c r="A5" s="8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0"/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23" t="s">
        <v>11</v>
      </c>
    </row>
    <row r="6" customHeight="1" spans="1:14">
      <c r="A6" s="12" t="s">
        <v>21</v>
      </c>
      <c r="B6" s="11">
        <f>C6-1</f>
        <v>73</v>
      </c>
      <c r="C6" s="11">
        <f>D6-2</f>
        <v>74</v>
      </c>
      <c r="D6" s="11">
        <v>76</v>
      </c>
      <c r="E6" s="11">
        <f>D6+2</f>
        <v>78</v>
      </c>
      <c r="F6" s="11">
        <f>E6+2</f>
        <v>80</v>
      </c>
      <c r="G6" s="11">
        <f>F6+1</f>
        <v>81</v>
      </c>
      <c r="H6" s="10"/>
      <c r="I6" s="24" t="s">
        <v>22</v>
      </c>
      <c r="J6" s="24" t="s">
        <v>23</v>
      </c>
      <c r="K6" s="25" t="s">
        <v>24</v>
      </c>
      <c r="L6" s="25" t="s">
        <v>25</v>
      </c>
      <c r="M6" s="25" t="s">
        <v>23</v>
      </c>
      <c r="N6" s="25" t="s">
        <v>26</v>
      </c>
    </row>
    <row r="7" customHeight="1" spans="1:14">
      <c r="A7" s="11" t="s">
        <v>27</v>
      </c>
      <c r="B7" s="11">
        <f t="shared" ref="B7:B9" si="0">C7-4</f>
        <v>116</v>
      </c>
      <c r="C7" s="11">
        <f t="shared" ref="C7:C9" si="1">D7-4</f>
        <v>120</v>
      </c>
      <c r="D7" s="11">
        <v>124</v>
      </c>
      <c r="E7" s="11">
        <f t="shared" ref="E7:E9" si="2">D7+4</f>
        <v>128</v>
      </c>
      <c r="F7" s="11">
        <f>E7+4</f>
        <v>132</v>
      </c>
      <c r="G7" s="11">
        <f t="shared" ref="G7:G9" si="3">F7+6</f>
        <v>138</v>
      </c>
      <c r="H7" s="10"/>
      <c r="I7" s="24" t="s">
        <v>28</v>
      </c>
      <c r="J7" s="24" t="s">
        <v>29</v>
      </c>
      <c r="K7" s="25" t="s">
        <v>25</v>
      </c>
      <c r="L7" s="25" t="s">
        <v>26</v>
      </c>
      <c r="M7" s="25" t="s">
        <v>25</v>
      </c>
      <c r="N7" s="25" t="s">
        <v>30</v>
      </c>
    </row>
    <row r="8" customHeight="1" spans="1:14">
      <c r="A8" s="11" t="s">
        <v>31</v>
      </c>
      <c r="B8" s="11">
        <f t="shared" si="0"/>
        <v>112</v>
      </c>
      <c r="C8" s="11">
        <f t="shared" si="1"/>
        <v>116</v>
      </c>
      <c r="D8" s="11">
        <v>120</v>
      </c>
      <c r="E8" s="11">
        <f t="shared" si="2"/>
        <v>124</v>
      </c>
      <c r="F8" s="11">
        <f>E8+5</f>
        <v>129</v>
      </c>
      <c r="G8" s="11">
        <f t="shared" si="3"/>
        <v>135</v>
      </c>
      <c r="H8" s="10"/>
      <c r="I8" s="24" t="s">
        <v>23</v>
      </c>
      <c r="J8" s="24" t="s">
        <v>22</v>
      </c>
      <c r="K8" s="26" t="s">
        <v>22</v>
      </c>
      <c r="L8" s="26" t="s">
        <v>30</v>
      </c>
      <c r="M8" s="26" t="s">
        <v>25</v>
      </c>
      <c r="N8" s="26" t="s">
        <v>26</v>
      </c>
    </row>
    <row r="9" customHeight="1" spans="1:14">
      <c r="A9" s="11" t="s">
        <v>32</v>
      </c>
      <c r="B9" s="11">
        <f t="shared" si="0"/>
        <v>112</v>
      </c>
      <c r="C9" s="11">
        <f t="shared" si="1"/>
        <v>116</v>
      </c>
      <c r="D9" s="11">
        <v>120</v>
      </c>
      <c r="E9" s="11">
        <f t="shared" si="2"/>
        <v>124</v>
      </c>
      <c r="F9" s="11">
        <f>E9+5</f>
        <v>129</v>
      </c>
      <c r="G9" s="11">
        <f t="shared" si="3"/>
        <v>135</v>
      </c>
      <c r="H9" s="10"/>
      <c r="I9" s="24" t="s">
        <v>22</v>
      </c>
      <c r="J9" s="24" t="s">
        <v>33</v>
      </c>
      <c r="K9" s="26" t="s">
        <v>22</v>
      </c>
      <c r="L9" s="26" t="s">
        <v>30</v>
      </c>
      <c r="M9" s="26" t="s">
        <v>24</v>
      </c>
      <c r="N9" s="26" t="s">
        <v>25</v>
      </c>
    </row>
    <row r="10" customHeight="1" spans="1:14">
      <c r="A10" s="11" t="s">
        <v>34</v>
      </c>
      <c r="B10" s="11">
        <f>C10-1.2</f>
        <v>47.6</v>
      </c>
      <c r="C10" s="11">
        <f>D10-1.2</f>
        <v>48.8</v>
      </c>
      <c r="D10" s="11">
        <v>50</v>
      </c>
      <c r="E10" s="11">
        <f>D10+1.2</f>
        <v>51.2</v>
      </c>
      <c r="F10" s="11">
        <f>E10+1.2</f>
        <v>52.4</v>
      </c>
      <c r="G10" s="11">
        <f>F10+1.4</f>
        <v>53.8</v>
      </c>
      <c r="H10" s="10"/>
      <c r="I10" s="24" t="s">
        <v>35</v>
      </c>
      <c r="J10" s="24" t="s">
        <v>36</v>
      </c>
      <c r="K10" s="26" t="s">
        <v>37</v>
      </c>
      <c r="L10" s="26" t="s">
        <v>38</v>
      </c>
      <c r="M10" s="26" t="s">
        <v>39</v>
      </c>
      <c r="N10" s="26" t="s">
        <v>40</v>
      </c>
    </row>
    <row r="11" customHeight="1" spans="1:14">
      <c r="A11" s="11" t="s">
        <v>41</v>
      </c>
      <c r="B11" s="11">
        <f>C11-0.6</f>
        <v>63.2</v>
      </c>
      <c r="C11" s="11">
        <f>D11-1.2</f>
        <v>63.8</v>
      </c>
      <c r="D11" s="11">
        <v>65</v>
      </c>
      <c r="E11" s="11">
        <f>D11+1.2</f>
        <v>66.2</v>
      </c>
      <c r="F11" s="11">
        <f>E11+1.2</f>
        <v>67.4</v>
      </c>
      <c r="G11" s="11">
        <f>F11+0.6</f>
        <v>68</v>
      </c>
      <c r="H11" s="10"/>
      <c r="I11" s="24" t="s">
        <v>29</v>
      </c>
      <c r="J11" s="24" t="s">
        <v>42</v>
      </c>
      <c r="K11" s="25" t="s">
        <v>29</v>
      </c>
      <c r="L11" s="25" t="s">
        <v>43</v>
      </c>
      <c r="M11" s="25" t="s">
        <v>44</v>
      </c>
      <c r="N11" s="25" t="s">
        <v>30</v>
      </c>
    </row>
    <row r="12" customHeight="1" spans="1:14">
      <c r="A12" s="11" t="s">
        <v>45</v>
      </c>
      <c r="B12" s="11">
        <f>C12-0.8</f>
        <v>22.9</v>
      </c>
      <c r="C12" s="11">
        <f>D12-0.8</f>
        <v>23.7</v>
      </c>
      <c r="D12" s="11">
        <v>24.5</v>
      </c>
      <c r="E12" s="11">
        <f>D12+0.8</f>
        <v>25.3</v>
      </c>
      <c r="F12" s="11">
        <f>E12+0.8</f>
        <v>26.1</v>
      </c>
      <c r="G12" s="11">
        <f>F12+1.3</f>
        <v>27.4</v>
      </c>
      <c r="H12" s="10"/>
      <c r="I12" s="24" t="s">
        <v>44</v>
      </c>
      <c r="J12" s="24" t="s">
        <v>46</v>
      </c>
      <c r="K12" s="25" t="s">
        <v>26</v>
      </c>
      <c r="L12" s="25" t="s">
        <v>28</v>
      </c>
      <c r="M12" s="25" t="s">
        <v>47</v>
      </c>
      <c r="N12" s="25" t="s">
        <v>48</v>
      </c>
    </row>
    <row r="13" ht="28.5" customHeight="1" spans="1:14">
      <c r="A13" s="11" t="s">
        <v>49</v>
      </c>
      <c r="B13" s="11">
        <f t="shared" ref="B13:B16" si="4">C13-0.5</f>
        <v>14</v>
      </c>
      <c r="C13" s="11">
        <f t="shared" ref="C13:C16" si="5">D13-0.5</f>
        <v>14.5</v>
      </c>
      <c r="D13" s="11">
        <v>15</v>
      </c>
      <c r="E13" s="11">
        <f>D13+0.5</f>
        <v>15.5</v>
      </c>
      <c r="F13" s="11">
        <f>E13+0.5</f>
        <v>16</v>
      </c>
      <c r="G13" s="11">
        <f>F13+0.7</f>
        <v>16.7</v>
      </c>
      <c r="H13" s="10"/>
      <c r="I13" s="24" t="s">
        <v>26</v>
      </c>
      <c r="J13" s="24" t="s">
        <v>28</v>
      </c>
      <c r="K13" s="25" t="s">
        <v>29</v>
      </c>
      <c r="L13" s="25" t="s">
        <v>28</v>
      </c>
      <c r="M13" s="25" t="s">
        <v>29</v>
      </c>
      <c r="N13" s="25" t="s">
        <v>50</v>
      </c>
    </row>
    <row r="14" ht="20.25" customHeight="1" spans="1:14">
      <c r="A14" s="11" t="s">
        <v>51</v>
      </c>
      <c r="B14" s="11">
        <f>C14-1</f>
        <v>55</v>
      </c>
      <c r="C14" s="11">
        <f>D14-1</f>
        <v>56</v>
      </c>
      <c r="D14" s="11">
        <v>57</v>
      </c>
      <c r="E14" s="11">
        <f>D14+1</f>
        <v>58</v>
      </c>
      <c r="F14" s="11">
        <f>E14+1</f>
        <v>59</v>
      </c>
      <c r="G14" s="11">
        <f>F14+1.5</f>
        <v>60.5</v>
      </c>
      <c r="H14" s="10"/>
      <c r="I14" s="24" t="s">
        <v>52</v>
      </c>
      <c r="J14" s="24" t="s">
        <v>53</v>
      </c>
      <c r="K14" s="25" t="s">
        <v>54</v>
      </c>
      <c r="L14" s="25" t="s">
        <v>26</v>
      </c>
      <c r="M14" s="25" t="s">
        <v>36</v>
      </c>
      <c r="N14" s="25" t="s">
        <v>29</v>
      </c>
    </row>
    <row r="15" customHeight="1" spans="1:14">
      <c r="A15" s="11" t="s">
        <v>55</v>
      </c>
      <c r="B15" s="11">
        <f t="shared" si="4"/>
        <v>35</v>
      </c>
      <c r="C15" s="11">
        <f t="shared" si="5"/>
        <v>35.5</v>
      </c>
      <c r="D15" s="11">
        <v>36</v>
      </c>
      <c r="E15" s="11">
        <f t="shared" ref="E15:G15" si="6">D15+0.5</f>
        <v>36.5</v>
      </c>
      <c r="F15" s="11">
        <f t="shared" si="6"/>
        <v>37</v>
      </c>
      <c r="G15" s="11">
        <f t="shared" si="6"/>
        <v>37.5</v>
      </c>
      <c r="H15" s="10"/>
      <c r="I15" s="24" t="s">
        <v>29</v>
      </c>
      <c r="J15" s="24" t="s">
        <v>26</v>
      </c>
      <c r="K15" s="25" t="s">
        <v>26</v>
      </c>
      <c r="L15" s="25" t="s">
        <v>28</v>
      </c>
      <c r="M15" s="25" t="s">
        <v>29</v>
      </c>
      <c r="N15" s="25" t="s">
        <v>28</v>
      </c>
    </row>
    <row r="16" customHeight="1" spans="1:14">
      <c r="A16" s="13" t="s">
        <v>56</v>
      </c>
      <c r="B16" s="11">
        <f t="shared" si="4"/>
        <v>25.5</v>
      </c>
      <c r="C16" s="11">
        <f t="shared" si="5"/>
        <v>26</v>
      </c>
      <c r="D16" s="11">
        <v>26.5</v>
      </c>
      <c r="E16" s="11">
        <f>D16+0.5</f>
        <v>27</v>
      </c>
      <c r="F16" s="11">
        <f>E16+0.5</f>
        <v>27.5</v>
      </c>
      <c r="G16" s="11">
        <f>F16+0.75</f>
        <v>28.25</v>
      </c>
      <c r="H16" s="10"/>
      <c r="I16" s="24" t="s">
        <v>53</v>
      </c>
      <c r="J16" s="24" t="s">
        <v>57</v>
      </c>
      <c r="K16" s="25" t="s">
        <v>28</v>
      </c>
      <c r="L16" s="25" t="s">
        <v>26</v>
      </c>
      <c r="M16" s="25" t="s">
        <v>28</v>
      </c>
      <c r="N16" s="25" t="s">
        <v>26</v>
      </c>
    </row>
    <row r="17" customHeight="1" spans="1:14">
      <c r="A17" s="14" t="s">
        <v>58</v>
      </c>
      <c r="B17" s="15"/>
      <c r="C17" s="15"/>
      <c r="D17" s="15"/>
      <c r="E17" s="15"/>
      <c r="F17" s="15"/>
      <c r="G17" s="15"/>
      <c r="H17" s="10"/>
      <c r="I17" s="24"/>
      <c r="J17" s="24"/>
      <c r="K17" s="25"/>
      <c r="L17" s="25"/>
      <c r="M17" s="25"/>
      <c r="N17" s="25"/>
    </row>
    <row r="18" customHeight="1" spans="1:14">
      <c r="A18" s="16" t="s">
        <v>21</v>
      </c>
      <c r="B18" s="16">
        <f>C18-1</f>
        <v>68</v>
      </c>
      <c r="C18" s="16">
        <f>D18-2</f>
        <v>69</v>
      </c>
      <c r="D18" s="16">
        <v>71</v>
      </c>
      <c r="E18" s="16">
        <f>D18+2</f>
        <v>73</v>
      </c>
      <c r="F18" s="16">
        <f>E18+2</f>
        <v>75</v>
      </c>
      <c r="G18" s="16">
        <f>F18+1</f>
        <v>76</v>
      </c>
      <c r="H18" s="10"/>
      <c r="I18" s="24" t="s">
        <v>29</v>
      </c>
      <c r="J18" s="24" t="s">
        <v>22</v>
      </c>
      <c r="K18" s="25" t="s">
        <v>26</v>
      </c>
      <c r="L18" s="25" t="s">
        <v>59</v>
      </c>
      <c r="M18" s="25" t="s">
        <v>26</v>
      </c>
      <c r="N18" s="25" t="s">
        <v>22</v>
      </c>
    </row>
    <row r="19" customHeight="1" spans="1:14">
      <c r="A19" s="16" t="s">
        <v>27</v>
      </c>
      <c r="B19" s="16">
        <f t="shared" ref="B19:B21" si="7">C19-4</f>
        <v>106</v>
      </c>
      <c r="C19" s="16">
        <f t="shared" ref="C19:C21" si="8">D19-4</f>
        <v>110</v>
      </c>
      <c r="D19" s="16">
        <v>114</v>
      </c>
      <c r="E19" s="16">
        <f t="shared" ref="E19:E21" si="9">D19+4</f>
        <v>118</v>
      </c>
      <c r="F19" s="16">
        <f>E19+4</f>
        <v>122</v>
      </c>
      <c r="G19" s="16">
        <f t="shared" ref="G19:G21" si="10">F19+6</f>
        <v>128</v>
      </c>
      <c r="H19" s="10"/>
      <c r="I19" s="24" t="s">
        <v>22</v>
      </c>
      <c r="J19" s="24" t="s">
        <v>26</v>
      </c>
      <c r="K19" s="25" t="s">
        <v>25</v>
      </c>
      <c r="L19" s="25" t="s">
        <v>22</v>
      </c>
      <c r="M19" s="25" t="s">
        <v>23</v>
      </c>
      <c r="N19" s="25" t="s">
        <v>50</v>
      </c>
    </row>
    <row r="20" customHeight="1" spans="1:14">
      <c r="A20" s="16" t="s">
        <v>31</v>
      </c>
      <c r="B20" s="16">
        <f t="shared" si="7"/>
        <v>102</v>
      </c>
      <c r="C20" s="16">
        <f t="shared" si="8"/>
        <v>106</v>
      </c>
      <c r="D20" s="16">
        <v>110</v>
      </c>
      <c r="E20" s="16">
        <f t="shared" si="9"/>
        <v>114</v>
      </c>
      <c r="F20" s="16">
        <f>E20+5</f>
        <v>119</v>
      </c>
      <c r="G20" s="16">
        <f t="shared" si="10"/>
        <v>125</v>
      </c>
      <c r="H20" s="10"/>
      <c r="I20" s="24" t="s">
        <v>26</v>
      </c>
      <c r="J20" s="24" t="s">
        <v>22</v>
      </c>
      <c r="K20" s="25" t="s">
        <v>60</v>
      </c>
      <c r="L20" s="25" t="s">
        <v>26</v>
      </c>
      <c r="M20" s="25" t="s">
        <v>29</v>
      </c>
      <c r="N20" s="25" t="s">
        <v>25</v>
      </c>
    </row>
    <row r="21" customHeight="1" spans="1:14">
      <c r="A21" s="16" t="s">
        <v>32</v>
      </c>
      <c r="B21" s="16">
        <f t="shared" si="7"/>
        <v>102</v>
      </c>
      <c r="C21" s="16">
        <f t="shared" si="8"/>
        <v>106</v>
      </c>
      <c r="D21" s="16">
        <v>110</v>
      </c>
      <c r="E21" s="16">
        <f t="shared" si="9"/>
        <v>114</v>
      </c>
      <c r="F21" s="16">
        <f>E21+5</f>
        <v>119</v>
      </c>
      <c r="G21" s="16">
        <f t="shared" si="10"/>
        <v>125</v>
      </c>
      <c r="H21" s="10"/>
      <c r="I21" s="24" t="s">
        <v>23</v>
      </c>
      <c r="J21" s="24" t="s">
        <v>25</v>
      </c>
      <c r="K21" s="25" t="s">
        <v>26</v>
      </c>
      <c r="L21" s="25" t="s">
        <v>29</v>
      </c>
      <c r="M21" s="25" t="s">
        <v>26</v>
      </c>
      <c r="N21" s="25" t="s">
        <v>25</v>
      </c>
    </row>
    <row r="22" customHeight="1" spans="1:14">
      <c r="A22" s="16" t="s">
        <v>34</v>
      </c>
      <c r="B22" s="16">
        <f>C22-1.2</f>
        <v>44.6</v>
      </c>
      <c r="C22" s="16">
        <f>D22-1.2</f>
        <v>45.8</v>
      </c>
      <c r="D22" s="16">
        <v>47</v>
      </c>
      <c r="E22" s="16">
        <f>D22+1.2</f>
        <v>48.2</v>
      </c>
      <c r="F22" s="16">
        <f>E22+1.2</f>
        <v>49.4</v>
      </c>
      <c r="G22" s="16">
        <f>F22+1.4</f>
        <v>50.8</v>
      </c>
      <c r="H22" s="10"/>
      <c r="I22" s="24" t="s">
        <v>35</v>
      </c>
      <c r="J22" s="24" t="s">
        <v>52</v>
      </c>
      <c r="K22" s="25" t="s">
        <v>61</v>
      </c>
      <c r="L22" s="25" t="s">
        <v>62</v>
      </c>
      <c r="M22" s="25" t="s">
        <v>63</v>
      </c>
      <c r="N22" s="25" t="s">
        <v>52</v>
      </c>
    </row>
    <row r="23" customHeight="1" spans="1:14">
      <c r="A23" s="16" t="s">
        <v>41</v>
      </c>
      <c r="B23" s="16">
        <f>C23-0.6</f>
        <v>60.2</v>
      </c>
      <c r="C23" s="16">
        <f>D23-1.2</f>
        <v>60.8</v>
      </c>
      <c r="D23" s="16">
        <v>62</v>
      </c>
      <c r="E23" s="16">
        <f>D23+1.2</f>
        <v>63.2</v>
      </c>
      <c r="F23" s="16">
        <f>E23+1.2</f>
        <v>64.4</v>
      </c>
      <c r="G23" s="16">
        <f>F23+0.6</f>
        <v>65</v>
      </c>
      <c r="H23" s="10"/>
      <c r="I23" s="24" t="s">
        <v>26</v>
      </c>
      <c r="J23" s="24" t="s">
        <v>64</v>
      </c>
      <c r="K23" s="25" t="s">
        <v>59</v>
      </c>
      <c r="L23" s="25" t="s">
        <v>29</v>
      </c>
      <c r="M23" s="25" t="s">
        <v>65</v>
      </c>
      <c r="N23" s="25" t="s">
        <v>29</v>
      </c>
    </row>
    <row r="24" customHeight="1" spans="1:14">
      <c r="A24" s="16" t="s">
        <v>45</v>
      </c>
      <c r="B24" s="16">
        <f>C24-0.7</f>
        <v>19.6</v>
      </c>
      <c r="C24" s="16">
        <f>D24-0.7</f>
        <v>20.3</v>
      </c>
      <c r="D24" s="16">
        <v>21</v>
      </c>
      <c r="E24" s="16">
        <f>D24+0.7</f>
        <v>21.7</v>
      </c>
      <c r="F24" s="16">
        <f>E24+0.8</f>
        <v>22.5</v>
      </c>
      <c r="G24" s="16">
        <f>F24+0.95</f>
        <v>23.45</v>
      </c>
      <c r="H24" s="10"/>
      <c r="I24" s="24" t="s">
        <v>35</v>
      </c>
      <c r="J24" s="24" t="s">
        <v>66</v>
      </c>
      <c r="K24" s="25" t="s">
        <v>50</v>
      </c>
      <c r="L24" s="25" t="s">
        <v>67</v>
      </c>
      <c r="M24" s="25" t="s">
        <v>26</v>
      </c>
      <c r="N24" s="25" t="s">
        <v>28</v>
      </c>
    </row>
    <row r="25" customHeight="1" spans="1:14">
      <c r="A25" s="16" t="s">
        <v>49</v>
      </c>
      <c r="B25" s="16">
        <f>C25-0.4</f>
        <v>10.2</v>
      </c>
      <c r="C25" s="16">
        <f>D25-0.4</f>
        <v>10.6</v>
      </c>
      <c r="D25" s="16">
        <v>11</v>
      </c>
      <c r="E25" s="16">
        <f>D25+0.4</f>
        <v>11.4</v>
      </c>
      <c r="F25" s="16">
        <f>E25+0.4</f>
        <v>11.8</v>
      </c>
      <c r="G25" s="16">
        <f>F25+0.6</f>
        <v>12.4</v>
      </c>
      <c r="H25" s="10"/>
      <c r="I25" s="24" t="s">
        <v>68</v>
      </c>
      <c r="J25" s="24" t="s">
        <v>35</v>
      </c>
      <c r="K25" s="25" t="s">
        <v>28</v>
      </c>
      <c r="L25" s="25" t="s">
        <v>63</v>
      </c>
      <c r="M25" s="25" t="s">
        <v>28</v>
      </c>
      <c r="N25" s="25" t="s">
        <v>28</v>
      </c>
    </row>
    <row r="26" customHeight="1" spans="1:14">
      <c r="A26" s="16" t="s">
        <v>51</v>
      </c>
      <c r="B26" s="16">
        <f>C26-1</f>
        <v>48</v>
      </c>
      <c r="C26" s="16">
        <f>D26-1</f>
        <v>49</v>
      </c>
      <c r="D26" s="16">
        <v>50</v>
      </c>
      <c r="E26" s="16">
        <f>D26+1</f>
        <v>51</v>
      </c>
      <c r="F26" s="16">
        <f>E26+1</f>
        <v>52</v>
      </c>
      <c r="G26" s="16">
        <f>F26+1.5</f>
        <v>53.5</v>
      </c>
      <c r="H26" s="17"/>
      <c r="I26" s="24" t="s">
        <v>36</v>
      </c>
      <c r="J26" s="24" t="s">
        <v>52</v>
      </c>
      <c r="K26" s="25" t="s">
        <v>52</v>
      </c>
      <c r="L26" s="25" t="s">
        <v>28</v>
      </c>
      <c r="M26" s="25" t="s">
        <v>36</v>
      </c>
      <c r="N26" s="25" t="s">
        <v>69</v>
      </c>
    </row>
    <row r="27" customHeight="1" spans="1:14">
      <c r="A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customHeight="1" spans="4:14"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customHeight="1" spans="1:1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8"/>
    </row>
  </sheetData>
  <mergeCells count="8">
    <mergeCell ref="A1:N1"/>
    <mergeCell ref="B2:D2"/>
    <mergeCell ref="E2:G2"/>
    <mergeCell ref="I2:N2"/>
    <mergeCell ref="B3:G3"/>
    <mergeCell ref="A17:G17"/>
    <mergeCell ref="A3:A5"/>
    <mergeCell ref="H2:H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2024-09-20T00:16:48Z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