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<sst xmlns="http://schemas.openxmlformats.org/spreadsheetml/2006/main" count="291" uniqueCount="104">
  <si>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</si>
  <si>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</si>
  <si>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</si>
  <si>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</si>
  <si>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</si>
  <si>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</si>
  <si>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</si>
  <si>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</si>
  <si>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</si>
  <si>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</si>
  <si>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</si>
  <si>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</si>
  <si>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</si>
  <si>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</si>
  <si>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</si>
  <si>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</si>
  <si>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</si>
  <si>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</si>
  <si>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</si>
  <si>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TAWWBM90770</t>
  </si>
  <si>
    <t>品名</t>
  </si>
  <si>
    <t>男式套绒冲锋衣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</si>
  <si>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</si>
  <si>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</si>
  <si>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</si>
  <si>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</si>
  <si>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</si>
  <si>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</si>
  <si>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</si>
  <si>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</si>
  <si>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</si>
  <si>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</si>
  <si>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</si>
  <si>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</si>
  <si>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XXXXL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</si>
  <si>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</si>
  <si>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</si>
  <si>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</si>
  <si>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</si>
  <si>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</si>
  <si>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</si>
  <si>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</si>
  <si>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</si>
  <si>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</si>
  <si>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</si>
  <si>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</si>
  <si>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-0.5</t>
  </si>
  <si>
    <t>0</t>
  </si>
  <si>
    <t>前中长</t>
  </si>
  <si>
    <t>胸围</t>
  </si>
  <si>
    <t>-1</t>
  </si>
  <si>
    <t>摆围</t>
  </si>
  <si>
    <t>120</t>
  </si>
  <si>
    <t>肩宽</t>
  </si>
  <si>
    <t>-0.9</t>
  </si>
  <si>
    <t>袖长</t>
  </si>
  <si>
    <t>袖肥/2（参考值见注解）</t>
  </si>
  <si>
    <t>袖肘围/2</t>
  </si>
  <si>
    <t>0.2</t>
  </si>
  <si>
    <t>袖口围/2（平量）</t>
  </si>
  <si>
    <t>下领围</t>
  </si>
  <si>
    <t>0.5</t>
  </si>
  <si>
    <t>指示规格  FINAL SPEC（内件）</t>
  </si>
  <si>
    <t>前中拉链长</t>
  </si>
  <si>
    <t>1</t>
  </si>
  <si>
    <t>2</t>
  </si>
  <si>
    <t>摆围（平量）</t>
  </si>
  <si>
    <t>0.6</t>
  </si>
  <si>
    <t>肩点袖长</t>
  </si>
  <si>
    <t>-0.4</t>
  </si>
  <si>
    <t>袖肥/2（参考值）</t>
  </si>
  <si>
    <t>0.4</t>
  </si>
  <si>
    <t>袖口围/2(松量)</t>
  </si>
  <si>
    <t>上领围</t>
  </si>
  <si>
    <t>外件问题点：</t>
  </si>
  <si>
    <t>内件问题点：</t>
  </si>
  <si>
    <t>1，注意下摆贴条不要紧，避免面上褶皱不平，请及时改进。</t>
  </si>
  <si>
    <t>1，注意门襟两侧吃纵要均匀，拉链不要起浪。要保证平服。</t>
  </si>
  <si>
    <t>2，袖口注意不要吃纵不匀斜绺。</t>
  </si>
  <si>
    <t>2，下摆袖口要宽窄均匀，不要斜绺。</t>
  </si>
  <si>
    <t>3，注意插袋下口拐角拼缝要注意平整，压胶不要褶皱。</t>
  </si>
  <si>
    <t>3，袖笼要平服，吃纵均匀，对称部位要一致。</t>
  </si>
  <si>
    <t>4，注意对称部位，拼缝位置要左右，高低一致。</t>
  </si>
  <si>
    <t>4，注意袋口拉链不要起浪。</t>
  </si>
  <si>
    <t>5，注意压胶不要出现死折，褶皱，吃纵不匀的情况。</t>
  </si>
  <si>
    <t>5，各部位明线要保证宽窄均匀。</t>
  </si>
  <si>
    <t>6，清理干净内外线毛，脏污，油渍，划粉印，烫痕，咯痕。</t>
  </si>
  <si>
    <t>6，清理干净内外线毛，浮线毛杂质，</t>
  </si>
  <si>
    <t>7，注意门襟两侧要吃纵均匀，熨烫平服，压胶不要褶皱。</t>
  </si>
  <si>
    <t>8，压双面胶部位注意不要褶皱，起泡。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</si>
  <si>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</si>
  <si>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</si>
  <si>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</si>
  <si>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</si>
  <si>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工厂负责人：吴爽</t>
  </si>
  <si>
    <t>4XL</t>
  </si>
  <si>
    <t>内主项拉链</t>
  </si>
  <si>
    <t>腰围</t>
  </si>
  <si>
    <t>袖口围/2平量</t>
  </si>
  <si>
    <t>袖口围/3拉量</t>
  </si>
  <si>
    <t xml:space="preserve">     中期请洗测齐色各2件，有问题的另加测量数量。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</si>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</sst>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9"/>
      <name val="华文细黑"/>
      <charset val="134"/>
    </font>
    <font>
      <sz val="12"/>
      <name val="华文细黑"/>
      <charset val="134"/>
    </font>
    <font>
      <sz val="12"/>
      <name val="华文楷体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/>
    <xf numFmtId="0" fontId="1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6" fillId="0" borderId="0">
      <alignment vertical="center"/>
    </xf>
  </cellStyleXfs>
  <cellXfs count="94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6" applyFont="1" applyBorder="1" applyAlignment="1">
      <alignment horizontal="center"/>
    </xf>
    <xf numFmtId="0" fontId="10" fillId="0" borderId="4" xfId="56" applyFont="1" applyBorder="1" applyAlignment="1">
      <alignment horizontal="left" vertical="top"/>
    </xf>
    <xf numFmtId="0" fontId="10" fillId="0" borderId="4" xfId="56" applyFont="1" applyBorder="1" applyAlignment="1">
      <alignment horizontal="center"/>
    </xf>
    <xf numFmtId="0" fontId="10" fillId="3" borderId="4" xfId="56" applyFont="1" applyFill="1" applyBorder="1" applyAlignment="1">
      <alignment horizontal="center"/>
    </xf>
    <xf numFmtId="0" fontId="11" fillId="0" borderId="4" xfId="56" applyFont="1" applyBorder="1" applyAlignment="1">
      <alignment horizontal="left" vertical="top"/>
    </xf>
    <xf numFmtId="0" fontId="11" fillId="0" borderId="4" xfId="56" applyFont="1" applyBorder="1" applyAlignment="1">
      <alignment horizontal="center"/>
    </xf>
    <xf numFmtId="0" fontId="11" fillId="3" borderId="4" xfId="56" applyFont="1" applyFill="1" applyBorder="1" applyAlignment="1">
      <alignment horizontal="center"/>
    </xf>
    <xf numFmtId="0" fontId="12" fillId="0" borderId="9" xfId="53" applyFont="1" applyFill="1" applyBorder="1" applyAlignment="1">
      <alignment horizontal="left"/>
    </xf>
    <xf numFmtId="0" fontId="12" fillId="0" borderId="10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9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6" fillId="0" borderId="9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12" fillId="0" borderId="11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0" fontId="6" fillId="0" borderId="11" xfId="53" applyFont="1" applyFill="1" applyBorder="1" applyAlignment="1">
      <alignment horizontal="left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0" fontId="6" fillId="0" borderId="11" xfId="53" applyFont="1" applyFill="1" applyBorder="1" applyAlignment="1">
      <alignment horizontal="left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6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3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/>
    <xf numFmtId="0" fontId="0" fillId="0" borderId="7" xfId="0" applyBorder="1"/>
    <xf numFmtId="0" fontId="0" fillId="0" borderId="8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43" xfId="55"/>
    <cellStyle name="常规 23 4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0281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5201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581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0281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0281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0281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5201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581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0281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0281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8</xdr:col>
      <xdr:colOff>533400</xdr:colOff>
      <xdr:row>37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02815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52015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5815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8</xdr:col>
      <xdr:colOff>533400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02815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8</xdr:col>
      <xdr:colOff>533400</xdr:colOff>
      <xdr:row>37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02815" y="751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533400</xdr:colOff>
      <xdr:row>31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02815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8</xdr:col>
      <xdr:colOff>533400</xdr:colOff>
      <xdr:row>31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02815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02815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02815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02815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02815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3" t="s">
        <v>0</v>
      </c>
      <c r="C2" s="74"/>
      <c r="D2" s="74"/>
      <c r="E2" s="74"/>
      <c r="F2" s="74"/>
      <c r="G2" s="74"/>
      <c r="H2" s="74"/>
      <c r="I2" s="89"/>
    </row>
    <row r="3" ht="28" customHeight="1" spans="2:9">
      <c r="B3" s="75"/>
      <c r="C3" s="76"/>
      <c r="D3" s="77" t="s">
        <v>1</v>
      </c>
      <c r="E3" s="78"/>
      <c r="F3" s="79" t="s">
        <v>2</v>
      </c>
      <c r="G3" s="80"/>
      <c r="H3" s="77" t="s">
        <v>3</v>
      </c>
      <c r="I3" s="90"/>
    </row>
    <row r="4" ht="28" customHeight="1" spans="2:9">
      <c r="B4" s="75" t="s">
        <v>4</v>
      </c>
      <c r="C4" s="76" t="s">
        <v>5</v>
      </c>
      <c r="D4" s="76" t="s">
        <v>6</v>
      </c>
      <c r="E4" s="76" t="s">
        <v>7</v>
      </c>
      <c r="F4" s="81" t="s">
        <v>6</v>
      </c>
      <c r="G4" s="81" t="s">
        <v>7</v>
      </c>
      <c r="H4" s="76" t="s">
        <v>6</v>
      </c>
      <c r="I4" s="91" t="s">
        <v>7</v>
      </c>
    </row>
    <row r="5" ht="28" customHeight="1" spans="2:9">
      <c r="B5" s="82" t="s">
        <v>8</v>
      </c>
      <c r="C5" s="83">
        <v>13</v>
      </c>
      <c r="D5" s="83">
        <v>0</v>
      </c>
      <c r="E5" s="83">
        <v>1</v>
      </c>
      <c r="F5" s="84">
        <v>0</v>
      </c>
      <c r="G5" s="84">
        <v>1</v>
      </c>
      <c r="H5" s="83">
        <v>1</v>
      </c>
      <c r="I5" s="92">
        <v>2</v>
      </c>
    </row>
    <row r="6" ht="28" customHeight="1" spans="2:9">
      <c r="B6" s="82" t="s">
        <v>9</v>
      </c>
      <c r="C6" s="83">
        <v>20</v>
      </c>
      <c r="D6" s="83">
        <v>0</v>
      </c>
      <c r="E6" s="83">
        <v>1</v>
      </c>
      <c r="F6" s="84">
        <v>1</v>
      </c>
      <c r="G6" s="84">
        <v>2</v>
      </c>
      <c r="H6" s="83">
        <v>2</v>
      </c>
      <c r="I6" s="92">
        <v>3</v>
      </c>
    </row>
    <row r="7" ht="28" customHeight="1" spans="2:9">
      <c r="B7" s="82" t="s">
        <v>10</v>
      </c>
      <c r="C7" s="83">
        <v>32</v>
      </c>
      <c r="D7" s="83">
        <v>0</v>
      </c>
      <c r="E7" s="83">
        <v>1</v>
      </c>
      <c r="F7" s="84">
        <v>2</v>
      </c>
      <c r="G7" s="84">
        <v>3</v>
      </c>
      <c r="H7" s="83">
        <v>3</v>
      </c>
      <c r="I7" s="92">
        <v>4</v>
      </c>
    </row>
    <row r="8" ht="28" customHeight="1" spans="2:9">
      <c r="B8" s="82" t="s">
        <v>11</v>
      </c>
      <c r="C8" s="83">
        <v>50</v>
      </c>
      <c r="D8" s="83">
        <v>1</v>
      </c>
      <c r="E8" s="83">
        <v>2</v>
      </c>
      <c r="F8" s="84">
        <v>3</v>
      </c>
      <c r="G8" s="84">
        <v>4</v>
      </c>
      <c r="H8" s="83">
        <v>5</v>
      </c>
      <c r="I8" s="92">
        <v>6</v>
      </c>
    </row>
    <row r="9" ht="28" customHeight="1" spans="2:9">
      <c r="B9" s="82" t="s">
        <v>12</v>
      </c>
      <c r="C9" s="83">
        <v>80</v>
      </c>
      <c r="D9" s="83">
        <v>2</v>
      </c>
      <c r="E9" s="83">
        <v>3</v>
      </c>
      <c r="F9" s="84">
        <v>5</v>
      </c>
      <c r="G9" s="84">
        <v>6</v>
      </c>
      <c r="H9" s="83">
        <v>7</v>
      </c>
      <c r="I9" s="92">
        <v>8</v>
      </c>
    </row>
    <row r="10" ht="28" customHeight="1" spans="2:9">
      <c r="B10" s="82" t="s">
        <v>13</v>
      </c>
      <c r="C10" s="83">
        <v>125</v>
      </c>
      <c r="D10" s="83">
        <v>3</v>
      </c>
      <c r="E10" s="83">
        <v>4</v>
      </c>
      <c r="F10" s="84">
        <v>7</v>
      </c>
      <c r="G10" s="84">
        <v>8</v>
      </c>
      <c r="H10" s="83">
        <v>10</v>
      </c>
      <c r="I10" s="92">
        <v>11</v>
      </c>
    </row>
    <row r="11" ht="28" customHeight="1" spans="2:9">
      <c r="B11" s="82" t="s">
        <v>14</v>
      </c>
      <c r="C11" s="83">
        <v>200</v>
      </c>
      <c r="D11" s="83">
        <v>5</v>
      </c>
      <c r="E11" s="83">
        <v>6</v>
      </c>
      <c r="F11" s="84">
        <v>10</v>
      </c>
      <c r="G11" s="84">
        <v>11</v>
      </c>
      <c r="H11" s="83">
        <v>14</v>
      </c>
      <c r="I11" s="92">
        <v>15</v>
      </c>
    </row>
    <row r="12" ht="28" customHeight="1" spans="2:9">
      <c r="B12" s="85" t="s">
        <v>15</v>
      </c>
      <c r="C12" s="86">
        <v>315</v>
      </c>
      <c r="D12" s="86">
        <v>7</v>
      </c>
      <c r="E12" s="86">
        <v>8</v>
      </c>
      <c r="F12" s="87">
        <v>14</v>
      </c>
      <c r="G12" s="87">
        <v>15</v>
      </c>
      <c r="H12" s="86">
        <v>21</v>
      </c>
      <c r="I12" s="93">
        <v>22</v>
      </c>
    </row>
    <row r="14" spans="2:4">
      <c r="B14" s="88" t="s">
        <v>16</v>
      </c>
      <c r="C14" s="88"/>
      <c r="D14" s="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zoomScale="90" zoomScaleNormal="90" topLeftCell="A33" workbookViewId="0">
      <selection activeCell="A33" sqref="A33:I36"/>
    </sheetView>
  </sheetViews>
  <sheetFormatPr defaultColWidth="9" defaultRowHeight="26" customHeight="1"/>
  <cols>
    <col min="1" max="1" width="13.2416666666667" style="1" customWidth="1"/>
    <col min="2" max="9" width="9.33333333333333" style="1" customWidth="1"/>
    <col min="10" max="10" width="1.33333333333333" style="1" customWidth="1"/>
    <col min="11" max="11" width="10.1666666666667" style="1" customWidth="1"/>
    <col min="12" max="12" width="11.9166666666667" style="1" customWidth="1"/>
    <col min="13" max="13" width="12.1666666666667" style="1" customWidth="1"/>
    <col min="14" max="14" width="11.0833333333333" style="1" customWidth="1"/>
    <col min="15" max="15" width="11.3333333333333" style="1" customWidth="1"/>
    <col min="16" max="16" width="11.5666666666667" style="1" customWidth="1"/>
    <col min="17" max="16384" width="9" style="1"/>
  </cols>
  <sheetData>
    <row r="1" s="1" customFormat="1" ht="16" customHeight="1" spans="1:16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" customHeight="1" spans="1:16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5"/>
      <c r="J2" s="23"/>
      <c r="K2" s="24" t="s">
        <v>22</v>
      </c>
      <c r="L2" s="5" t="s">
        <v>23</v>
      </c>
      <c r="M2" s="5"/>
      <c r="N2" s="5"/>
      <c r="O2" s="5"/>
      <c r="P2" s="25"/>
    </row>
    <row r="3" s="1" customFormat="1" ht="16" customHeight="1" spans="1:16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8"/>
      <c r="J3" s="26"/>
      <c r="K3" s="27" t="s">
        <v>26</v>
      </c>
      <c r="L3" s="27"/>
      <c r="M3" s="27"/>
      <c r="N3" s="27"/>
      <c r="O3" s="27"/>
      <c r="P3" s="28"/>
    </row>
    <row r="4" s="1" customFormat="1" ht="16" customHeight="1" spans="1:16">
      <c r="A4" s="7"/>
      <c r="B4" s="44" t="s">
        <v>27</v>
      </c>
      <c r="C4" s="44" t="s">
        <v>28</v>
      </c>
      <c r="D4" s="44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44" t="s">
        <v>34</v>
      </c>
      <c r="J4" s="26"/>
      <c r="K4" s="44" t="s">
        <v>32</v>
      </c>
      <c r="L4" s="44" t="s">
        <v>32</v>
      </c>
      <c r="M4" s="29"/>
      <c r="N4" s="29"/>
      <c r="O4" s="29"/>
      <c r="P4" s="30"/>
    </row>
    <row r="5" s="1" customFormat="1" ht="16" customHeight="1" spans="1:16">
      <c r="A5" s="7"/>
      <c r="B5" s="44" t="s">
        <v>35</v>
      </c>
      <c r="C5" s="44" t="s">
        <v>36</v>
      </c>
      <c r="D5" s="44" t="s">
        <v>37</v>
      </c>
      <c r="E5" s="44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26"/>
      <c r="K5" s="31" t="s">
        <v>43</v>
      </c>
      <c r="L5" s="31" t="s">
        <v>44</v>
      </c>
      <c r="M5" s="31"/>
      <c r="N5" s="31"/>
      <c r="O5" s="31"/>
      <c r="P5" s="32"/>
    </row>
    <row r="6" s="1" customFormat="1" ht="16" customHeight="1" spans="1:16">
      <c r="A6" s="45" t="s">
        <v>45</v>
      </c>
      <c r="B6" s="46">
        <f>C6-1</f>
        <v>72</v>
      </c>
      <c r="C6" s="46">
        <f>D6-1</f>
        <v>73</v>
      </c>
      <c r="D6" s="46">
        <f>E6-2</f>
        <v>74</v>
      </c>
      <c r="E6" s="46">
        <v>76</v>
      </c>
      <c r="F6" s="46">
        <f>E6+2</f>
        <v>78</v>
      </c>
      <c r="G6" s="47">
        <f>F6+2</f>
        <v>80</v>
      </c>
      <c r="H6" s="46">
        <f>G6+1</f>
        <v>81</v>
      </c>
      <c r="I6" s="46">
        <f>H6+1</f>
        <v>82</v>
      </c>
      <c r="J6" s="26"/>
      <c r="K6" s="35" t="s">
        <v>46</v>
      </c>
      <c r="L6" s="35" t="s">
        <v>47</v>
      </c>
      <c r="M6" s="33"/>
      <c r="N6" s="33"/>
      <c r="O6" s="33"/>
      <c r="P6" s="34"/>
    </row>
    <row r="7" s="1" customFormat="1" ht="16" customHeight="1" spans="1:16">
      <c r="A7" s="45" t="s">
        <v>48</v>
      </c>
      <c r="B7" s="46">
        <f>C7-1</f>
        <v>70</v>
      </c>
      <c r="C7" s="46">
        <f>D7-1</f>
        <v>71</v>
      </c>
      <c r="D7" s="46">
        <f>E7-2</f>
        <v>72</v>
      </c>
      <c r="E7" s="46">
        <v>74</v>
      </c>
      <c r="F7" s="46">
        <f>E7+2</f>
        <v>76</v>
      </c>
      <c r="G7" s="47">
        <f>F7+2</f>
        <v>78</v>
      </c>
      <c r="H7" s="46">
        <f>G7+1</f>
        <v>79</v>
      </c>
      <c r="I7" s="46">
        <f>H7+1</f>
        <v>80</v>
      </c>
      <c r="J7" s="26"/>
      <c r="K7" s="35" t="s">
        <v>47</v>
      </c>
      <c r="L7" s="35" t="s">
        <v>47</v>
      </c>
      <c r="M7" s="35"/>
      <c r="N7" s="35"/>
      <c r="O7" s="35"/>
      <c r="P7" s="36"/>
    </row>
    <row r="8" s="1" customFormat="1" ht="16" customHeight="1" spans="1:16">
      <c r="A8" s="45" t="s">
        <v>49</v>
      </c>
      <c r="B8" s="46">
        <f>C8-4</f>
        <v>112</v>
      </c>
      <c r="C8" s="46">
        <f>D8-4</f>
        <v>116</v>
      </c>
      <c r="D8" s="46">
        <f>E8-4</f>
        <v>120</v>
      </c>
      <c r="E8" s="46">
        <v>124</v>
      </c>
      <c r="F8" s="46">
        <f>E8+4</f>
        <v>128</v>
      </c>
      <c r="G8" s="47">
        <f>F8+4</f>
        <v>132</v>
      </c>
      <c r="H8" s="46">
        <f>G8+6</f>
        <v>138</v>
      </c>
      <c r="I8" s="46">
        <f>H8+6</f>
        <v>144</v>
      </c>
      <c r="J8" s="26"/>
      <c r="K8" s="35" t="s">
        <v>50</v>
      </c>
      <c r="L8" s="35" t="s">
        <v>50</v>
      </c>
      <c r="M8" s="35"/>
      <c r="N8" s="35"/>
      <c r="O8" s="35"/>
      <c r="P8" s="36"/>
    </row>
    <row r="9" s="1" customFormat="1" ht="16" customHeight="1" spans="1:16">
      <c r="A9" s="45" t="s">
        <v>51</v>
      </c>
      <c r="B9" s="46">
        <f>C9-4</f>
        <v>108</v>
      </c>
      <c r="C9" s="46">
        <f>D9-4</f>
        <v>112</v>
      </c>
      <c r="D9" s="46">
        <f>E9-4</f>
        <v>116</v>
      </c>
      <c r="E9" s="46" t="s">
        <v>52</v>
      </c>
      <c r="F9" s="46">
        <f>E9+4</f>
        <v>124</v>
      </c>
      <c r="G9" s="47">
        <f>F9+5</f>
        <v>129</v>
      </c>
      <c r="H9" s="46">
        <f>G9+6</f>
        <v>135</v>
      </c>
      <c r="I9" s="46">
        <f>H9+7</f>
        <v>142</v>
      </c>
      <c r="J9" s="26"/>
      <c r="K9" s="35" t="s">
        <v>47</v>
      </c>
      <c r="L9" s="35" t="s">
        <v>47</v>
      </c>
      <c r="M9" s="33"/>
      <c r="N9" s="33"/>
      <c r="O9" s="33"/>
      <c r="P9" s="34"/>
    </row>
    <row r="10" s="1" customFormat="1" ht="16" customHeight="1" spans="1:16">
      <c r="A10" s="45" t="s">
        <v>53</v>
      </c>
      <c r="B10" s="46">
        <f>C10-1.2</f>
        <v>44.9</v>
      </c>
      <c r="C10" s="46">
        <f>D10-1.2</f>
        <v>46.1</v>
      </c>
      <c r="D10" s="46">
        <f>E10-1.2</f>
        <v>47.3</v>
      </c>
      <c r="E10" s="46">
        <v>48.5</v>
      </c>
      <c r="F10" s="46">
        <f>E10+1.2</f>
        <v>49.7</v>
      </c>
      <c r="G10" s="47">
        <f>F10+1.2</f>
        <v>50.9</v>
      </c>
      <c r="H10" s="46">
        <f>G10+1.4</f>
        <v>52.3</v>
      </c>
      <c r="I10" s="46">
        <f>H10+1.4</f>
        <v>53.7</v>
      </c>
      <c r="J10" s="26"/>
      <c r="K10" s="35" t="s">
        <v>54</v>
      </c>
      <c r="L10" s="35" t="s">
        <v>50</v>
      </c>
      <c r="M10" s="33"/>
      <c r="N10" s="33"/>
      <c r="O10" s="33"/>
      <c r="P10" s="34"/>
    </row>
    <row r="11" s="1" customFormat="1" ht="16" customHeight="1" spans="1:16">
      <c r="A11" s="45" t="s">
        <v>55</v>
      </c>
      <c r="B11" s="46">
        <f>C11-0.6</f>
        <v>61.6</v>
      </c>
      <c r="C11" s="46">
        <f>D11-0.6</f>
        <v>62.2</v>
      </c>
      <c r="D11" s="46">
        <f>E11-1.2</f>
        <v>62.8</v>
      </c>
      <c r="E11" s="46">
        <v>64</v>
      </c>
      <c r="F11" s="46">
        <f>E11+1.2</f>
        <v>65.2</v>
      </c>
      <c r="G11" s="47">
        <f>F11+1.2</f>
        <v>66.4</v>
      </c>
      <c r="H11" s="46">
        <f>G11+0.6</f>
        <v>67</v>
      </c>
      <c r="I11" s="46">
        <f>H11+0.6</f>
        <v>67.6</v>
      </c>
      <c r="J11" s="26"/>
      <c r="K11" s="35" t="s">
        <v>47</v>
      </c>
      <c r="L11" s="35" t="s">
        <v>47</v>
      </c>
      <c r="M11" s="33"/>
      <c r="N11" s="33"/>
      <c r="O11" s="33"/>
      <c r="P11" s="34"/>
    </row>
    <row r="12" s="1" customFormat="1" ht="16" customHeight="1" spans="1:16">
      <c r="A12" s="45" t="s">
        <v>56</v>
      </c>
      <c r="B12" s="46">
        <f>C12-0.8</f>
        <v>23.1</v>
      </c>
      <c r="C12" s="46">
        <f>D12-0.8</f>
        <v>23.9</v>
      </c>
      <c r="D12" s="46">
        <f>E12-0.8</f>
        <v>24.7</v>
      </c>
      <c r="E12" s="46">
        <v>25.5</v>
      </c>
      <c r="F12" s="46">
        <f>E12+0.8</f>
        <v>26.3</v>
      </c>
      <c r="G12" s="47">
        <f>F12+0.8</f>
        <v>27.1</v>
      </c>
      <c r="H12" s="46">
        <f>G12+1.3</f>
        <v>28.4</v>
      </c>
      <c r="I12" s="46">
        <f>H12+1.3</f>
        <v>29.7</v>
      </c>
      <c r="J12" s="26"/>
      <c r="K12" s="35" t="s">
        <v>47</v>
      </c>
      <c r="L12" s="35" t="s">
        <v>47</v>
      </c>
      <c r="M12" s="33"/>
      <c r="N12" s="33"/>
      <c r="O12" s="33"/>
      <c r="P12" s="34"/>
    </row>
    <row r="13" s="1" customFormat="1" ht="16" customHeight="1" spans="1:16">
      <c r="A13" s="45" t="s">
        <v>57</v>
      </c>
      <c r="B13" s="46">
        <f>C13-0.7</f>
        <v>19.1</v>
      </c>
      <c r="C13" s="46">
        <f>D13-0.7</f>
        <v>19.8</v>
      </c>
      <c r="D13" s="46">
        <f>E13-0.7</f>
        <v>20.5</v>
      </c>
      <c r="E13" s="46">
        <v>21.2</v>
      </c>
      <c r="F13" s="46">
        <f>E13+0.7</f>
        <v>21.9</v>
      </c>
      <c r="G13" s="47">
        <f>F13+0.7</f>
        <v>22.6</v>
      </c>
      <c r="H13" s="46">
        <f>G13+1</f>
        <v>23.6</v>
      </c>
      <c r="I13" s="46">
        <f>H13+1</f>
        <v>24.6</v>
      </c>
      <c r="J13" s="26"/>
      <c r="K13" s="35" t="s">
        <v>58</v>
      </c>
      <c r="L13" s="35" t="s">
        <v>47</v>
      </c>
      <c r="M13" s="33"/>
      <c r="N13" s="33"/>
      <c r="O13" s="33"/>
      <c r="P13" s="34"/>
    </row>
    <row r="14" s="1" customFormat="1" ht="16" customHeight="1" spans="1:16">
      <c r="A14" s="45" t="s">
        <v>59</v>
      </c>
      <c r="B14" s="46">
        <f>C14-0.5</f>
        <v>13.5</v>
      </c>
      <c r="C14" s="46">
        <f>D14-0.5</f>
        <v>14</v>
      </c>
      <c r="D14" s="46">
        <f>E14-0.5</f>
        <v>14.5</v>
      </c>
      <c r="E14" s="46">
        <v>15</v>
      </c>
      <c r="F14" s="46">
        <f>E14+0.5</f>
        <v>15.5</v>
      </c>
      <c r="G14" s="47">
        <f>F14+0.5</f>
        <v>16</v>
      </c>
      <c r="H14" s="46">
        <f>G14+0.7</f>
        <v>16.7</v>
      </c>
      <c r="I14" s="46">
        <f>H14+0.7</f>
        <v>17.4</v>
      </c>
      <c r="J14" s="26"/>
      <c r="K14" s="35" t="s">
        <v>47</v>
      </c>
      <c r="L14" s="35" t="s">
        <v>47</v>
      </c>
      <c r="M14" s="33"/>
      <c r="N14" s="33"/>
      <c r="O14" s="33"/>
      <c r="P14" s="34"/>
    </row>
    <row r="15" s="1" customFormat="1" ht="16" customHeight="1" spans="1:16">
      <c r="A15" s="45" t="s">
        <v>60</v>
      </c>
      <c r="B15" s="46">
        <f>C15-1</f>
        <v>52</v>
      </c>
      <c r="C15" s="46">
        <f>D15-1</f>
        <v>53</v>
      </c>
      <c r="D15" s="46">
        <f>E15-1</f>
        <v>54</v>
      </c>
      <c r="E15" s="46">
        <v>55</v>
      </c>
      <c r="F15" s="46">
        <f>E15+1</f>
        <v>56</v>
      </c>
      <c r="G15" s="47">
        <f>F15+1</f>
        <v>57</v>
      </c>
      <c r="H15" s="46">
        <f>G15+1.5</f>
        <v>58.5</v>
      </c>
      <c r="I15" s="46">
        <f>H15+1.5</f>
        <v>60</v>
      </c>
      <c r="J15" s="26"/>
      <c r="K15" s="35" t="s">
        <v>61</v>
      </c>
      <c r="L15" s="35" t="s">
        <v>47</v>
      </c>
      <c r="M15" s="33"/>
      <c r="N15" s="33"/>
      <c r="O15" s="33"/>
      <c r="P15" s="34"/>
    </row>
    <row r="16" s="1" customFormat="1" ht="16" customHeight="1" spans="1:16">
      <c r="A16" s="12"/>
      <c r="B16" s="13"/>
      <c r="C16" s="13"/>
      <c r="D16" s="17"/>
      <c r="E16" s="13"/>
      <c r="F16" s="13"/>
      <c r="G16" s="13"/>
      <c r="H16" s="13"/>
      <c r="I16" s="13"/>
      <c r="J16" s="26"/>
      <c r="K16" s="33"/>
      <c r="L16" s="33"/>
      <c r="M16" s="33"/>
      <c r="N16" s="33"/>
      <c r="O16" s="33"/>
      <c r="P16" s="34"/>
    </row>
    <row r="17" s="1" customFormat="1" ht="16" customHeight="1" spans="1:16">
      <c r="A17" s="7" t="s">
        <v>24</v>
      </c>
      <c r="B17" s="8" t="s">
        <v>62</v>
      </c>
      <c r="C17" s="8"/>
      <c r="D17" s="8"/>
      <c r="E17" s="8"/>
      <c r="F17" s="8"/>
      <c r="G17" s="8"/>
      <c r="H17" s="8"/>
      <c r="I17" s="8"/>
      <c r="J17" s="26"/>
      <c r="K17" s="37"/>
      <c r="L17" s="37"/>
      <c r="M17" s="37"/>
      <c r="N17" s="37"/>
      <c r="O17" s="37"/>
      <c r="P17" s="38"/>
    </row>
    <row r="18" s="1" customFormat="1" ht="16" customHeight="1" spans="1:16">
      <c r="A18" s="7"/>
      <c r="B18" s="44" t="s">
        <v>27</v>
      </c>
      <c r="C18" s="44" t="s">
        <v>28</v>
      </c>
      <c r="D18" s="44" t="s">
        <v>29</v>
      </c>
      <c r="E18" s="44" t="s">
        <v>30</v>
      </c>
      <c r="F18" s="44" t="s">
        <v>31</v>
      </c>
      <c r="G18" s="44" t="s">
        <v>32</v>
      </c>
      <c r="H18" s="44" t="s">
        <v>33</v>
      </c>
      <c r="I18" s="44" t="s">
        <v>34</v>
      </c>
      <c r="J18" s="26"/>
      <c r="K18" s="44" t="s">
        <v>32</v>
      </c>
      <c r="L18" s="44" t="s">
        <v>32</v>
      </c>
      <c r="M18" s="33"/>
      <c r="N18" s="33"/>
      <c r="O18" s="33"/>
      <c r="P18" s="34"/>
    </row>
    <row r="19" s="1" customFormat="1" ht="16" customHeight="1" spans="1:16">
      <c r="A19" s="7"/>
      <c r="B19" s="44" t="s">
        <v>35</v>
      </c>
      <c r="C19" s="44" t="s">
        <v>36</v>
      </c>
      <c r="D19" s="44" t="s">
        <v>37</v>
      </c>
      <c r="E19" s="44" t="s">
        <v>38</v>
      </c>
      <c r="F19" s="44" t="s">
        <v>39</v>
      </c>
      <c r="G19" s="44" t="s">
        <v>40</v>
      </c>
      <c r="H19" s="44" t="s">
        <v>41</v>
      </c>
      <c r="I19" s="44" t="s">
        <v>42</v>
      </c>
      <c r="J19" s="26"/>
      <c r="K19" s="31" t="s">
        <v>43</v>
      </c>
      <c r="L19" s="31" t="s">
        <v>44</v>
      </c>
      <c r="M19" s="33"/>
      <c r="N19" s="33"/>
      <c r="O19" s="33"/>
      <c r="P19" s="34"/>
    </row>
    <row r="20" s="1" customFormat="1" ht="16" customHeight="1" spans="1:16">
      <c r="A20" s="48" t="s">
        <v>45</v>
      </c>
      <c r="B20" s="49">
        <f>C20-1</f>
        <v>67</v>
      </c>
      <c r="C20" s="49">
        <f>D20-1</f>
        <v>68</v>
      </c>
      <c r="D20" s="49">
        <f>E20-2</f>
        <v>69</v>
      </c>
      <c r="E20" s="49">
        <v>71</v>
      </c>
      <c r="F20" s="49">
        <f>E20+2</f>
        <v>73</v>
      </c>
      <c r="G20" s="50">
        <f>F20+2</f>
        <v>75</v>
      </c>
      <c r="H20" s="49">
        <f>G20+1</f>
        <v>76</v>
      </c>
      <c r="I20" s="49">
        <f>H20+1</f>
        <v>77</v>
      </c>
      <c r="J20" s="26"/>
      <c r="K20" s="35" t="s">
        <v>47</v>
      </c>
      <c r="L20" s="35" t="s">
        <v>50</v>
      </c>
      <c r="M20" s="33"/>
      <c r="N20" s="33"/>
      <c r="O20" s="33"/>
      <c r="P20" s="34"/>
    </row>
    <row r="21" s="1" customFormat="1" ht="16" customHeight="1" spans="1:16">
      <c r="A21" s="48" t="s">
        <v>63</v>
      </c>
      <c r="B21" s="49">
        <f>C21-1</f>
        <v>63</v>
      </c>
      <c r="C21" s="49">
        <f>D21-1</f>
        <v>64</v>
      </c>
      <c r="D21" s="49">
        <f>E21-2</f>
        <v>65</v>
      </c>
      <c r="E21" s="49">
        <v>67</v>
      </c>
      <c r="F21" s="49">
        <f>E21+2</f>
        <v>69</v>
      </c>
      <c r="G21" s="50">
        <f>F21+2</f>
        <v>71</v>
      </c>
      <c r="H21" s="49">
        <f>G21+1</f>
        <v>72</v>
      </c>
      <c r="I21" s="49">
        <f>H21+1</f>
        <v>73</v>
      </c>
      <c r="J21" s="26"/>
      <c r="K21" s="35" t="s">
        <v>46</v>
      </c>
      <c r="L21" s="35" t="s">
        <v>50</v>
      </c>
      <c r="M21" s="33"/>
      <c r="N21" s="33"/>
      <c r="O21" s="33"/>
      <c r="P21" s="34"/>
    </row>
    <row r="22" s="1" customFormat="1" ht="16" customHeight="1" spans="1:16">
      <c r="A22" s="48" t="s">
        <v>49</v>
      </c>
      <c r="B22" s="49">
        <f>C22-4</f>
        <v>100</v>
      </c>
      <c r="C22" s="49">
        <f>D22-4</f>
        <v>104</v>
      </c>
      <c r="D22" s="49">
        <f>E22-4</f>
        <v>108</v>
      </c>
      <c r="E22" s="49">
        <v>112</v>
      </c>
      <c r="F22" s="49">
        <f>E22+4</f>
        <v>116</v>
      </c>
      <c r="G22" s="50">
        <f>F22+4</f>
        <v>120</v>
      </c>
      <c r="H22" s="49">
        <f>G22+6</f>
        <v>126</v>
      </c>
      <c r="I22" s="49">
        <f>H22+6</f>
        <v>132</v>
      </c>
      <c r="J22" s="26"/>
      <c r="K22" s="35" t="s">
        <v>64</v>
      </c>
      <c r="L22" s="35" t="s">
        <v>65</v>
      </c>
      <c r="M22" s="33"/>
      <c r="N22" s="33"/>
      <c r="O22" s="33"/>
      <c r="P22" s="34"/>
    </row>
    <row r="23" s="1" customFormat="1" ht="16" customHeight="1" spans="1:16">
      <c r="A23" s="48" t="s">
        <v>66</v>
      </c>
      <c r="B23" s="49">
        <f>C23-4</f>
        <v>98</v>
      </c>
      <c r="C23" s="49">
        <f>D23-4</f>
        <v>102</v>
      </c>
      <c r="D23" s="49">
        <f>E23-4</f>
        <v>106</v>
      </c>
      <c r="E23" s="49">
        <v>110</v>
      </c>
      <c r="F23" s="49">
        <f>E23+4</f>
        <v>114</v>
      </c>
      <c r="G23" s="50">
        <f>F23+5</f>
        <v>119</v>
      </c>
      <c r="H23" s="49">
        <f>G23+6</f>
        <v>125</v>
      </c>
      <c r="I23" s="49">
        <f>H23+7</f>
        <v>132</v>
      </c>
      <c r="J23" s="26"/>
      <c r="K23" s="35" t="s">
        <v>64</v>
      </c>
      <c r="L23" s="35" t="s">
        <v>64</v>
      </c>
      <c r="M23" s="33"/>
      <c r="N23" s="33"/>
      <c r="O23" s="33"/>
      <c r="P23" s="34"/>
    </row>
    <row r="24" s="1" customFormat="1" ht="16" customHeight="1" spans="1:16">
      <c r="A24" s="48" t="s">
        <v>53</v>
      </c>
      <c r="B24" s="49">
        <f>C24-1.2</f>
        <v>43.4</v>
      </c>
      <c r="C24" s="49">
        <f>D24-1.2</f>
        <v>44.6</v>
      </c>
      <c r="D24" s="49">
        <f>E24-1.2</f>
        <v>45.8</v>
      </c>
      <c r="E24" s="49">
        <v>47</v>
      </c>
      <c r="F24" s="49">
        <f>E24+1.2</f>
        <v>48.2</v>
      </c>
      <c r="G24" s="50">
        <f>F24+1.2</f>
        <v>49.4</v>
      </c>
      <c r="H24" s="49">
        <f>G24+1.4</f>
        <v>50.8</v>
      </c>
      <c r="I24" s="49">
        <f>H24+1.4</f>
        <v>52.2</v>
      </c>
      <c r="J24" s="26"/>
      <c r="K24" s="35" t="s">
        <v>61</v>
      </c>
      <c r="L24" s="35" t="s">
        <v>67</v>
      </c>
      <c r="M24" s="33"/>
      <c r="N24" s="33"/>
      <c r="O24" s="33"/>
      <c r="P24" s="34"/>
    </row>
    <row r="25" s="1" customFormat="1" ht="16" customHeight="1" spans="1:16">
      <c r="A25" s="48" t="s">
        <v>68</v>
      </c>
      <c r="B25" s="49">
        <f>C25-0.6</f>
        <v>59.6</v>
      </c>
      <c r="C25" s="49">
        <f>D25-0.6</f>
        <v>60.2</v>
      </c>
      <c r="D25" s="49">
        <f>E25-1.2</f>
        <v>60.8</v>
      </c>
      <c r="E25" s="49">
        <v>62</v>
      </c>
      <c r="F25" s="49">
        <f>E25+1.2</f>
        <v>63.2</v>
      </c>
      <c r="G25" s="50">
        <f>F25+1.2</f>
        <v>64.4</v>
      </c>
      <c r="H25" s="49">
        <f>G25+0.6</f>
        <v>65</v>
      </c>
      <c r="I25" s="49">
        <f>H25+0.6</f>
        <v>65.6</v>
      </c>
      <c r="J25" s="26"/>
      <c r="K25" s="35" t="s">
        <v>61</v>
      </c>
      <c r="L25" s="35" t="s">
        <v>69</v>
      </c>
      <c r="M25" s="33"/>
      <c r="N25" s="33"/>
      <c r="O25" s="33"/>
      <c r="P25" s="34"/>
    </row>
    <row r="26" s="1" customFormat="1" ht="16" customHeight="1" spans="1:16">
      <c r="A26" s="48" t="s">
        <v>70</v>
      </c>
      <c r="B26" s="49">
        <f>C26-0.8</f>
        <v>19.6</v>
      </c>
      <c r="C26" s="49">
        <f>D26-0.8</f>
        <v>20.4</v>
      </c>
      <c r="D26" s="49">
        <f>E26-0.8</f>
        <v>21.2</v>
      </c>
      <c r="E26" s="49">
        <v>22</v>
      </c>
      <c r="F26" s="49">
        <f>E26+0.8</f>
        <v>22.8</v>
      </c>
      <c r="G26" s="50">
        <f>F26+0.8</f>
        <v>23.6</v>
      </c>
      <c r="H26" s="49">
        <f>G26+1.1</f>
        <v>24.7</v>
      </c>
      <c r="I26" s="49">
        <f>H26+1.1</f>
        <v>25.8</v>
      </c>
      <c r="J26" s="26"/>
      <c r="K26" s="35" t="s">
        <v>61</v>
      </c>
      <c r="L26" s="35" t="s">
        <v>71</v>
      </c>
      <c r="M26" s="33"/>
      <c r="N26" s="33"/>
      <c r="O26" s="33"/>
      <c r="P26" s="34"/>
    </row>
    <row r="27" s="1" customFormat="1" ht="16" customHeight="1" spans="1:16">
      <c r="A27" s="48" t="s">
        <v>57</v>
      </c>
      <c r="B27" s="49">
        <f>C27-0.6</f>
        <v>17.2</v>
      </c>
      <c r="C27" s="49">
        <f>D27-0.6</f>
        <v>17.8</v>
      </c>
      <c r="D27" s="49">
        <f>E27-0.6</f>
        <v>18.4</v>
      </c>
      <c r="E27" s="49">
        <v>19</v>
      </c>
      <c r="F27" s="49">
        <f>E27+0.6</f>
        <v>19.6</v>
      </c>
      <c r="G27" s="50">
        <f>F27+0.6</f>
        <v>20.2</v>
      </c>
      <c r="H27" s="49">
        <f>G27+0.95</f>
        <v>21.15</v>
      </c>
      <c r="I27" s="49">
        <f>H27+0.95</f>
        <v>22.1</v>
      </c>
      <c r="J27" s="26"/>
      <c r="K27" s="35" t="s">
        <v>67</v>
      </c>
      <c r="L27" s="35" t="s">
        <v>47</v>
      </c>
      <c r="M27" s="35"/>
      <c r="N27" s="35"/>
      <c r="O27" s="35"/>
      <c r="P27" s="36"/>
    </row>
    <row r="28" s="1" customFormat="1" ht="16" customHeight="1" spans="1:16">
      <c r="A28" s="48" t="s">
        <v>72</v>
      </c>
      <c r="B28" s="49">
        <f>C28-0.4</f>
        <v>8.3</v>
      </c>
      <c r="C28" s="49">
        <f>D28-0.4</f>
        <v>8.7</v>
      </c>
      <c r="D28" s="49">
        <f>E28-0.4</f>
        <v>9.1</v>
      </c>
      <c r="E28" s="49">
        <v>9.5</v>
      </c>
      <c r="F28" s="49">
        <f>E28+0.4</f>
        <v>9.9</v>
      </c>
      <c r="G28" s="50">
        <f>F28+0.4</f>
        <v>10.3</v>
      </c>
      <c r="H28" s="49">
        <f>G28+0.6</f>
        <v>10.9</v>
      </c>
      <c r="I28" s="49">
        <f>H28+0.6</f>
        <v>11.5</v>
      </c>
      <c r="J28" s="26"/>
      <c r="K28" s="35" t="s">
        <v>47</v>
      </c>
      <c r="L28" s="35" t="s">
        <v>47</v>
      </c>
      <c r="M28" s="35"/>
      <c r="N28" s="35"/>
      <c r="O28" s="35"/>
      <c r="P28" s="36"/>
    </row>
    <row r="29" s="1" customFormat="1" ht="16" customHeight="1" spans="1:16">
      <c r="A29" s="48" t="s">
        <v>73</v>
      </c>
      <c r="B29" s="49">
        <f>C29-1</f>
        <v>45</v>
      </c>
      <c r="C29" s="49">
        <f>D29-1</f>
        <v>46</v>
      </c>
      <c r="D29" s="49">
        <f>E29-1</f>
        <v>47</v>
      </c>
      <c r="E29" s="49">
        <v>48</v>
      </c>
      <c r="F29" s="49">
        <f>E29+1</f>
        <v>49</v>
      </c>
      <c r="G29" s="50">
        <f>F29+1</f>
        <v>50</v>
      </c>
      <c r="H29" s="49">
        <f>G29+1.5</f>
        <v>51.5</v>
      </c>
      <c r="I29" s="49">
        <f>H29+1.5</f>
        <v>53</v>
      </c>
      <c r="J29" s="26"/>
      <c r="K29" s="35" t="s">
        <v>64</v>
      </c>
      <c r="L29" s="35" t="s">
        <v>47</v>
      </c>
      <c r="M29" s="35"/>
      <c r="N29" s="35"/>
      <c r="O29" s="35"/>
      <c r="P29" s="36"/>
    </row>
    <row r="30" s="1" customFormat="1" ht="16" customHeight="1" spans="1:16">
      <c r="A30" s="51" t="s">
        <v>74</v>
      </c>
      <c r="B30" s="52"/>
      <c r="C30" s="52"/>
      <c r="D30" s="52"/>
      <c r="E30" s="52"/>
      <c r="F30" s="52"/>
      <c r="G30" s="52"/>
      <c r="H30" s="52"/>
      <c r="I30" s="58"/>
      <c r="J30" s="26"/>
      <c r="K30" s="59" t="s">
        <v>75</v>
      </c>
      <c r="L30" s="60"/>
      <c r="M30" s="60"/>
      <c r="N30" s="60"/>
      <c r="O30" s="60"/>
      <c r="P30" s="61"/>
    </row>
    <row r="31" s="1" customFormat="1" ht="16" customHeight="1" spans="1:16">
      <c r="A31" s="53" t="s">
        <v>76</v>
      </c>
      <c r="B31" s="53"/>
      <c r="C31" s="53"/>
      <c r="D31" s="53"/>
      <c r="E31" s="53"/>
      <c r="F31" s="53"/>
      <c r="G31" s="53"/>
      <c r="H31" s="53"/>
      <c r="I31" s="53"/>
      <c r="J31" s="26"/>
      <c r="K31" s="62" t="s">
        <v>77</v>
      </c>
      <c r="L31" s="63"/>
      <c r="M31" s="63"/>
      <c r="N31" s="63"/>
      <c r="O31" s="63"/>
      <c r="P31" s="64"/>
    </row>
    <row r="32" s="1" customFormat="1" ht="16" customHeight="1" spans="1:16">
      <c r="A32" s="53" t="s">
        <v>78</v>
      </c>
      <c r="B32" s="53"/>
      <c r="C32" s="53"/>
      <c r="D32" s="53"/>
      <c r="E32" s="53"/>
      <c r="F32" s="53"/>
      <c r="G32" s="53"/>
      <c r="H32" s="53"/>
      <c r="I32" s="53"/>
      <c r="J32" s="26"/>
      <c r="K32" s="62" t="s">
        <v>79</v>
      </c>
      <c r="L32" s="63"/>
      <c r="M32" s="63"/>
      <c r="N32" s="63"/>
      <c r="O32" s="63"/>
      <c r="P32" s="64"/>
    </row>
    <row r="33" s="1" customFormat="1" ht="16" customHeight="1" spans="1:16">
      <c r="A33" s="53" t="s">
        <v>80</v>
      </c>
      <c r="B33" s="53"/>
      <c r="C33" s="53"/>
      <c r="D33" s="53"/>
      <c r="E33" s="53"/>
      <c r="F33" s="53"/>
      <c r="G33" s="53"/>
      <c r="H33" s="53"/>
      <c r="I33" s="53"/>
      <c r="J33" s="26"/>
      <c r="K33" s="62" t="s">
        <v>81</v>
      </c>
      <c r="L33" s="63"/>
      <c r="M33" s="63"/>
      <c r="N33" s="63"/>
      <c r="O33" s="63"/>
      <c r="P33" s="64"/>
    </row>
    <row r="34" s="1" customFormat="1" ht="16" customHeight="1" spans="1:16">
      <c r="A34" s="53" t="s">
        <v>82</v>
      </c>
      <c r="B34" s="53"/>
      <c r="C34" s="53"/>
      <c r="D34" s="53"/>
      <c r="E34" s="53"/>
      <c r="F34" s="53"/>
      <c r="G34" s="53"/>
      <c r="H34" s="53"/>
      <c r="I34" s="53"/>
      <c r="J34" s="26"/>
      <c r="K34" s="62" t="s">
        <v>83</v>
      </c>
      <c r="L34" s="63"/>
      <c r="M34" s="63"/>
      <c r="N34" s="63"/>
      <c r="O34" s="63"/>
      <c r="P34" s="64"/>
    </row>
    <row r="35" s="1" customFormat="1" ht="16" customHeight="1" spans="1:16">
      <c r="A35" s="53" t="s">
        <v>84</v>
      </c>
      <c r="B35" s="53"/>
      <c r="C35" s="53"/>
      <c r="D35" s="53"/>
      <c r="E35" s="53"/>
      <c r="F35" s="53"/>
      <c r="G35" s="53"/>
      <c r="H35" s="53"/>
      <c r="I35" s="53"/>
      <c r="J35" s="26"/>
      <c r="K35" s="62" t="s">
        <v>85</v>
      </c>
      <c r="L35" s="63"/>
      <c r="M35" s="63"/>
      <c r="N35" s="63"/>
      <c r="O35" s="63"/>
      <c r="P35" s="64"/>
    </row>
    <row r="36" s="1" customFormat="1" ht="16" customHeight="1" spans="1:16">
      <c r="A36" s="53" t="s">
        <v>86</v>
      </c>
      <c r="B36" s="53"/>
      <c r="C36" s="53"/>
      <c r="D36" s="53"/>
      <c r="E36" s="53"/>
      <c r="F36" s="53"/>
      <c r="G36" s="53"/>
      <c r="H36" s="53"/>
      <c r="I36" s="53"/>
      <c r="J36" s="26"/>
      <c r="K36" s="62" t="s">
        <v>87</v>
      </c>
      <c r="L36" s="63"/>
      <c r="M36" s="63"/>
      <c r="N36" s="63"/>
      <c r="O36" s="63"/>
      <c r="P36" s="64"/>
    </row>
    <row r="37" s="1" customFormat="1" ht="16" customHeight="1" spans="1:16">
      <c r="A37" s="54" t="s">
        <v>88</v>
      </c>
      <c r="B37" s="55"/>
      <c r="C37" s="55"/>
      <c r="D37" s="55"/>
      <c r="E37" s="55"/>
      <c r="F37" s="55"/>
      <c r="G37" s="55"/>
      <c r="H37" s="55"/>
      <c r="I37" s="65"/>
      <c r="J37" s="26"/>
      <c r="K37" s="66"/>
      <c r="L37" s="67"/>
      <c r="M37" s="67"/>
      <c r="N37" s="67"/>
      <c r="O37" s="67"/>
      <c r="P37" s="68"/>
    </row>
    <row r="38" s="1" customFormat="1" ht="16" customHeight="1" spans="1:16">
      <c r="A38" s="54" t="s">
        <v>89</v>
      </c>
      <c r="B38" s="55"/>
      <c r="C38" s="55"/>
      <c r="D38" s="55"/>
      <c r="E38" s="55"/>
      <c r="F38" s="55"/>
      <c r="G38" s="55"/>
      <c r="H38" s="55"/>
      <c r="I38" s="65"/>
      <c r="J38" s="39"/>
      <c r="K38" s="66"/>
      <c r="L38" s="67"/>
      <c r="M38" s="67"/>
      <c r="N38" s="67"/>
      <c r="O38" s="67"/>
      <c r="P38" s="68"/>
    </row>
    <row r="39" s="1" customFormat="1" ht="16" customHeight="1" spans="1:16">
      <c r="A39" s="56"/>
      <c r="B39" s="57"/>
      <c r="C39" s="57"/>
      <c r="D39" s="57"/>
      <c r="E39" s="57"/>
      <c r="F39" s="57"/>
      <c r="G39" s="57"/>
      <c r="H39" s="57"/>
      <c r="I39" s="69"/>
      <c r="J39" s="39"/>
      <c r="K39" s="70"/>
      <c r="L39" s="71"/>
      <c r="M39" s="71"/>
      <c r="N39" s="71"/>
      <c r="O39" s="71"/>
      <c r="P39" s="72"/>
    </row>
    <row r="40" s="1" customFormat="1" ht="15" spans="1:16">
      <c r="A40" s="21" t="s">
        <v>90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="1" customFormat="1" ht="15" spans="1:16">
      <c r="A41" s="1" t="s">
        <v>91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="1" customFormat="1" ht="15" spans="1: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1" t="s">
        <v>92</v>
      </c>
      <c r="L42" s="43">
        <v>45381</v>
      </c>
      <c r="M42" s="21" t="s">
        <v>93</v>
      </c>
      <c r="N42" s="21"/>
      <c r="O42" s="21" t="s">
        <v>94</v>
      </c>
    </row>
  </sheetData>
  <mergeCells count="29">
    <mergeCell ref="A1:P1"/>
    <mergeCell ref="B2:C2"/>
    <mergeCell ref="E2:I2"/>
    <mergeCell ref="L2:P2"/>
    <mergeCell ref="B3:I3"/>
    <mergeCell ref="K3:P3"/>
    <mergeCell ref="B17:I17"/>
    <mergeCell ref="A30:I30"/>
    <mergeCell ref="K30:P30"/>
    <mergeCell ref="A31:I31"/>
    <mergeCell ref="K31:P31"/>
    <mergeCell ref="A32:I32"/>
    <mergeCell ref="K32:P32"/>
    <mergeCell ref="A33:I33"/>
    <mergeCell ref="K33:P33"/>
    <mergeCell ref="A34:I34"/>
    <mergeCell ref="K34:P34"/>
    <mergeCell ref="A35:I35"/>
    <mergeCell ref="K35:P35"/>
    <mergeCell ref="A36:I36"/>
    <mergeCell ref="K36:P36"/>
    <mergeCell ref="A37:I37"/>
    <mergeCell ref="K37:P37"/>
    <mergeCell ref="A38:I38"/>
    <mergeCell ref="K38:P38"/>
    <mergeCell ref="A39:I39"/>
    <mergeCell ref="K39:P39"/>
    <mergeCell ref="A3:A5"/>
    <mergeCell ref="A17:A1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63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96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97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68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56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98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73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62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36</v>
      </c>
      <c r="C21" s="11" t="s">
        <v>37</v>
      </c>
      <c r="D21" s="11" t="s">
        <v>38</v>
      </c>
      <c r="E21" s="11" t="s">
        <v>39</v>
      </c>
      <c r="F21" s="11" t="s">
        <v>40</v>
      </c>
      <c r="G21" s="11" t="s">
        <v>41</v>
      </c>
      <c r="H21" s="11" t="s">
        <v>42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63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97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68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56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98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99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73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92</v>
      </c>
      <c r="K37" s="43"/>
      <c r="L37" s="21" t="s">
        <v>101</v>
      </c>
      <c r="M37" s="21"/>
      <c r="N37" s="21" t="s">
        <v>102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95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48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63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96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97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51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68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56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98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73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62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95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36</v>
      </c>
      <c r="C21" s="11" t="s">
        <v>37</v>
      </c>
      <c r="D21" s="11" t="s">
        <v>38</v>
      </c>
      <c r="E21" s="11" t="s">
        <v>39</v>
      </c>
      <c r="F21" s="11" t="s">
        <v>40</v>
      </c>
      <c r="G21" s="11" t="s">
        <v>41</v>
      </c>
      <c r="H21" s="11" t="s">
        <v>42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48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63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97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51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68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56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98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99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73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92</v>
      </c>
      <c r="K37" s="43"/>
      <c r="L37" s="21" t="s">
        <v>101</v>
      </c>
      <c r="M37" s="21"/>
      <c r="N37" s="21" t="s">
        <v>102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2024-03-30T07:37:48Z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