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<sst xmlns="http://schemas.openxmlformats.org/spreadsheetml/2006/main" count="310" uniqueCount="131">
  <si>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</si>
  <si>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</si>
  <si>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</si>
  <si>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</si>
  <si>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</si>
  <si>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</si>
  <si>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</si>
  <si>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</si>
  <si>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</si>
  <si>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</si>
  <si>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</si>
  <si>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</si>
  <si>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</si>
  <si>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</si>
  <si>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</si>
  <si>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</si>
  <si>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</si>
  <si>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</si>
  <si>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</si>
  <si>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TAWWAM92514</t>
  </si>
  <si>
    <t>品名</t>
  </si>
  <si>
    <t>生产工厂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</si>
  <si>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</si>
  <si>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</si>
  <si>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</si>
  <si>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</si>
  <si>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</si>
  <si>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</si>
  <si>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</si>
  <si>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</si>
  <si>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</si>
  <si>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</si>
  <si>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</si>
  <si>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</si>
  <si>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</si>
  <si>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</si>
  <si>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</si>
  <si>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</si>
  <si>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</si>
  <si>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</si>
  <si>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</si>
  <si>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</si>
  <si>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-1</t>
  </si>
  <si>
    <t>-0.5</t>
  </si>
  <si>
    <r>
      <rPr>
        <b/>
        <sz val="11"/>
        <rFont val="宋体"/>
        <charset val="134"/>
      </rPr>
      <t>前中长</t>
    </r>
  </si>
  <si>
    <t>0</t>
  </si>
  <si>
    <t>0.5</t>
  </si>
  <si>
    <r>
      <rPr>
        <b/>
        <sz val="12"/>
        <rFont val="宋体"/>
        <charset val="134"/>
      </rPr>
      <t>胸围</t>
    </r>
  </si>
  <si>
    <t>106</t>
  </si>
  <si>
    <r>
      <rPr>
        <b/>
        <sz val="12"/>
        <rFont val="宋体"/>
        <charset val="134"/>
      </rPr>
      <t>腰围</t>
    </r>
  </si>
  <si>
    <t>-2</t>
  </si>
  <si>
    <r>
      <rPr>
        <b/>
        <sz val="12"/>
        <rFont val="宋体"/>
        <charset val="134"/>
      </rPr>
      <t>下摆</t>
    </r>
  </si>
  <si>
    <r>
      <rPr>
        <b/>
        <sz val="12"/>
        <rFont val="宋体"/>
        <charset val="134"/>
      </rPr>
      <t>总肩宽</t>
    </r>
  </si>
  <si>
    <t>39</t>
  </si>
  <si>
    <t>上领围</t>
  </si>
  <si>
    <t>肩点袖长</t>
  </si>
  <si>
    <t>袖肥/2</t>
  </si>
  <si>
    <t>22</t>
  </si>
  <si>
    <t>-0.4</t>
  </si>
  <si>
    <t>袖肘/2</t>
  </si>
  <si>
    <t>19</t>
  </si>
  <si>
    <t>-0.2</t>
  </si>
  <si>
    <t>袖口/2</t>
  </si>
  <si>
    <t>14</t>
  </si>
  <si>
    <t>0.3</t>
  </si>
  <si>
    <t>指示规格  FINAL SPEC（内件）</t>
  </si>
  <si>
    <t>62</t>
  </si>
  <si>
    <t>61</t>
  </si>
  <si>
    <t>-1.5</t>
  </si>
  <si>
    <t>100</t>
  </si>
  <si>
    <t>1</t>
  </si>
  <si>
    <t>96</t>
  </si>
  <si>
    <t>104</t>
  </si>
  <si>
    <t>60</t>
  </si>
  <si>
    <r>
      <rPr>
        <b/>
        <sz val="12"/>
        <rFont val="宋体"/>
        <charset val="134"/>
      </rPr>
      <t>袖肥</t>
    </r>
  </si>
  <si>
    <t>19.9</t>
  </si>
  <si>
    <t>0.4</t>
  </si>
  <si>
    <t>-0.3</t>
  </si>
  <si>
    <r>
      <rPr>
        <b/>
        <sz val="12"/>
        <rFont val="宋体"/>
        <charset val="134"/>
      </rPr>
      <t>袖肘</t>
    </r>
  </si>
  <si>
    <t>16.7</t>
  </si>
  <si>
    <t>0.7</t>
  </si>
  <si>
    <r>
      <rPr>
        <b/>
        <sz val="12"/>
        <rFont val="宋体"/>
        <charset val="134"/>
      </rPr>
      <t>袖口</t>
    </r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松量</t>
    </r>
  </si>
  <si>
    <t>9.5</t>
  </si>
  <si>
    <t>46</t>
  </si>
  <si>
    <t>外件问题点：</t>
  </si>
  <si>
    <t>内件问题点：</t>
  </si>
  <si>
    <t>1，注意调节热风机，避免压胶痕迹过重情况，服装大货不能接受。</t>
  </si>
  <si>
    <t>1，请注意检测充绒量，定时复查，请及时成衣送检。</t>
  </si>
  <si>
    <t>2，压胶缝缝，注意不要偏带，补压平整，清理杂质，避免漏水情况。</t>
  </si>
  <si>
    <t>2，行线请使用陶瓷针，定时换针，避免绗缝漏绒情况。</t>
  </si>
  <si>
    <t>3，注意袖笼弯位压胶部位起隆不平整，不能死折大货不能接受。</t>
  </si>
  <si>
    <t>3，对称部位，格子，线迹，要左右，高低一致。</t>
  </si>
  <si>
    <t>4，各部位扣件要保证牢固度，避免掉扣情况。</t>
  </si>
  <si>
    <t>4，请清理干净内外线毛，缝缝要清理干净羽绒，划粉印。</t>
  </si>
  <si>
    <t>5，注意腰围，下摆围规格偏小，请及时改进。</t>
  </si>
  <si>
    <t>5，包装折叠平整，熨烫平整，注意死折不接受。</t>
  </si>
  <si>
    <t>6，各对称部位，拼缝位置，要左右，高低一致。</t>
  </si>
  <si>
    <t>6，保证规格洗前洗后在误差范围内。</t>
  </si>
  <si>
    <t>7，各拼缝要补压熨烫平整，否则大货不能接受。</t>
  </si>
  <si>
    <t>7，内件洗后有较多钻绒现象，请注意改进，否则大货不能接受。</t>
  </si>
  <si>
    <t>8，门襟两侧吃纵不匀，褶皱，大货不能接受。</t>
  </si>
  <si>
    <t>9，注意后上开叉不要漏打套结，大货不能接受。</t>
  </si>
  <si>
    <t>10，帽侧左右吃纵不匀，褶皱，大货不能接受。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</si>
  <si>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</si>
  <si>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</si>
  <si>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</si>
  <si>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</si>
  <si>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</si>
  <si>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吴爽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</si>
  <si>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</si>
  <si>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</si>
  <si>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</si>
  <si>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</si>
  <si>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</si>
  <si>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</si>
  <si>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</si>
  <si>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</si>
  <si>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前中长</t>
  </si>
  <si>
    <t>前中拉链长</t>
  </si>
  <si>
    <t>内主项拉链</t>
  </si>
  <si>
    <t>胸围</t>
  </si>
  <si>
    <t>腰围</t>
  </si>
  <si>
    <t>摆围</t>
  </si>
  <si>
    <t>肩宽</t>
  </si>
  <si>
    <t>袖肥/2（参考值见注解）</t>
  </si>
  <si>
    <t>袖肘围/2</t>
  </si>
  <si>
    <t>袖口围/2平量</t>
  </si>
  <si>
    <t>袖口围/3拉量</t>
  </si>
  <si>
    <t xml:space="preserve">     中期请洗测齐色各2件，有问题的另加测量数量。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</si>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</sst>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[$-F800]dddd\,\ mmmm\ dd\,\ yyyy"/>
  </numFmts>
  <fonts count="40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sz val="12"/>
      <name val="黑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1"/>
      <name val="微软雅黑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2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5" applyNumberFormat="0" applyAlignment="0" applyProtection="0">
      <alignment vertical="center"/>
    </xf>
    <xf numFmtId="0" fontId="29" fillId="8" borderId="26" applyNumberFormat="0" applyAlignment="0" applyProtection="0">
      <alignment vertical="center"/>
    </xf>
    <xf numFmtId="0" fontId="30" fillId="8" borderId="25" applyNumberFormat="0" applyAlignment="0" applyProtection="0">
      <alignment vertical="center"/>
    </xf>
    <xf numFmtId="0" fontId="31" fillId="9" borderId="27" applyNumberFormat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/>
    <xf numFmtId="0" fontId="19" fillId="0" borderId="0">
      <alignment vertical="center"/>
    </xf>
    <xf numFmtId="0" fontId="4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0" fontId="19" fillId="0" borderId="0">
      <alignment vertical="center"/>
    </xf>
  </cellStyleXfs>
  <cellXfs count="12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7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7" fontId="7" fillId="2" borderId="4" xfId="53" applyNumberFormat="1" applyFont="1" applyFill="1" applyBorder="1" applyAlignment="1">
      <alignment horizontal="center"/>
    </xf>
    <xf numFmtId="177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7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178" fontId="9" fillId="0" borderId="2" xfId="55" applyNumberFormat="1" applyFont="1" applyBorder="1" applyAlignment="1">
      <alignment horizontal="center"/>
    </xf>
    <xf numFmtId="178" fontId="9" fillId="0" borderId="2" xfId="55" applyNumberFormat="1" applyFont="1" applyFill="1" applyBorder="1" applyAlignment="1">
      <alignment horizontal="center"/>
    </xf>
    <xf numFmtId="178" fontId="9" fillId="3" borderId="2" xfId="55" applyNumberFormat="1" applyFont="1" applyFill="1" applyBorder="1" applyAlignment="1">
      <alignment horizontal="center"/>
    </xf>
    <xf numFmtId="178" fontId="9" fillId="0" borderId="6" xfId="55" applyNumberFormat="1" applyFont="1" applyBorder="1" applyAlignment="1">
      <alignment horizontal="center"/>
    </xf>
    <xf numFmtId="178" fontId="10" fillId="0" borderId="5" xfId="55" applyNumberFormat="1" applyFont="1" applyBorder="1" applyAlignment="1">
      <alignment horizontal="center"/>
    </xf>
    <xf numFmtId="178" fontId="10" fillId="0" borderId="5" xfId="55" applyNumberFormat="1" applyFont="1" applyFill="1" applyBorder="1" applyAlignment="1">
      <alignment horizontal="center"/>
    </xf>
    <xf numFmtId="178" fontId="10" fillId="3" borderId="5" xfId="55" applyNumberFormat="1" applyFont="1" applyFill="1" applyBorder="1" applyAlignment="1">
      <alignment horizontal="center"/>
    </xf>
    <xf numFmtId="178" fontId="10" fillId="0" borderId="8" xfId="55" applyNumberFormat="1" applyFont="1" applyBorder="1" applyAlignment="1">
      <alignment horizontal="center"/>
    </xf>
    <xf numFmtId="178" fontId="9" fillId="0" borderId="9" xfId="56" applyNumberFormat="1" applyFont="1" applyBorder="1" applyAlignment="1">
      <alignment shrinkToFit="1"/>
    </xf>
    <xf numFmtId="49" fontId="11" fillId="0" borderId="10" xfId="56" applyNumberFormat="1" applyFont="1" applyBorder="1" applyAlignment="1">
      <alignment horizontal="center" vertical="center"/>
    </xf>
    <xf numFmtId="0" fontId="10" fillId="0" borderId="4" xfId="56" applyNumberFormat="1" applyFont="1" applyFill="1" applyBorder="1" applyAlignment="1">
      <alignment horizontal="center" vertical="center"/>
    </xf>
    <xf numFmtId="177" fontId="11" fillId="3" borderId="10" xfId="56" applyNumberFormat="1" applyFont="1" applyFill="1" applyBorder="1" applyAlignment="1">
      <alignment horizontal="center" vertical="center"/>
    </xf>
    <xf numFmtId="177" fontId="11" fillId="0" borderId="10" xfId="56" applyNumberFormat="1" applyFont="1" applyBorder="1" applyAlignment="1">
      <alignment horizontal="center" vertical="center"/>
    </xf>
    <xf numFmtId="177" fontId="11" fillId="0" borderId="11" xfId="56" applyNumberFormat="1" applyFont="1" applyBorder="1" applyAlignment="1">
      <alignment horizontal="center" vertical="center"/>
    </xf>
    <xf numFmtId="178" fontId="10" fillId="0" borderId="3" xfId="56" applyNumberFormat="1" applyFont="1" applyBorder="1" applyAlignment="1">
      <alignment horizontal="left" vertical="center" shrinkToFit="1"/>
    </xf>
    <xf numFmtId="49" fontId="11" fillId="0" borderId="4" xfId="56" applyNumberFormat="1" applyFont="1" applyBorder="1" applyAlignment="1">
      <alignment horizontal="center" vertical="center"/>
    </xf>
    <xf numFmtId="177" fontId="11" fillId="3" borderId="4" xfId="56" applyNumberFormat="1" applyFont="1" applyFill="1" applyBorder="1" applyAlignment="1">
      <alignment horizontal="center" vertical="center"/>
    </xf>
    <xf numFmtId="177" fontId="11" fillId="0" borderId="4" xfId="56" applyNumberFormat="1" applyFont="1" applyBorder="1" applyAlignment="1">
      <alignment horizontal="center" vertical="center"/>
    </xf>
    <xf numFmtId="177" fontId="11" fillId="0" borderId="7" xfId="56" applyNumberFormat="1" applyFont="1" applyBorder="1" applyAlignment="1">
      <alignment horizontal="center" vertical="center"/>
    </xf>
    <xf numFmtId="178" fontId="9" fillId="0" borderId="3" xfId="56" applyNumberFormat="1" applyFont="1" applyBorder="1" applyAlignment="1">
      <alignment shrinkToFit="1"/>
    </xf>
    <xf numFmtId="58" fontId="9" fillId="0" borderId="3" xfId="56" applyNumberFormat="1" applyFont="1" applyBorder="1" applyAlignment="1">
      <alignment shrinkToFit="1"/>
    </xf>
    <xf numFmtId="178" fontId="12" fillId="0" borderId="3" xfId="56" applyNumberFormat="1" applyFont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177" fontId="14" fillId="0" borderId="4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177" fontId="14" fillId="0" borderId="7" xfId="0" applyNumberFormat="1" applyFont="1" applyFill="1" applyBorder="1" applyAlignment="1">
      <alignment horizontal="center" vertical="center"/>
    </xf>
    <xf numFmtId="178" fontId="3" fillId="0" borderId="3" xfId="56" applyNumberFormat="1" applyFont="1" applyBorder="1" applyAlignment="1">
      <alignment shrinkToFit="1"/>
    </xf>
    <xf numFmtId="178" fontId="3" fillId="2" borderId="3" xfId="56" applyNumberFormat="1" applyFont="1" applyFill="1" applyBorder="1" applyAlignment="1">
      <alignment shrinkToFit="1"/>
    </xf>
    <xf numFmtId="178" fontId="9" fillId="0" borderId="12" xfId="55" applyNumberFormat="1" applyFont="1" applyBorder="1" applyAlignment="1">
      <alignment shrinkToFit="1"/>
    </xf>
    <xf numFmtId="49" fontId="11" fillId="0" borderId="4" xfId="55" applyNumberFormat="1" applyFont="1" applyBorder="1" applyAlignment="1">
      <alignment horizontal="center"/>
    </xf>
    <xf numFmtId="49" fontId="10" fillId="0" borderId="2" xfId="55" applyNumberFormat="1" applyFont="1" applyFill="1" applyBorder="1" applyAlignment="1">
      <alignment horizontal="center" vertical="center"/>
    </xf>
    <xf numFmtId="49" fontId="11" fillId="3" borderId="4" xfId="55" applyNumberFormat="1" applyFont="1" applyFill="1" applyBorder="1" applyAlignment="1">
      <alignment horizontal="center"/>
    </xf>
    <xf numFmtId="177" fontId="11" fillId="0" borderId="4" xfId="55" applyNumberFormat="1" applyFont="1" applyBorder="1" applyAlignment="1">
      <alignment horizontal="center"/>
    </xf>
    <xf numFmtId="177" fontId="11" fillId="0" borderId="7" xfId="55" applyNumberFormat="1" applyFont="1" applyBorder="1" applyAlignment="1">
      <alignment horizontal="center"/>
    </xf>
    <xf numFmtId="178" fontId="10" fillId="0" borderId="13" xfId="55" applyNumberFormat="1" applyFont="1" applyBorder="1" applyAlignment="1">
      <alignment horizontal="left" vertical="center" shrinkToFit="1"/>
    </xf>
    <xf numFmtId="49" fontId="10" fillId="0" borderId="4" xfId="55" applyNumberFormat="1" applyFont="1" applyFill="1" applyBorder="1" applyAlignment="1">
      <alignment horizontal="center" vertical="center"/>
    </xf>
    <xf numFmtId="178" fontId="9" fillId="0" borderId="14" xfId="55" applyNumberFormat="1" applyFont="1" applyBorder="1" applyAlignment="1">
      <alignment shrinkToFit="1"/>
    </xf>
    <xf numFmtId="58" fontId="9" fillId="0" borderId="14" xfId="55" applyNumberFormat="1" applyFont="1" applyBorder="1" applyAlignment="1">
      <alignment shrinkToFit="1"/>
    </xf>
    <xf numFmtId="49" fontId="11" fillId="0" borderId="4" xfId="55" applyNumberFormat="1" applyFont="1" applyBorder="1" applyAlignment="1">
      <alignment horizontal="center" vertical="center"/>
    </xf>
    <xf numFmtId="49" fontId="13" fillId="0" borderId="4" xfId="55" applyNumberFormat="1" applyFont="1" applyFill="1" applyBorder="1" applyAlignment="1">
      <alignment horizontal="center" vertical="center"/>
    </xf>
    <xf numFmtId="49" fontId="11" fillId="3" borderId="4" xfId="55" applyNumberFormat="1" applyFont="1" applyFill="1" applyBorder="1" applyAlignment="1">
      <alignment horizontal="center" vertical="center"/>
    </xf>
    <xf numFmtId="178" fontId="9" fillId="2" borderId="14" xfId="55" applyNumberFormat="1" applyFont="1" applyFill="1" applyBorder="1" applyAlignment="1">
      <alignment shrinkToFit="1"/>
    </xf>
    <xf numFmtId="178" fontId="3" fillId="2" borderId="14" xfId="55" applyNumberFormat="1" applyFont="1" applyFill="1" applyBorder="1" applyAlignment="1">
      <alignment shrinkToFit="1"/>
    </xf>
    <xf numFmtId="0" fontId="15" fillId="2" borderId="15" xfId="57" applyNumberFormat="1" applyFont="1" applyFill="1" applyBorder="1" applyAlignment="1">
      <alignment horizontal="left" vertical="center" shrinkToFit="1"/>
    </xf>
    <xf numFmtId="0" fontId="15" fillId="2" borderId="16" xfId="57" applyNumberFormat="1" applyFont="1" applyFill="1" applyBorder="1" applyAlignment="1">
      <alignment horizontal="left" vertical="center" shrinkToFit="1"/>
    </xf>
    <xf numFmtId="0" fontId="7" fillId="2" borderId="15" xfId="57" applyNumberFormat="1" applyFont="1" applyFill="1" applyBorder="1" applyAlignment="1">
      <alignment horizontal="left" vertical="center" shrinkToFit="1"/>
    </xf>
    <xf numFmtId="0" fontId="7" fillId="2" borderId="16" xfId="57" applyNumberFormat="1" applyFont="1" applyFill="1" applyBorder="1" applyAlignment="1">
      <alignment horizontal="left" vertical="center" shrinkToFit="1"/>
    </xf>
    <xf numFmtId="0" fontId="5" fillId="2" borderId="15" xfId="57" applyNumberFormat="1" applyFont="1" applyFill="1" applyBorder="1" applyAlignment="1">
      <alignment horizontal="left" vertical="center" shrinkToFit="1"/>
    </xf>
    <xf numFmtId="0" fontId="5" fillId="2" borderId="16" xfId="57" applyNumberFormat="1" applyFont="1" applyFill="1" applyBorder="1" applyAlignment="1">
      <alignment horizontal="left" vertical="center" shrinkToFit="1"/>
    </xf>
    <xf numFmtId="49" fontId="16" fillId="2" borderId="4" xfId="53" applyNumberFormat="1" applyFont="1" applyFill="1" applyBorder="1" applyAlignment="1">
      <alignment horizontal="center" vertical="center"/>
    </xf>
    <xf numFmtId="49" fontId="2" fillId="2" borderId="17" xfId="53" applyNumberFormat="1" applyFont="1" applyFill="1" applyBorder="1" applyAlignment="1">
      <alignment horizontal="left" vertical="center"/>
    </xf>
    <xf numFmtId="49" fontId="2" fillId="2" borderId="18" xfId="53" applyNumberFormat="1" applyFont="1" applyFill="1" applyBorder="1" applyAlignment="1">
      <alignment horizontal="left" vertical="center"/>
    </xf>
    <xf numFmtId="49" fontId="2" fillId="2" borderId="19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49" fontId="1" fillId="2" borderId="18" xfId="53" applyNumberFormat="1" applyFont="1" applyFill="1" applyBorder="1" applyAlignment="1">
      <alignment horizontal="left" vertical="center"/>
    </xf>
    <xf numFmtId="49" fontId="1" fillId="2" borderId="19" xfId="53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4" xfId="0" applyFont="1" applyBorder="1"/>
    <xf numFmtId="0" fontId="18" fillId="0" borderId="17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8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2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7" fillId="0" borderId="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7" xfId="0" applyFont="1" applyBorder="1"/>
    <xf numFmtId="0" fontId="0" fillId="0" borderId="7" xfId="0" applyBorder="1"/>
    <xf numFmtId="0" fontId="0" fillId="0" borderId="8" xfId="0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10 10 4" xfId="55"/>
    <cellStyle name="常规 10 10 3" xfId="56"/>
    <cellStyle name="常规 7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833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100" t="s">
        <v>0</v>
      </c>
      <c r="C2" s="101"/>
      <c r="D2" s="101"/>
      <c r="E2" s="101"/>
      <c r="F2" s="101"/>
      <c r="G2" s="101"/>
      <c r="H2" s="101"/>
      <c r="I2" s="116"/>
    </row>
    <row r="3" ht="28" customHeight="1" spans="2:9">
      <c r="B3" s="102"/>
      <c r="C3" s="103"/>
      <c r="D3" s="104" t="s">
        <v>1</v>
      </c>
      <c r="E3" s="105"/>
      <c r="F3" s="106" t="s">
        <v>2</v>
      </c>
      <c r="G3" s="107"/>
      <c r="H3" s="104" t="s">
        <v>3</v>
      </c>
      <c r="I3" s="117"/>
    </row>
    <row r="4" ht="28" customHeight="1" spans="2:9">
      <c r="B4" s="102" t="s">
        <v>4</v>
      </c>
      <c r="C4" s="103" t="s">
        <v>5</v>
      </c>
      <c r="D4" s="103" t="s">
        <v>6</v>
      </c>
      <c r="E4" s="103" t="s">
        <v>7</v>
      </c>
      <c r="F4" s="108" t="s">
        <v>6</v>
      </c>
      <c r="G4" s="108" t="s">
        <v>7</v>
      </c>
      <c r="H4" s="103" t="s">
        <v>6</v>
      </c>
      <c r="I4" s="118" t="s">
        <v>7</v>
      </c>
    </row>
    <row r="5" ht="28" customHeight="1" spans="2:9">
      <c r="B5" s="109" t="s">
        <v>8</v>
      </c>
      <c r="C5" s="110">
        <v>13</v>
      </c>
      <c r="D5" s="110">
        <v>0</v>
      </c>
      <c r="E5" s="110">
        <v>1</v>
      </c>
      <c r="F5" s="111">
        <v>0</v>
      </c>
      <c r="G5" s="111">
        <v>1</v>
      </c>
      <c r="H5" s="110">
        <v>1</v>
      </c>
      <c r="I5" s="119">
        <v>2</v>
      </c>
    </row>
    <row r="6" ht="28" customHeight="1" spans="2:9">
      <c r="B6" s="109" t="s">
        <v>9</v>
      </c>
      <c r="C6" s="110">
        <v>20</v>
      </c>
      <c r="D6" s="110">
        <v>0</v>
      </c>
      <c r="E6" s="110">
        <v>1</v>
      </c>
      <c r="F6" s="111">
        <v>1</v>
      </c>
      <c r="G6" s="111">
        <v>2</v>
      </c>
      <c r="H6" s="110">
        <v>2</v>
      </c>
      <c r="I6" s="119">
        <v>3</v>
      </c>
    </row>
    <row r="7" ht="28" customHeight="1" spans="2:9">
      <c r="B7" s="109" t="s">
        <v>10</v>
      </c>
      <c r="C7" s="110">
        <v>32</v>
      </c>
      <c r="D7" s="110">
        <v>0</v>
      </c>
      <c r="E7" s="110">
        <v>1</v>
      </c>
      <c r="F7" s="111">
        <v>2</v>
      </c>
      <c r="G7" s="111">
        <v>3</v>
      </c>
      <c r="H7" s="110">
        <v>3</v>
      </c>
      <c r="I7" s="119">
        <v>4</v>
      </c>
    </row>
    <row r="8" ht="28" customHeight="1" spans="2:9">
      <c r="B8" s="109" t="s">
        <v>11</v>
      </c>
      <c r="C8" s="110">
        <v>50</v>
      </c>
      <c r="D8" s="110">
        <v>1</v>
      </c>
      <c r="E8" s="110">
        <v>2</v>
      </c>
      <c r="F8" s="111">
        <v>3</v>
      </c>
      <c r="G8" s="111">
        <v>4</v>
      </c>
      <c r="H8" s="110">
        <v>5</v>
      </c>
      <c r="I8" s="119">
        <v>6</v>
      </c>
    </row>
    <row r="9" ht="28" customHeight="1" spans="2:9">
      <c r="B9" s="109" t="s">
        <v>12</v>
      </c>
      <c r="C9" s="110">
        <v>80</v>
      </c>
      <c r="D9" s="110">
        <v>2</v>
      </c>
      <c r="E9" s="110">
        <v>3</v>
      </c>
      <c r="F9" s="111">
        <v>5</v>
      </c>
      <c r="G9" s="111">
        <v>6</v>
      </c>
      <c r="H9" s="110">
        <v>7</v>
      </c>
      <c r="I9" s="119">
        <v>8</v>
      </c>
    </row>
    <row r="10" ht="28" customHeight="1" spans="2:9">
      <c r="B10" s="109" t="s">
        <v>13</v>
      </c>
      <c r="C10" s="110">
        <v>125</v>
      </c>
      <c r="D10" s="110">
        <v>3</v>
      </c>
      <c r="E10" s="110">
        <v>4</v>
      </c>
      <c r="F10" s="111">
        <v>7</v>
      </c>
      <c r="G10" s="111">
        <v>8</v>
      </c>
      <c r="H10" s="110">
        <v>10</v>
      </c>
      <c r="I10" s="119">
        <v>11</v>
      </c>
    </row>
    <row r="11" ht="28" customHeight="1" spans="2:9">
      <c r="B11" s="109" t="s">
        <v>14</v>
      </c>
      <c r="C11" s="110">
        <v>200</v>
      </c>
      <c r="D11" s="110">
        <v>5</v>
      </c>
      <c r="E11" s="110">
        <v>6</v>
      </c>
      <c r="F11" s="111">
        <v>10</v>
      </c>
      <c r="G11" s="111">
        <v>11</v>
      </c>
      <c r="H11" s="110">
        <v>14</v>
      </c>
      <c r="I11" s="119">
        <v>15</v>
      </c>
    </row>
    <row r="12" ht="28" customHeight="1" spans="2:9">
      <c r="B12" s="112" t="s">
        <v>15</v>
      </c>
      <c r="C12" s="113">
        <v>315</v>
      </c>
      <c r="D12" s="113">
        <v>7</v>
      </c>
      <c r="E12" s="113">
        <v>8</v>
      </c>
      <c r="F12" s="114">
        <v>14</v>
      </c>
      <c r="G12" s="114">
        <v>15</v>
      </c>
      <c r="H12" s="113">
        <v>21</v>
      </c>
      <c r="I12" s="120">
        <v>22</v>
      </c>
    </row>
    <row r="14" spans="2:4">
      <c r="B14" s="115" t="s">
        <v>16</v>
      </c>
      <c r="C14" s="115"/>
      <c r="D14" s="11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abSelected="1" zoomScale="90" zoomScaleNormal="90" topLeftCell="A28" workbookViewId="0">
      <selection activeCell="A38" sqref="A38:H3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3333333333333" style="1" customWidth="1"/>
    <col min="11" max="11" width="12.4166666666667" style="1" customWidth="1"/>
    <col min="12" max="12" width="13.3333333333333" style="1" customWidth="1"/>
    <col min="13" max="13" width="12.5833333333333" style="1" customWidth="1"/>
    <col min="14" max="14" width="14.1666666666667" style="1" customWidth="1"/>
    <col min="15" max="15" width="14.441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/>
      <c r="F2" s="5"/>
      <c r="G2" s="5"/>
      <c r="H2" s="5"/>
      <c r="I2" s="23"/>
      <c r="J2" s="24" t="s">
        <v>21</v>
      </c>
      <c r="K2" s="5"/>
      <c r="L2" s="5"/>
      <c r="M2" s="5"/>
      <c r="N2" s="5"/>
      <c r="O2" s="25"/>
    </row>
    <row r="3" s="1" customFormat="1" ht="16" customHeight="1" spans="1:15">
      <c r="A3" s="7" t="s">
        <v>22</v>
      </c>
      <c r="B3" s="8" t="s">
        <v>23</v>
      </c>
      <c r="C3" s="8"/>
      <c r="D3" s="8"/>
      <c r="E3" s="8"/>
      <c r="F3" s="8"/>
      <c r="G3" s="8"/>
      <c r="H3" s="8"/>
      <c r="I3" s="26"/>
      <c r="J3" s="27" t="s">
        <v>24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25</v>
      </c>
      <c r="C4" s="44" t="s">
        <v>26</v>
      </c>
      <c r="D4" s="45" t="s">
        <v>27</v>
      </c>
      <c r="E4" s="46" t="s">
        <v>28</v>
      </c>
      <c r="F4" s="44" t="s">
        <v>29</v>
      </c>
      <c r="G4" s="44" t="s">
        <v>30</v>
      </c>
      <c r="H4" s="47" t="s">
        <v>31</v>
      </c>
      <c r="I4" s="26"/>
      <c r="J4" s="29" t="s">
        <v>28</v>
      </c>
      <c r="K4" s="29" t="s">
        <v>28</v>
      </c>
      <c r="L4" s="29"/>
      <c r="M4" s="29"/>
      <c r="N4" s="29"/>
      <c r="O4" s="30"/>
    </row>
    <row r="5" s="1" customFormat="1" ht="16" customHeight="1" spans="1:15">
      <c r="A5" s="7"/>
      <c r="B5" s="48" t="s">
        <v>32</v>
      </c>
      <c r="C5" s="48" t="s">
        <v>33</v>
      </c>
      <c r="D5" s="49" t="s">
        <v>34</v>
      </c>
      <c r="E5" s="50" t="s">
        <v>35</v>
      </c>
      <c r="F5" s="48" t="s">
        <v>36</v>
      </c>
      <c r="G5" s="48" t="s">
        <v>37</v>
      </c>
      <c r="H5" s="51" t="s">
        <v>38</v>
      </c>
      <c r="I5" s="26"/>
      <c r="J5" s="31" t="s">
        <v>39</v>
      </c>
      <c r="K5" s="31" t="s">
        <v>40</v>
      </c>
      <c r="L5" s="31"/>
      <c r="M5" s="31"/>
      <c r="N5" s="31"/>
      <c r="O5" s="32"/>
    </row>
    <row r="6" s="1" customFormat="1" ht="16" customHeight="1" spans="1:15">
      <c r="A6" s="52" t="s">
        <v>41</v>
      </c>
      <c r="B6" s="53">
        <f t="shared" ref="B6:B12" si="0">C6-1</f>
        <v>73</v>
      </c>
      <c r="C6" s="53">
        <f>D6-2</f>
        <v>74</v>
      </c>
      <c r="D6" s="54">
        <v>76</v>
      </c>
      <c r="E6" s="55">
        <f>D6+2</f>
        <v>78</v>
      </c>
      <c r="F6" s="56">
        <f>E6+2</f>
        <v>80</v>
      </c>
      <c r="G6" s="56">
        <f>F6+1</f>
        <v>81</v>
      </c>
      <c r="H6" s="57">
        <f>G6+1</f>
        <v>82</v>
      </c>
      <c r="I6" s="26"/>
      <c r="J6" s="35" t="s">
        <v>42</v>
      </c>
      <c r="K6" s="35" t="s">
        <v>43</v>
      </c>
      <c r="L6" s="33"/>
      <c r="M6" s="33"/>
      <c r="N6" s="33"/>
      <c r="O6" s="34"/>
    </row>
    <row r="7" s="1" customFormat="1" ht="16" customHeight="1" spans="1:15">
      <c r="A7" s="58" t="s">
        <v>44</v>
      </c>
      <c r="B7" s="59">
        <f t="shared" si="0"/>
        <v>72</v>
      </c>
      <c r="C7" s="59">
        <f>D7-2</f>
        <v>73</v>
      </c>
      <c r="D7" s="54">
        <v>75</v>
      </c>
      <c r="E7" s="60">
        <f>D7+2</f>
        <v>77</v>
      </c>
      <c r="F7" s="61">
        <f>E7+2</f>
        <v>79</v>
      </c>
      <c r="G7" s="61">
        <f>F7+1</f>
        <v>80</v>
      </c>
      <c r="H7" s="62">
        <f>G7+1</f>
        <v>81</v>
      </c>
      <c r="I7" s="26"/>
      <c r="J7" s="35" t="s">
        <v>45</v>
      </c>
      <c r="K7" s="35" t="s">
        <v>46</v>
      </c>
      <c r="L7" s="35"/>
      <c r="M7" s="35"/>
      <c r="N7" s="35"/>
      <c r="O7" s="36"/>
    </row>
    <row r="8" s="1" customFormat="1" ht="16" customHeight="1" spans="1:15">
      <c r="A8" s="63" t="s">
        <v>47</v>
      </c>
      <c r="B8" s="59">
        <f t="shared" ref="B8:B10" si="1">C8-4</f>
        <v>98</v>
      </c>
      <c r="C8" s="59">
        <f t="shared" ref="C8:C10" si="2">D8-4</f>
        <v>102</v>
      </c>
      <c r="D8" s="54" t="s">
        <v>48</v>
      </c>
      <c r="E8" s="60">
        <f t="shared" ref="E8:E10" si="3">D8+4</f>
        <v>110</v>
      </c>
      <c r="F8" s="61">
        <f>E8+4</f>
        <v>114</v>
      </c>
      <c r="G8" s="61">
        <f t="shared" ref="G8:G10" si="4">F8+6</f>
        <v>120</v>
      </c>
      <c r="H8" s="62">
        <f>G8+6</f>
        <v>126</v>
      </c>
      <c r="I8" s="26"/>
      <c r="J8" s="35" t="s">
        <v>45</v>
      </c>
      <c r="K8" s="35" t="s">
        <v>45</v>
      </c>
      <c r="L8" s="35"/>
      <c r="M8" s="35"/>
      <c r="N8" s="35"/>
      <c r="O8" s="36"/>
    </row>
    <row r="9" s="1" customFormat="1" ht="16" customHeight="1" spans="1:15">
      <c r="A9" s="63" t="s">
        <v>49</v>
      </c>
      <c r="B9" s="59">
        <f t="shared" si="1"/>
        <v>102</v>
      </c>
      <c r="C9" s="59">
        <f t="shared" si="2"/>
        <v>106</v>
      </c>
      <c r="D9" s="54">
        <v>110</v>
      </c>
      <c r="E9" s="60">
        <f t="shared" si="3"/>
        <v>114</v>
      </c>
      <c r="F9" s="61">
        <f>E9+5</f>
        <v>119</v>
      </c>
      <c r="G9" s="61">
        <f t="shared" si="4"/>
        <v>125</v>
      </c>
      <c r="H9" s="62">
        <f>G9+7</f>
        <v>132</v>
      </c>
      <c r="I9" s="26"/>
      <c r="J9" s="35" t="s">
        <v>42</v>
      </c>
      <c r="K9" s="93" t="s">
        <v>50</v>
      </c>
      <c r="L9" s="33"/>
      <c r="M9" s="33"/>
      <c r="N9" s="33"/>
      <c r="O9" s="34"/>
    </row>
    <row r="10" s="1" customFormat="1" ht="16" customHeight="1" spans="1:15">
      <c r="A10" s="64" t="s">
        <v>51</v>
      </c>
      <c r="B10" s="59">
        <f t="shared" si="1"/>
        <v>114</v>
      </c>
      <c r="C10" s="59">
        <f t="shared" si="2"/>
        <v>118</v>
      </c>
      <c r="D10" s="54">
        <v>122</v>
      </c>
      <c r="E10" s="60">
        <f t="shared" si="3"/>
        <v>126</v>
      </c>
      <c r="F10" s="61">
        <f>E10+5</f>
        <v>131</v>
      </c>
      <c r="G10" s="61">
        <f t="shared" si="4"/>
        <v>137</v>
      </c>
      <c r="H10" s="62">
        <f>G10+7</f>
        <v>144</v>
      </c>
      <c r="I10" s="26"/>
      <c r="J10" s="35" t="s">
        <v>45</v>
      </c>
      <c r="K10" s="93" t="s">
        <v>50</v>
      </c>
      <c r="L10" s="33"/>
      <c r="M10" s="33"/>
      <c r="N10" s="33"/>
      <c r="O10" s="34"/>
    </row>
    <row r="11" s="1" customFormat="1" ht="16" customHeight="1" spans="1:15">
      <c r="A11" s="63" t="s">
        <v>52</v>
      </c>
      <c r="B11" s="59">
        <f t="shared" si="0"/>
        <v>37</v>
      </c>
      <c r="C11" s="59">
        <f t="shared" ref="C11:C13" si="5">D11-1</f>
        <v>38</v>
      </c>
      <c r="D11" s="54" t="s">
        <v>53</v>
      </c>
      <c r="E11" s="60">
        <f t="shared" ref="E11:E13" si="6">D11+1</f>
        <v>40</v>
      </c>
      <c r="F11" s="61">
        <f t="shared" ref="F11:F13" si="7">E11+1</f>
        <v>41</v>
      </c>
      <c r="G11" s="61">
        <f>F11+1.2</f>
        <v>42.2</v>
      </c>
      <c r="H11" s="62">
        <f>G11+1.2</f>
        <v>43.4</v>
      </c>
      <c r="I11" s="26"/>
      <c r="J11" s="35" t="s">
        <v>46</v>
      </c>
      <c r="K11" s="35" t="s">
        <v>45</v>
      </c>
      <c r="L11" s="33"/>
      <c r="M11" s="33"/>
      <c r="N11" s="33"/>
      <c r="O11" s="34"/>
    </row>
    <row r="12" s="1" customFormat="1" ht="16" customHeight="1" spans="1:15">
      <c r="A12" s="65" t="s">
        <v>54</v>
      </c>
      <c r="B12" s="59">
        <f t="shared" si="0"/>
        <v>53</v>
      </c>
      <c r="C12" s="59">
        <f t="shared" si="5"/>
        <v>54</v>
      </c>
      <c r="D12" s="54">
        <v>55</v>
      </c>
      <c r="E12" s="60">
        <f t="shared" si="6"/>
        <v>56</v>
      </c>
      <c r="F12" s="61">
        <f t="shared" si="7"/>
        <v>57</v>
      </c>
      <c r="G12" s="61">
        <f>F12+1.5</f>
        <v>58.5</v>
      </c>
      <c r="H12" s="62">
        <f>G12+1.5</f>
        <v>60</v>
      </c>
      <c r="I12" s="26"/>
      <c r="J12" s="35" t="s">
        <v>42</v>
      </c>
      <c r="K12" s="35" t="s">
        <v>42</v>
      </c>
      <c r="L12" s="33"/>
      <c r="M12" s="33"/>
      <c r="N12" s="33"/>
      <c r="O12" s="34"/>
    </row>
    <row r="13" s="1" customFormat="1" ht="16" customHeight="1" spans="1:15">
      <c r="A13" s="66" t="s">
        <v>55</v>
      </c>
      <c r="B13" s="67">
        <f>C13-0.5</f>
        <v>60.5</v>
      </c>
      <c r="C13" s="67">
        <f t="shared" si="5"/>
        <v>61</v>
      </c>
      <c r="D13" s="54">
        <v>62</v>
      </c>
      <c r="E13" s="68">
        <f t="shared" si="6"/>
        <v>63</v>
      </c>
      <c r="F13" s="67">
        <f t="shared" si="7"/>
        <v>64</v>
      </c>
      <c r="G13" s="67">
        <f>F13+0.5</f>
        <v>64.5</v>
      </c>
      <c r="H13" s="69">
        <f>G13+0.5</f>
        <v>65</v>
      </c>
      <c r="I13" s="26"/>
      <c r="J13" s="35" t="s">
        <v>45</v>
      </c>
      <c r="K13" s="35" t="s">
        <v>45</v>
      </c>
      <c r="L13" s="33"/>
      <c r="M13" s="33"/>
      <c r="N13" s="33"/>
      <c r="O13" s="34"/>
    </row>
    <row r="14" s="1" customFormat="1" ht="16" customHeight="1" spans="1:15">
      <c r="A14" s="70" t="s">
        <v>56</v>
      </c>
      <c r="B14" s="59">
        <f>C14-0.8</f>
        <v>20.4</v>
      </c>
      <c r="C14" s="59">
        <f>D14-0.8</f>
        <v>21.2</v>
      </c>
      <c r="D14" s="54" t="s">
        <v>57</v>
      </c>
      <c r="E14" s="60">
        <f>D14+0.8</f>
        <v>22.8</v>
      </c>
      <c r="F14" s="61">
        <f>E14+0.8</f>
        <v>23.6</v>
      </c>
      <c r="G14" s="61">
        <f>F14+1.3</f>
        <v>24.9</v>
      </c>
      <c r="H14" s="62">
        <f>G14+1.3</f>
        <v>26.2</v>
      </c>
      <c r="I14" s="26"/>
      <c r="J14" s="35" t="s">
        <v>58</v>
      </c>
      <c r="K14" s="35" t="s">
        <v>45</v>
      </c>
      <c r="L14" s="33"/>
      <c r="M14" s="33"/>
      <c r="N14" s="33"/>
      <c r="O14" s="34"/>
    </row>
    <row r="15" s="1" customFormat="1" ht="16" customHeight="1" spans="1:15">
      <c r="A15" s="70" t="s">
        <v>59</v>
      </c>
      <c r="B15" s="59">
        <f>C15-0.7</f>
        <v>17.6</v>
      </c>
      <c r="C15" s="59">
        <f>D15-0.7</f>
        <v>18.3</v>
      </c>
      <c r="D15" s="54" t="s">
        <v>60</v>
      </c>
      <c r="E15" s="60">
        <f>D15+0.7</f>
        <v>19.7</v>
      </c>
      <c r="F15" s="61">
        <f>E15+0.7</f>
        <v>20.4</v>
      </c>
      <c r="G15" s="61">
        <f>F15+1</f>
        <v>21.4</v>
      </c>
      <c r="H15" s="62">
        <f>G15+1</f>
        <v>22.4</v>
      </c>
      <c r="I15" s="26"/>
      <c r="J15" s="35" t="s">
        <v>58</v>
      </c>
      <c r="K15" s="35" t="s">
        <v>61</v>
      </c>
      <c r="L15" s="33"/>
      <c r="M15" s="33"/>
      <c r="N15" s="33"/>
      <c r="O15" s="34"/>
    </row>
    <row r="16" s="1" customFormat="1" ht="16" customHeight="1" spans="1:15">
      <c r="A16" s="71" t="s">
        <v>62</v>
      </c>
      <c r="B16" s="59">
        <f>C16-0.5</f>
        <v>13</v>
      </c>
      <c r="C16" s="59">
        <f>D16-0.5</f>
        <v>13.5</v>
      </c>
      <c r="D16" s="54" t="s">
        <v>63</v>
      </c>
      <c r="E16" s="60">
        <f>D16+0.5</f>
        <v>14.5</v>
      </c>
      <c r="F16" s="61">
        <f>E16+0.5</f>
        <v>15</v>
      </c>
      <c r="G16" s="61">
        <f>F16+0.7</f>
        <v>15.7</v>
      </c>
      <c r="H16" s="62">
        <f>G16+0.7</f>
        <v>16.4</v>
      </c>
      <c r="I16" s="26"/>
      <c r="J16" s="35" t="s">
        <v>64</v>
      </c>
      <c r="K16" s="35" t="s">
        <v>45</v>
      </c>
      <c r="L16" s="33"/>
      <c r="M16" s="33"/>
      <c r="N16" s="33"/>
      <c r="O16" s="34"/>
    </row>
    <row r="17" s="1" customFormat="1" ht="16" customHeight="1" spans="1:15">
      <c r="A17" s="12"/>
      <c r="B17" s="13"/>
      <c r="C17" s="13"/>
      <c r="D17" s="17"/>
      <c r="E17" s="13"/>
      <c r="F17" s="13"/>
      <c r="G17" s="13"/>
      <c r="H17" s="13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7" t="s">
        <v>22</v>
      </c>
      <c r="B18" s="8" t="s">
        <v>65</v>
      </c>
      <c r="C18" s="8"/>
      <c r="D18" s="8"/>
      <c r="E18" s="8"/>
      <c r="F18" s="8"/>
      <c r="G18" s="8"/>
      <c r="H18" s="8"/>
      <c r="I18" s="26"/>
      <c r="J18" s="37"/>
      <c r="K18" s="37"/>
      <c r="L18" s="37"/>
      <c r="M18" s="37"/>
      <c r="N18" s="37"/>
      <c r="O18" s="38"/>
    </row>
    <row r="19" s="1" customFormat="1" ht="16" customHeight="1" spans="1:15">
      <c r="A19" s="7"/>
      <c r="B19" s="44" t="s">
        <v>25</v>
      </c>
      <c r="C19" s="44" t="s">
        <v>26</v>
      </c>
      <c r="D19" s="45" t="s">
        <v>27</v>
      </c>
      <c r="E19" s="46" t="s">
        <v>28</v>
      </c>
      <c r="F19" s="44" t="s">
        <v>29</v>
      </c>
      <c r="G19" s="44" t="s">
        <v>30</v>
      </c>
      <c r="H19" s="47" t="s">
        <v>31</v>
      </c>
      <c r="I19" s="26"/>
      <c r="J19" s="29" t="s">
        <v>28</v>
      </c>
      <c r="K19" s="29" t="s">
        <v>28</v>
      </c>
      <c r="L19" s="33"/>
      <c r="M19" s="33"/>
      <c r="N19" s="33"/>
      <c r="O19" s="34"/>
    </row>
    <row r="20" s="1" customFormat="1" ht="16" customHeight="1" spans="1:15">
      <c r="A20" s="7"/>
      <c r="B20" s="48" t="s">
        <v>32</v>
      </c>
      <c r="C20" s="48" t="s">
        <v>33</v>
      </c>
      <c r="D20" s="49" t="s">
        <v>34</v>
      </c>
      <c r="E20" s="50" t="s">
        <v>35</v>
      </c>
      <c r="F20" s="48" t="s">
        <v>36</v>
      </c>
      <c r="G20" s="48" t="s">
        <v>37</v>
      </c>
      <c r="H20" s="51" t="s">
        <v>38</v>
      </c>
      <c r="I20" s="26"/>
      <c r="J20" s="31" t="s">
        <v>39</v>
      </c>
      <c r="K20" s="31" t="s">
        <v>40</v>
      </c>
      <c r="L20" s="33"/>
      <c r="M20" s="33"/>
      <c r="N20" s="33"/>
      <c r="O20" s="34"/>
    </row>
    <row r="21" s="1" customFormat="1" ht="16" customHeight="1" spans="1:15">
      <c r="A21" s="72" t="s">
        <v>41</v>
      </c>
      <c r="B21" s="73">
        <f t="shared" ref="B21:B26" si="8">C21-1</f>
        <v>59</v>
      </c>
      <c r="C21" s="73">
        <f>D21-2</f>
        <v>60</v>
      </c>
      <c r="D21" s="74" t="s">
        <v>66</v>
      </c>
      <c r="E21" s="75">
        <f>D21+2</f>
        <v>64</v>
      </c>
      <c r="F21" s="73">
        <f>E21+2</f>
        <v>66</v>
      </c>
      <c r="G21" s="76">
        <f>F21+1</f>
        <v>67</v>
      </c>
      <c r="H21" s="77">
        <f>G21+1</f>
        <v>68</v>
      </c>
      <c r="I21" s="26"/>
      <c r="J21" s="35" t="s">
        <v>45</v>
      </c>
      <c r="K21" s="35" t="s">
        <v>45</v>
      </c>
      <c r="L21" s="33"/>
      <c r="M21" s="33"/>
      <c r="N21" s="33"/>
      <c r="O21" s="34"/>
    </row>
    <row r="22" s="1" customFormat="1" ht="16" customHeight="1" spans="1:15">
      <c r="A22" s="78" t="s">
        <v>44</v>
      </c>
      <c r="B22" s="73">
        <f t="shared" si="8"/>
        <v>58</v>
      </c>
      <c r="C22" s="73">
        <f>D22-2</f>
        <v>59</v>
      </c>
      <c r="D22" s="79" t="s">
        <v>67</v>
      </c>
      <c r="E22" s="75">
        <f>D22+2</f>
        <v>63</v>
      </c>
      <c r="F22" s="73">
        <f>E22+2</f>
        <v>65</v>
      </c>
      <c r="G22" s="76">
        <f>F22+1</f>
        <v>66</v>
      </c>
      <c r="H22" s="77">
        <f>G22+1</f>
        <v>67</v>
      </c>
      <c r="I22" s="26"/>
      <c r="J22" s="35" t="s">
        <v>42</v>
      </c>
      <c r="K22" s="35" t="s">
        <v>68</v>
      </c>
      <c r="L22" s="33"/>
      <c r="M22" s="33"/>
      <c r="N22" s="33"/>
      <c r="O22" s="34"/>
    </row>
    <row r="23" s="1" customFormat="1" ht="16" customHeight="1" spans="1:15">
      <c r="A23" s="80" t="s">
        <v>47</v>
      </c>
      <c r="B23" s="73">
        <f t="shared" ref="B23:B25" si="9">C23-4</f>
        <v>92</v>
      </c>
      <c r="C23" s="73">
        <f t="shared" ref="C23:C25" si="10">D23-4</f>
        <v>96</v>
      </c>
      <c r="D23" s="79" t="s">
        <v>69</v>
      </c>
      <c r="E23" s="75">
        <f t="shared" ref="E23:E25" si="11">D23+4</f>
        <v>104</v>
      </c>
      <c r="F23" s="73">
        <f>E23+4</f>
        <v>108</v>
      </c>
      <c r="G23" s="76">
        <f t="shared" ref="G23:G25" si="12">F23+6</f>
        <v>114</v>
      </c>
      <c r="H23" s="77">
        <f>G23+6</f>
        <v>120</v>
      </c>
      <c r="I23" s="26"/>
      <c r="J23" s="35" t="s">
        <v>70</v>
      </c>
      <c r="K23" s="35" t="s">
        <v>45</v>
      </c>
      <c r="L23" s="33"/>
      <c r="M23" s="33"/>
      <c r="N23" s="33"/>
      <c r="O23" s="34"/>
    </row>
    <row r="24" s="1" customFormat="1" ht="16" customHeight="1" spans="1:15">
      <c r="A24" s="80" t="s">
        <v>49</v>
      </c>
      <c r="B24" s="73">
        <f t="shared" si="9"/>
        <v>88</v>
      </c>
      <c r="C24" s="73">
        <f t="shared" si="10"/>
        <v>92</v>
      </c>
      <c r="D24" s="79" t="s">
        <v>71</v>
      </c>
      <c r="E24" s="75">
        <f t="shared" si="11"/>
        <v>100</v>
      </c>
      <c r="F24" s="73">
        <f>E24+5</f>
        <v>105</v>
      </c>
      <c r="G24" s="76">
        <f t="shared" si="12"/>
        <v>111</v>
      </c>
      <c r="H24" s="77">
        <f>G24+7</f>
        <v>118</v>
      </c>
      <c r="I24" s="26"/>
      <c r="J24" s="35" t="s">
        <v>45</v>
      </c>
      <c r="K24" s="35" t="s">
        <v>42</v>
      </c>
      <c r="L24" s="33"/>
      <c r="M24" s="33"/>
      <c r="N24" s="33"/>
      <c r="O24" s="34"/>
    </row>
    <row r="25" s="1" customFormat="1" ht="16" customHeight="1" spans="1:15">
      <c r="A25" s="81" t="s">
        <v>51</v>
      </c>
      <c r="B25" s="73">
        <f t="shared" si="9"/>
        <v>96</v>
      </c>
      <c r="C25" s="73">
        <f t="shared" si="10"/>
        <v>100</v>
      </c>
      <c r="D25" s="79" t="s">
        <v>72</v>
      </c>
      <c r="E25" s="75">
        <f t="shared" si="11"/>
        <v>108</v>
      </c>
      <c r="F25" s="73">
        <f>E25+5</f>
        <v>113</v>
      </c>
      <c r="G25" s="76">
        <f t="shared" si="12"/>
        <v>119</v>
      </c>
      <c r="H25" s="77">
        <f>G25+7</f>
        <v>126</v>
      </c>
      <c r="I25" s="26"/>
      <c r="J25" s="35" t="s">
        <v>45</v>
      </c>
      <c r="K25" s="35" t="s">
        <v>42</v>
      </c>
      <c r="L25" s="33"/>
      <c r="M25" s="33"/>
      <c r="N25" s="33"/>
      <c r="O25" s="34"/>
    </row>
    <row r="26" s="1" customFormat="1" ht="16" customHeight="1" spans="1:15">
      <c r="A26" s="80" t="s">
        <v>52</v>
      </c>
      <c r="B26" s="73">
        <f t="shared" si="8"/>
        <v>37</v>
      </c>
      <c r="C26" s="73">
        <f t="shared" ref="C26:C31" si="13">D26-1</f>
        <v>38</v>
      </c>
      <c r="D26" s="79" t="s">
        <v>53</v>
      </c>
      <c r="E26" s="75">
        <f t="shared" ref="E26:E31" si="14">D26+1</f>
        <v>40</v>
      </c>
      <c r="F26" s="73">
        <f t="shared" ref="F26:F31" si="15">E26+1</f>
        <v>41</v>
      </c>
      <c r="G26" s="76">
        <f>F26+1.2</f>
        <v>42.2</v>
      </c>
      <c r="H26" s="77">
        <f>G26+1.2</f>
        <v>43.4</v>
      </c>
      <c r="I26" s="26"/>
      <c r="J26" s="35" t="s">
        <v>45</v>
      </c>
      <c r="K26" s="35" t="s">
        <v>45</v>
      </c>
      <c r="L26" s="33"/>
      <c r="M26" s="33"/>
      <c r="N26" s="33"/>
      <c r="O26" s="34"/>
    </row>
    <row r="27" s="1" customFormat="1" ht="16" customHeight="1" spans="1:15">
      <c r="A27" s="80" t="s">
        <v>55</v>
      </c>
      <c r="B27" s="82">
        <f>C27-0.5</f>
        <v>58.5</v>
      </c>
      <c r="C27" s="82">
        <f t="shared" si="13"/>
        <v>59</v>
      </c>
      <c r="D27" s="83" t="s">
        <v>73</v>
      </c>
      <c r="E27" s="84">
        <f t="shared" si="14"/>
        <v>61</v>
      </c>
      <c r="F27" s="82">
        <f t="shared" si="15"/>
        <v>62</v>
      </c>
      <c r="G27" s="76">
        <f>F27+0.5</f>
        <v>62.5</v>
      </c>
      <c r="H27" s="77">
        <f>G27+0.5</f>
        <v>63</v>
      </c>
      <c r="I27" s="26"/>
      <c r="J27" s="35" t="s">
        <v>45</v>
      </c>
      <c r="K27" s="35" t="s">
        <v>45</v>
      </c>
      <c r="L27" s="33"/>
      <c r="M27" s="33"/>
      <c r="N27" s="33"/>
      <c r="O27" s="34"/>
    </row>
    <row r="28" s="1" customFormat="1" ht="16" customHeight="1" spans="1:15">
      <c r="A28" s="80" t="s">
        <v>74</v>
      </c>
      <c r="B28" s="82">
        <f>C28-0.7</f>
        <v>18.5</v>
      </c>
      <c r="C28" s="82">
        <f>D28-0.7</f>
        <v>19.2</v>
      </c>
      <c r="D28" s="83" t="s">
        <v>75</v>
      </c>
      <c r="E28" s="84">
        <f>D28+0.7</f>
        <v>20.6</v>
      </c>
      <c r="F28" s="82">
        <f>E28+0.7</f>
        <v>21.3</v>
      </c>
      <c r="G28" s="76">
        <f>F28+0.95</f>
        <v>22.25</v>
      </c>
      <c r="H28" s="77">
        <f>G28+0.95</f>
        <v>23.2</v>
      </c>
      <c r="I28" s="26"/>
      <c r="J28" s="35" t="s">
        <v>76</v>
      </c>
      <c r="K28" s="35" t="s">
        <v>77</v>
      </c>
      <c r="L28" s="35"/>
      <c r="M28" s="35"/>
      <c r="N28" s="35"/>
      <c r="O28" s="36"/>
    </row>
    <row r="29" s="1" customFormat="1" ht="16" customHeight="1" spans="1:15">
      <c r="A29" s="80" t="s">
        <v>78</v>
      </c>
      <c r="B29" s="82">
        <f>C29-0.6</f>
        <v>15.5</v>
      </c>
      <c r="C29" s="82">
        <f>D29-0.6</f>
        <v>16.1</v>
      </c>
      <c r="D29" s="83" t="s">
        <v>79</v>
      </c>
      <c r="E29" s="84">
        <f>D29+0.6</f>
        <v>17.3</v>
      </c>
      <c r="F29" s="82">
        <f>E29+0.6</f>
        <v>17.9</v>
      </c>
      <c r="G29" s="76">
        <f>F29+0.95</f>
        <v>18.85</v>
      </c>
      <c r="H29" s="77">
        <f>G29+0.95</f>
        <v>19.8</v>
      </c>
      <c r="I29" s="26"/>
      <c r="J29" s="35" t="s">
        <v>80</v>
      </c>
      <c r="K29" s="35" t="s">
        <v>46</v>
      </c>
      <c r="L29" s="35"/>
      <c r="M29" s="35"/>
      <c r="N29" s="35"/>
      <c r="O29" s="36"/>
    </row>
    <row r="30" s="1" customFormat="1" ht="16" customHeight="1" spans="1:15">
      <c r="A30" s="85" t="s">
        <v>81</v>
      </c>
      <c r="B30" s="82">
        <f>C30-0.4</f>
        <v>8.7</v>
      </c>
      <c r="C30" s="82">
        <f>D30-0.4</f>
        <v>9.1</v>
      </c>
      <c r="D30" s="83" t="s">
        <v>82</v>
      </c>
      <c r="E30" s="84">
        <f>D30+0.4</f>
        <v>9.9</v>
      </c>
      <c r="F30" s="82">
        <f>E30+0.4</f>
        <v>10.3</v>
      </c>
      <c r="G30" s="76">
        <f>F30+0.6</f>
        <v>10.9</v>
      </c>
      <c r="H30" s="77">
        <f>G30+0.6</f>
        <v>11.5</v>
      </c>
      <c r="I30" s="26"/>
      <c r="J30" s="35" t="s">
        <v>70</v>
      </c>
      <c r="K30" s="35" t="s">
        <v>46</v>
      </c>
      <c r="L30" s="35"/>
      <c r="M30" s="35"/>
      <c r="N30" s="35"/>
      <c r="O30" s="36"/>
    </row>
    <row r="31" s="1" customFormat="1" ht="16" customHeight="1" spans="1:15">
      <c r="A31" s="86" t="s">
        <v>54</v>
      </c>
      <c r="B31" s="73">
        <f>C31-1</f>
        <v>44</v>
      </c>
      <c r="C31" s="73">
        <f t="shared" si="13"/>
        <v>45</v>
      </c>
      <c r="D31" s="79" t="s">
        <v>83</v>
      </c>
      <c r="E31" s="75">
        <f t="shared" si="14"/>
        <v>47</v>
      </c>
      <c r="F31" s="73">
        <f t="shared" si="15"/>
        <v>48</v>
      </c>
      <c r="G31" s="76">
        <f>F31+1.5</f>
        <v>49.5</v>
      </c>
      <c r="H31" s="77">
        <f>G31+1.5</f>
        <v>51</v>
      </c>
      <c r="I31" s="26"/>
      <c r="J31" s="35" t="s">
        <v>45</v>
      </c>
      <c r="K31" s="35" t="s">
        <v>42</v>
      </c>
      <c r="L31" s="35"/>
      <c r="M31" s="35"/>
      <c r="N31" s="35"/>
      <c r="O31" s="36"/>
    </row>
    <row r="32" s="1" customFormat="1" ht="16" customHeight="1" spans="1:15">
      <c r="A32" s="87" t="s">
        <v>84</v>
      </c>
      <c r="B32" s="87"/>
      <c r="C32" s="87"/>
      <c r="D32" s="87"/>
      <c r="E32" s="87"/>
      <c r="F32" s="87"/>
      <c r="G32" s="87"/>
      <c r="H32" s="88"/>
      <c r="I32" s="26"/>
      <c r="J32" s="94" t="s">
        <v>85</v>
      </c>
      <c r="K32" s="95"/>
      <c r="L32" s="95"/>
      <c r="M32" s="95"/>
      <c r="N32" s="95"/>
      <c r="O32" s="96"/>
    </row>
    <row r="33" s="1" customFormat="1" ht="16" customHeight="1" spans="1:15">
      <c r="A33" s="89" t="s">
        <v>86</v>
      </c>
      <c r="B33" s="89"/>
      <c r="C33" s="89"/>
      <c r="D33" s="89"/>
      <c r="E33" s="89"/>
      <c r="F33" s="89"/>
      <c r="G33" s="89"/>
      <c r="H33" s="90"/>
      <c r="I33" s="26"/>
      <c r="J33" s="97" t="s">
        <v>87</v>
      </c>
      <c r="K33" s="98"/>
      <c r="L33" s="98"/>
      <c r="M33" s="98"/>
      <c r="N33" s="98"/>
      <c r="O33" s="99"/>
    </row>
    <row r="34" s="1" customFormat="1" ht="16" customHeight="1" spans="1:15">
      <c r="A34" s="89" t="s">
        <v>88</v>
      </c>
      <c r="B34" s="89"/>
      <c r="C34" s="89"/>
      <c r="D34" s="89"/>
      <c r="E34" s="89"/>
      <c r="F34" s="89"/>
      <c r="G34" s="89"/>
      <c r="H34" s="90"/>
      <c r="I34" s="26"/>
      <c r="J34" s="94" t="s">
        <v>89</v>
      </c>
      <c r="K34" s="95"/>
      <c r="L34" s="95"/>
      <c r="M34" s="95"/>
      <c r="N34" s="95"/>
      <c r="O34" s="96"/>
    </row>
    <row r="35" s="1" customFormat="1" ht="16" customHeight="1" spans="1:15">
      <c r="A35" s="91" t="s">
        <v>90</v>
      </c>
      <c r="B35" s="91"/>
      <c r="C35" s="91"/>
      <c r="D35" s="91"/>
      <c r="E35" s="91"/>
      <c r="F35" s="91"/>
      <c r="G35" s="91"/>
      <c r="H35" s="92"/>
      <c r="I35" s="26"/>
      <c r="J35" s="97" t="s">
        <v>91</v>
      </c>
      <c r="K35" s="98"/>
      <c r="L35" s="98"/>
      <c r="M35" s="98"/>
      <c r="N35" s="98"/>
      <c r="O35" s="99"/>
    </row>
    <row r="36" s="1" customFormat="1" ht="16" customHeight="1" spans="1:15">
      <c r="A36" s="89" t="s">
        <v>92</v>
      </c>
      <c r="B36" s="89"/>
      <c r="C36" s="89"/>
      <c r="D36" s="89"/>
      <c r="E36" s="89"/>
      <c r="F36" s="89"/>
      <c r="G36" s="89"/>
      <c r="H36" s="90"/>
      <c r="I36" s="26"/>
      <c r="J36" s="97" t="s">
        <v>93</v>
      </c>
      <c r="K36" s="98"/>
      <c r="L36" s="98"/>
      <c r="M36" s="98"/>
      <c r="N36" s="98"/>
      <c r="O36" s="99"/>
    </row>
    <row r="37" s="1" customFormat="1" ht="16" customHeight="1" spans="1:15">
      <c r="A37" s="89" t="s">
        <v>94</v>
      </c>
      <c r="B37" s="89"/>
      <c r="C37" s="89"/>
      <c r="D37" s="89"/>
      <c r="E37" s="89"/>
      <c r="F37" s="89"/>
      <c r="G37" s="89"/>
      <c r="H37" s="90"/>
      <c r="I37" s="26"/>
      <c r="J37" s="97" t="s">
        <v>95</v>
      </c>
      <c r="K37" s="98"/>
      <c r="L37" s="98"/>
      <c r="M37" s="98"/>
      <c r="N37" s="98"/>
      <c r="O37" s="99"/>
    </row>
    <row r="38" s="1" customFormat="1" ht="16" customHeight="1" spans="1:15">
      <c r="A38" s="89" t="s">
        <v>96</v>
      </c>
      <c r="B38" s="89"/>
      <c r="C38" s="89"/>
      <c r="D38" s="89"/>
      <c r="E38" s="89"/>
      <c r="F38" s="89"/>
      <c r="G38" s="89"/>
      <c r="H38" s="90"/>
      <c r="I38" s="26"/>
      <c r="J38" s="97" t="s">
        <v>97</v>
      </c>
      <c r="K38" s="98"/>
      <c r="L38" s="98"/>
      <c r="M38" s="98"/>
      <c r="N38" s="98"/>
      <c r="O38" s="99"/>
    </row>
    <row r="39" s="1" customFormat="1" ht="16" customHeight="1" spans="1:15">
      <c r="A39" s="91" t="s">
        <v>98</v>
      </c>
      <c r="B39" s="91"/>
      <c r="C39" s="91"/>
      <c r="D39" s="91"/>
      <c r="E39" s="91"/>
      <c r="F39" s="91"/>
      <c r="G39" s="91"/>
      <c r="H39" s="92"/>
      <c r="I39" s="26"/>
      <c r="J39" s="94" t="s">
        <v>99</v>
      </c>
      <c r="K39" s="95"/>
      <c r="L39" s="95"/>
      <c r="M39" s="95"/>
      <c r="N39" s="95"/>
      <c r="O39" s="96"/>
    </row>
    <row r="40" s="1" customFormat="1" ht="16" customHeight="1" spans="1:15">
      <c r="A40" s="91" t="s">
        <v>100</v>
      </c>
      <c r="B40" s="91"/>
      <c r="C40" s="91"/>
      <c r="D40" s="91"/>
      <c r="E40" s="91"/>
      <c r="F40" s="91"/>
      <c r="G40" s="91"/>
      <c r="H40" s="92"/>
      <c r="I40" s="26"/>
      <c r="J40" s="97"/>
      <c r="K40" s="98"/>
      <c r="L40" s="98"/>
      <c r="M40" s="98"/>
      <c r="N40" s="98"/>
      <c r="O40" s="99"/>
    </row>
    <row r="41" s="1" customFormat="1" ht="16" customHeight="1" spans="1:15">
      <c r="A41" s="91" t="s">
        <v>101</v>
      </c>
      <c r="B41" s="91"/>
      <c r="C41" s="91"/>
      <c r="D41" s="91"/>
      <c r="E41" s="91"/>
      <c r="F41" s="91"/>
      <c r="G41" s="91"/>
      <c r="H41" s="92"/>
      <c r="I41" s="26"/>
      <c r="J41" s="97"/>
      <c r="K41" s="98"/>
      <c r="L41" s="98"/>
      <c r="M41" s="98"/>
      <c r="N41" s="98"/>
      <c r="O41" s="99"/>
    </row>
    <row r="42" s="1" customFormat="1" ht="16" customHeight="1" spans="1:15">
      <c r="A42" s="91" t="s">
        <v>102</v>
      </c>
      <c r="B42" s="91"/>
      <c r="C42" s="91"/>
      <c r="D42" s="91"/>
      <c r="E42" s="91"/>
      <c r="F42" s="91"/>
      <c r="G42" s="91"/>
      <c r="H42" s="92"/>
      <c r="I42" s="26"/>
      <c r="J42" s="97"/>
      <c r="K42" s="98"/>
      <c r="L42" s="98"/>
      <c r="M42" s="98"/>
      <c r="N42" s="98"/>
      <c r="O42" s="99"/>
    </row>
    <row r="43" s="1" customFormat="1" ht="16" customHeight="1" spans="1:15">
      <c r="A43" s="18"/>
      <c r="B43" s="19"/>
      <c r="C43" s="19"/>
      <c r="D43" s="20"/>
      <c r="E43" s="19"/>
      <c r="F43" s="19"/>
      <c r="G43" s="19"/>
      <c r="H43" s="19"/>
      <c r="I43" s="39"/>
      <c r="J43" s="40"/>
      <c r="K43" s="40"/>
      <c r="L43" s="41"/>
      <c r="M43" s="40"/>
      <c r="N43" s="40"/>
      <c r="O43" s="42"/>
    </row>
    <row r="44" s="1" customFormat="1" ht="15" spans="1:15">
      <c r="A44" s="21" t="s">
        <v>103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="1" customFormat="1" ht="15" spans="1:15">
      <c r="A45" s="1" t="s">
        <v>104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="1" customFormat="1" ht="15" spans="1:15">
      <c r="A46" s="22"/>
      <c r="B46" s="22"/>
      <c r="C46" s="22"/>
      <c r="D46" s="22"/>
      <c r="E46" s="22"/>
      <c r="F46" s="22"/>
      <c r="G46" s="22"/>
      <c r="H46" s="22"/>
      <c r="I46" s="22"/>
      <c r="J46" s="21" t="s">
        <v>105</v>
      </c>
      <c r="K46" s="43">
        <v>45427</v>
      </c>
      <c r="L46" s="21" t="s">
        <v>106</v>
      </c>
      <c r="M46" s="21"/>
      <c r="N46" s="21" t="s">
        <v>107</v>
      </c>
      <c r="O46" s="1" t="s">
        <v>108</v>
      </c>
    </row>
  </sheetData>
  <mergeCells count="31">
    <mergeCell ref="A1:O1"/>
    <mergeCell ref="B2:C2"/>
    <mergeCell ref="E2:H2"/>
    <mergeCell ref="K2:O2"/>
    <mergeCell ref="B3:H3"/>
    <mergeCell ref="J3:O3"/>
    <mergeCell ref="B18:H18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9:H39"/>
    <mergeCell ref="J39:O39"/>
    <mergeCell ref="A40:H40"/>
    <mergeCell ref="J40:O40"/>
    <mergeCell ref="A41:H41"/>
    <mergeCell ref="J41:O41"/>
    <mergeCell ref="A42:H42"/>
    <mergeCell ref="J42:O42"/>
    <mergeCell ref="A3:A5"/>
    <mergeCell ref="A18:A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21</v>
      </c>
      <c r="K2" s="5"/>
      <c r="L2" s="5"/>
      <c r="M2" s="5"/>
      <c r="N2" s="5"/>
      <c r="O2" s="25"/>
    </row>
    <row r="3" s="1" customFormat="1" ht="16" customHeight="1" spans="1:15">
      <c r="A3" s="7" t="s">
        <v>22</v>
      </c>
      <c r="B3" s="8" t="s">
        <v>23</v>
      </c>
      <c r="C3" s="8"/>
      <c r="D3" s="8"/>
      <c r="E3" s="8"/>
      <c r="F3" s="8"/>
      <c r="G3" s="8"/>
      <c r="H3" s="8"/>
      <c r="I3" s="26"/>
      <c r="J3" s="27" t="s">
        <v>24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10" t="s">
        <v>109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110</v>
      </c>
      <c r="C5" s="11" t="s">
        <v>111</v>
      </c>
      <c r="D5" s="11" t="s">
        <v>112</v>
      </c>
      <c r="E5" s="11" t="s">
        <v>113</v>
      </c>
      <c r="F5" s="11" t="s">
        <v>114</v>
      </c>
      <c r="G5" s="11" t="s">
        <v>115</v>
      </c>
      <c r="H5" s="11" t="s">
        <v>116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41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117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118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119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120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121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122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123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55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124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125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126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54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22</v>
      </c>
      <c r="B19" s="8" t="s">
        <v>65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26</v>
      </c>
      <c r="C20" s="9" t="s">
        <v>27</v>
      </c>
      <c r="D20" s="9" t="s">
        <v>28</v>
      </c>
      <c r="E20" s="9" t="s">
        <v>29</v>
      </c>
      <c r="F20" s="9" t="s">
        <v>30</v>
      </c>
      <c r="G20" s="9" t="s">
        <v>31</v>
      </c>
      <c r="H20" s="10" t="s">
        <v>109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110</v>
      </c>
      <c r="C21" s="11" t="s">
        <v>111</v>
      </c>
      <c r="D21" s="11" t="s">
        <v>112</v>
      </c>
      <c r="E21" s="11" t="s">
        <v>113</v>
      </c>
      <c r="F21" s="11" t="s">
        <v>114</v>
      </c>
      <c r="G21" s="11" t="s">
        <v>115</v>
      </c>
      <c r="H21" s="11" t="s">
        <v>116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41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117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118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120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121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122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123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55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124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125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126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127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54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103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128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105</v>
      </c>
      <c r="K37" s="43"/>
      <c r="L37" s="21" t="s">
        <v>129</v>
      </c>
      <c r="M37" s="21"/>
      <c r="N37" s="21" t="s">
        <v>107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21</v>
      </c>
      <c r="K2" s="5"/>
      <c r="L2" s="5"/>
      <c r="M2" s="5"/>
      <c r="N2" s="5"/>
      <c r="O2" s="25"/>
    </row>
    <row r="3" s="1" customFormat="1" ht="16" customHeight="1" spans="1:15">
      <c r="A3" s="7" t="s">
        <v>22</v>
      </c>
      <c r="B3" s="8" t="s">
        <v>23</v>
      </c>
      <c r="C3" s="8"/>
      <c r="D3" s="8"/>
      <c r="E3" s="8"/>
      <c r="F3" s="8"/>
      <c r="G3" s="8"/>
      <c r="H3" s="8"/>
      <c r="I3" s="26"/>
      <c r="J3" s="27" t="s">
        <v>24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10" t="s">
        <v>109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110</v>
      </c>
      <c r="C5" s="11" t="s">
        <v>111</v>
      </c>
      <c r="D5" s="11" t="s">
        <v>112</v>
      </c>
      <c r="E5" s="11" t="s">
        <v>113</v>
      </c>
      <c r="F5" s="11" t="s">
        <v>114</v>
      </c>
      <c r="G5" s="11" t="s">
        <v>115</v>
      </c>
      <c r="H5" s="11" t="s">
        <v>116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41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117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118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119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120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121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122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123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55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124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125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126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54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22</v>
      </c>
      <c r="B19" s="8" t="s">
        <v>65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26</v>
      </c>
      <c r="C20" s="9" t="s">
        <v>27</v>
      </c>
      <c r="D20" s="9" t="s">
        <v>28</v>
      </c>
      <c r="E20" s="9" t="s">
        <v>29</v>
      </c>
      <c r="F20" s="9" t="s">
        <v>30</v>
      </c>
      <c r="G20" s="9" t="s">
        <v>31</v>
      </c>
      <c r="H20" s="10" t="s">
        <v>109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110</v>
      </c>
      <c r="C21" s="11" t="s">
        <v>111</v>
      </c>
      <c r="D21" s="11" t="s">
        <v>112</v>
      </c>
      <c r="E21" s="11" t="s">
        <v>113</v>
      </c>
      <c r="F21" s="11" t="s">
        <v>114</v>
      </c>
      <c r="G21" s="11" t="s">
        <v>115</v>
      </c>
      <c r="H21" s="11" t="s">
        <v>116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41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117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118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120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121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122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123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55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124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125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126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127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54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103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130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105</v>
      </c>
      <c r="K37" s="43"/>
      <c r="L37" s="21" t="s">
        <v>129</v>
      </c>
      <c r="M37" s="21"/>
      <c r="N37" s="21" t="s">
        <v>107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2024-05-15T01:54:23Z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