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<sst xmlns="http://schemas.openxmlformats.org/spreadsheetml/2006/main" count="288" uniqueCount="100">
  <si>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</si>
  <si>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</si>
  <si>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</si>
  <si>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</si>
  <si>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</si>
  <si>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</si>
  <si>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</si>
  <si>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</si>
  <si>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</si>
  <si>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</si>
  <si>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</si>
  <si>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</si>
  <si>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</si>
  <si>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</si>
  <si>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</si>
  <si>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</si>
  <si>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</si>
  <si>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</si>
  <si>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</si>
  <si>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TAWWAM91213</t>
  </si>
  <si>
    <t>品名</t>
  </si>
  <si>
    <t>男式套羽绒冲锋衣</t>
  </si>
  <si>
    <t>生产工厂</t>
  </si>
  <si>
    <t>铜牛-丹东雅宁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</si>
  <si>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</si>
  <si>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</si>
  <si>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</si>
  <si>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</si>
  <si>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</si>
  <si>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</si>
  <si>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</si>
  <si>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</si>
  <si>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</si>
  <si>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</si>
  <si>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</si>
  <si>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</si>
  <si>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</si>
  <si>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</si>
  <si>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</si>
  <si>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</si>
  <si>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</si>
  <si>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</si>
  <si>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-1</t>
  </si>
  <si>
    <t>前中长</t>
  </si>
  <si>
    <t>0</t>
  </si>
  <si>
    <t>胸围</t>
  </si>
  <si>
    <t>腰围</t>
  </si>
  <si>
    <t>下摆</t>
  </si>
  <si>
    <t>总肩宽</t>
  </si>
  <si>
    <t>肩点袖长</t>
  </si>
  <si>
    <t>袖肥</t>
  </si>
  <si>
    <t>0.3</t>
  </si>
  <si>
    <t>-0.5</t>
  </si>
  <si>
    <t>袖肘</t>
  </si>
  <si>
    <t>0.2</t>
  </si>
  <si>
    <t>袖口 拉量</t>
  </si>
  <si>
    <t>上领围</t>
  </si>
  <si>
    <t>-0.6</t>
  </si>
  <si>
    <t>指示规格  FINAL SPEC（内件）</t>
  </si>
  <si>
    <t>1</t>
  </si>
  <si>
    <t>0.5</t>
  </si>
  <si>
    <t>-0.3</t>
  </si>
  <si>
    <t>袖口 松量</t>
  </si>
  <si>
    <t>2</t>
  </si>
  <si>
    <t>外件问题点：</t>
  </si>
  <si>
    <t>内件问题点：</t>
  </si>
  <si>
    <t>1，注意调节热风机，避免压胶痕迹过重情况。</t>
  </si>
  <si>
    <t>1，请注意检测充绒量，定时复查，请及时成衣送检。</t>
  </si>
  <si>
    <t>2，压胶缝缝，注意不要偏带，避免漏水情况。</t>
  </si>
  <si>
    <t>2，行线请使用陶瓷针，定时换针，避免绗缝漏绒情况。</t>
  </si>
  <si>
    <t>3，注意弯位压胶部位的平服度。</t>
  </si>
  <si>
    <t>3，对称部位，格子，线迹，要左右，高低一致。</t>
  </si>
  <si>
    <t>4，各部位扣件要保证牢固度，避免掉扣情况。</t>
  </si>
  <si>
    <t>4，请清理干净内外线毛，缝缝要清理干净羽绒，划粉印。</t>
  </si>
  <si>
    <t>5，注意内外件规格偏差，后中长内外件偏差避免内件外漏情况。</t>
  </si>
  <si>
    <t>5，包装折叠平整，熨烫平整，注意死折不接受。</t>
  </si>
  <si>
    <t>6，各对称部位，拼缝位置，要左右，高低一致。</t>
  </si>
  <si>
    <t>6，保证规格洗前洗后在误差范围内。</t>
  </si>
  <si>
    <t>7，拼缝明线换线处，注意回车要美观，牢固。</t>
  </si>
  <si>
    <t>7，内件洗后有少量钻绒现象，请注意改进。</t>
  </si>
  <si>
    <t>备注：</t>
  </si>
  <si>
    <t xml:space="preserve">     初期请洗测2-3件，有问题的另加测量数量。</t>
  </si>
  <si>
    <t>验货时间：3-13</t>
  </si>
  <si>
    <t>跟单QC:周苑</t>
  </si>
  <si>
    <t>工厂负责人：吴爽</t>
  </si>
  <si>
    <t>4XL</t>
  </si>
  <si>
    <t>195/112B</t>
  </si>
  <si>
    <t>前中拉链长</t>
  </si>
  <si>
    <t>内主项拉链</t>
  </si>
  <si>
    <t>摆围</t>
  </si>
  <si>
    <t>肩宽</t>
  </si>
  <si>
    <t>袖肥/2（参考值见注解）</t>
  </si>
  <si>
    <t>袖肘围/2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</si>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</sst>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b/>
      <sz val="11"/>
      <color theme="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2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9" borderId="27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</cellStyleXfs>
  <cellXfs count="9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5" applyNumberFormat="1" applyFont="1" applyFill="1" applyBorder="1" applyAlignment="1">
      <alignment horizontal="center" vertical="center"/>
    </xf>
    <xf numFmtId="0" fontId="9" fillId="4" borderId="10" xfId="55" applyNumberFormat="1" applyFont="1" applyFill="1" applyBorder="1" applyAlignment="1">
      <alignment horizontal="center" vertical="center"/>
    </xf>
    <xf numFmtId="0" fontId="9" fillId="0" borderId="11" xfId="55" applyNumberFormat="1" applyFont="1" applyFill="1" applyBorder="1" applyAlignment="1">
      <alignment horizontal="center" vertical="center"/>
    </xf>
    <xf numFmtId="0" fontId="9" fillId="0" borderId="5" xfId="55" applyNumberFormat="1" applyFont="1" applyFill="1" applyBorder="1" applyAlignment="1">
      <alignment horizontal="center" vertical="center"/>
    </xf>
    <xf numFmtId="0" fontId="9" fillId="4" borderId="5" xfId="55" applyNumberFormat="1" applyFont="1" applyFill="1" applyBorder="1" applyAlignment="1">
      <alignment horizontal="center" vertical="center"/>
    </xf>
    <xf numFmtId="0" fontId="9" fillId="0" borderId="8" xfId="55" applyNumberFormat="1" applyFont="1" applyFill="1" applyBorder="1" applyAlignment="1">
      <alignment horizontal="center" vertical="center"/>
    </xf>
    <xf numFmtId="0" fontId="10" fillId="0" borderId="12" xfId="55" applyNumberFormat="1" applyFont="1" applyFill="1" applyBorder="1" applyAlignment="1">
      <alignment horizontal="left" vertical="center" shrinkToFit="1"/>
    </xf>
    <xf numFmtId="176" fontId="11" fillId="0" borderId="2" xfId="55" applyNumberFormat="1" applyFont="1" applyFill="1" applyBorder="1" applyAlignment="1">
      <alignment horizontal="center" vertical="center"/>
    </xf>
    <xf numFmtId="0" fontId="10" fillId="4" borderId="13" xfId="55" applyNumberFormat="1" applyFont="1" applyFill="1" applyBorder="1" applyAlignment="1">
      <alignment horizontal="center" vertical="center"/>
    </xf>
    <xf numFmtId="176" fontId="11" fillId="0" borderId="6" xfId="55" applyNumberFormat="1" applyFont="1" applyFill="1" applyBorder="1" applyAlignment="1">
      <alignment horizontal="center" vertical="center"/>
    </xf>
    <xf numFmtId="0" fontId="10" fillId="0" borderId="14" xfId="55" applyNumberFormat="1" applyFont="1" applyFill="1" applyBorder="1" applyAlignment="1">
      <alignment horizontal="left" vertical="center" shrinkToFit="1"/>
    </xf>
    <xf numFmtId="176" fontId="11" fillId="0" borderId="4" xfId="55" applyNumberFormat="1" applyFont="1" applyFill="1" applyBorder="1" applyAlignment="1">
      <alignment horizontal="center" vertical="center"/>
    </xf>
    <xf numFmtId="176" fontId="11" fillId="0" borderId="7" xfId="55" applyNumberFormat="1" applyFont="1" applyFill="1" applyBorder="1" applyAlignment="1">
      <alignment horizontal="center" vertical="center"/>
    </xf>
    <xf numFmtId="0" fontId="12" fillId="0" borderId="15" xfId="55" applyNumberFormat="1" applyFont="1" applyFill="1" applyBorder="1" applyAlignment="1">
      <alignment vertical="center" shrinkToFit="1"/>
    </xf>
    <xf numFmtId="0" fontId="12" fillId="0" borderId="14" xfId="55" applyNumberFormat="1" applyFont="1" applyFill="1" applyBorder="1" applyAlignment="1">
      <alignment vertical="center" shrinkToFit="1"/>
    </xf>
    <xf numFmtId="0" fontId="10" fillId="0" borderId="16" xfId="55" applyNumberFormat="1" applyFont="1" applyFill="1" applyBorder="1" applyAlignment="1">
      <alignment vertical="center" shrinkToFit="1"/>
    </xf>
    <xf numFmtId="0" fontId="10" fillId="0" borderId="10" xfId="55" applyNumberFormat="1" applyFont="1" applyFill="1" applyBorder="1" applyAlignment="1">
      <alignment horizontal="center" vertical="center"/>
    </xf>
    <xf numFmtId="0" fontId="13" fillId="0" borderId="13" xfId="55" applyNumberFormat="1" applyFont="1" applyFill="1" applyBorder="1" applyAlignment="1">
      <alignment horizontal="center" vertical="center"/>
    </xf>
    <xf numFmtId="0" fontId="10" fillId="0" borderId="15" xfId="55" applyNumberFormat="1" applyFont="1" applyFill="1" applyBorder="1" applyAlignment="1">
      <alignment vertical="center" shrinkToFit="1"/>
    </xf>
    <xf numFmtId="58" fontId="10" fillId="0" borderId="15" xfId="55" applyNumberFormat="1" applyFont="1" applyFill="1" applyBorder="1" applyAlignment="1">
      <alignment vertical="center" shrinkToFit="1"/>
    </xf>
    <xf numFmtId="0" fontId="10" fillId="2" borderId="15" xfId="55" applyNumberFormat="1" applyFont="1" applyFill="1" applyBorder="1" applyAlignment="1">
      <alignment vertical="center" shrinkToFit="1"/>
    </xf>
    <xf numFmtId="0" fontId="10" fillId="2" borderId="17" xfId="55" applyNumberFormat="1" applyFont="1" applyFill="1" applyBorder="1" applyAlignment="1">
      <alignment horizontal="left" vertical="center" shrinkToFit="1"/>
    </xf>
    <xf numFmtId="0" fontId="10" fillId="2" borderId="18" xfId="55" applyNumberFormat="1" applyFont="1" applyFill="1" applyBorder="1" applyAlignment="1">
      <alignment horizontal="left" vertical="center" shrinkToFit="1"/>
    </xf>
    <xf numFmtId="0" fontId="7" fillId="2" borderId="17" xfId="55" applyNumberFormat="1" applyFont="1" applyFill="1" applyBorder="1" applyAlignment="1">
      <alignment horizontal="left" vertical="center" shrinkToFit="1"/>
    </xf>
    <xf numFmtId="0" fontId="7" fillId="2" borderId="18" xfId="55" applyNumberFormat="1" applyFont="1" applyFill="1" applyBorder="1" applyAlignment="1">
      <alignment horizontal="left" vertical="center" shrinkToFit="1"/>
    </xf>
    <xf numFmtId="0" fontId="5" fillId="2" borderId="17" xfId="55" applyNumberFormat="1" applyFont="1" applyFill="1" applyBorder="1" applyAlignment="1">
      <alignment horizontal="left" vertical="center" shrinkToFit="1"/>
    </xf>
    <xf numFmtId="0" fontId="5" fillId="2" borderId="18" xfId="55" applyNumberFormat="1" applyFont="1" applyFill="1" applyBorder="1" applyAlignment="1">
      <alignment horizontal="left" vertical="center" shrinkToFit="1"/>
    </xf>
    <xf numFmtId="49" fontId="2" fillId="2" borderId="19" xfId="53" applyNumberFormat="1" applyFont="1" applyFill="1" applyBorder="1" applyAlignment="1">
      <alignment horizontal="left" vertical="center"/>
    </xf>
    <xf numFmtId="49" fontId="2" fillId="2" borderId="20" xfId="53" applyNumberFormat="1" applyFont="1" applyFill="1" applyBorder="1" applyAlignment="1">
      <alignment horizontal="left" vertical="center"/>
    </xf>
    <xf numFmtId="49" fontId="2" fillId="2" borderId="21" xfId="53" applyNumberFormat="1" applyFont="1" applyFill="1" applyBorder="1" applyAlignment="1">
      <alignment horizontal="left" vertical="center"/>
    </xf>
    <xf numFmtId="49" fontId="1" fillId="2" borderId="19" xfId="53" applyNumberFormat="1" applyFont="1" applyFill="1" applyBorder="1" applyAlignment="1">
      <alignment horizontal="left" vertical="center"/>
    </xf>
    <xf numFmtId="49" fontId="1" fillId="2" borderId="20" xfId="53" applyNumberFormat="1" applyFont="1" applyFill="1" applyBorder="1" applyAlignment="1">
      <alignment horizontal="left" vertical="center"/>
    </xf>
    <xf numFmtId="49" fontId="1" fillId="2" borderId="21" xfId="53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3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71" xfId="55"/>
    <cellStyle name="常规 23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7" t="s">
        <v>0</v>
      </c>
      <c r="C2" s="78"/>
      <c r="D2" s="78"/>
      <c r="E2" s="78"/>
      <c r="F2" s="78"/>
      <c r="G2" s="78"/>
      <c r="H2" s="78"/>
      <c r="I2" s="93"/>
    </row>
    <row r="3" ht="28" customHeight="1" spans="2:9">
      <c r="B3" s="79"/>
      <c r="C3" s="80"/>
      <c r="D3" s="81" t="s">
        <v>1</v>
      </c>
      <c r="E3" s="82"/>
      <c r="F3" s="83" t="s">
        <v>2</v>
      </c>
      <c r="G3" s="84"/>
      <c r="H3" s="81" t="s">
        <v>3</v>
      </c>
      <c r="I3" s="94"/>
    </row>
    <row r="4" ht="28" customHeight="1" spans="2:9">
      <c r="B4" s="79" t="s">
        <v>4</v>
      </c>
      <c r="C4" s="80" t="s">
        <v>5</v>
      </c>
      <c r="D4" s="80" t="s">
        <v>6</v>
      </c>
      <c r="E4" s="80" t="s">
        <v>7</v>
      </c>
      <c r="F4" s="85" t="s">
        <v>6</v>
      </c>
      <c r="G4" s="85" t="s">
        <v>7</v>
      </c>
      <c r="H4" s="80" t="s">
        <v>6</v>
      </c>
      <c r="I4" s="95" t="s">
        <v>7</v>
      </c>
    </row>
    <row r="5" ht="28" customHeight="1" spans="2:9">
      <c r="B5" s="86" t="s">
        <v>8</v>
      </c>
      <c r="C5" s="87">
        <v>13</v>
      </c>
      <c r="D5" s="87">
        <v>0</v>
      </c>
      <c r="E5" s="87">
        <v>1</v>
      </c>
      <c r="F5" s="88">
        <v>0</v>
      </c>
      <c r="G5" s="88">
        <v>1</v>
      </c>
      <c r="H5" s="87">
        <v>1</v>
      </c>
      <c r="I5" s="96">
        <v>2</v>
      </c>
    </row>
    <row r="6" ht="28" customHeight="1" spans="2:9">
      <c r="B6" s="86" t="s">
        <v>9</v>
      </c>
      <c r="C6" s="87">
        <v>20</v>
      </c>
      <c r="D6" s="87">
        <v>0</v>
      </c>
      <c r="E6" s="87">
        <v>1</v>
      </c>
      <c r="F6" s="88">
        <v>1</v>
      </c>
      <c r="G6" s="88">
        <v>2</v>
      </c>
      <c r="H6" s="87">
        <v>2</v>
      </c>
      <c r="I6" s="96">
        <v>3</v>
      </c>
    </row>
    <row r="7" ht="28" customHeight="1" spans="2:9">
      <c r="B7" s="86" t="s">
        <v>10</v>
      </c>
      <c r="C7" s="87">
        <v>32</v>
      </c>
      <c r="D7" s="87">
        <v>0</v>
      </c>
      <c r="E7" s="87">
        <v>1</v>
      </c>
      <c r="F7" s="88">
        <v>2</v>
      </c>
      <c r="G7" s="88">
        <v>3</v>
      </c>
      <c r="H7" s="87">
        <v>3</v>
      </c>
      <c r="I7" s="96">
        <v>4</v>
      </c>
    </row>
    <row r="8" ht="28" customHeight="1" spans="2:9">
      <c r="B8" s="86" t="s">
        <v>11</v>
      </c>
      <c r="C8" s="87">
        <v>50</v>
      </c>
      <c r="D8" s="87">
        <v>1</v>
      </c>
      <c r="E8" s="87">
        <v>2</v>
      </c>
      <c r="F8" s="88">
        <v>3</v>
      </c>
      <c r="G8" s="88">
        <v>4</v>
      </c>
      <c r="H8" s="87">
        <v>5</v>
      </c>
      <c r="I8" s="96">
        <v>6</v>
      </c>
    </row>
    <row r="9" ht="28" customHeight="1" spans="2:9">
      <c r="B9" s="86" t="s">
        <v>12</v>
      </c>
      <c r="C9" s="87">
        <v>80</v>
      </c>
      <c r="D9" s="87">
        <v>2</v>
      </c>
      <c r="E9" s="87">
        <v>3</v>
      </c>
      <c r="F9" s="88">
        <v>5</v>
      </c>
      <c r="G9" s="88">
        <v>6</v>
      </c>
      <c r="H9" s="87">
        <v>7</v>
      </c>
      <c r="I9" s="96">
        <v>8</v>
      </c>
    </row>
    <row r="10" ht="28" customHeight="1" spans="2:9">
      <c r="B10" s="86" t="s">
        <v>13</v>
      </c>
      <c r="C10" s="87">
        <v>125</v>
      </c>
      <c r="D10" s="87">
        <v>3</v>
      </c>
      <c r="E10" s="87">
        <v>4</v>
      </c>
      <c r="F10" s="88">
        <v>7</v>
      </c>
      <c r="G10" s="88">
        <v>8</v>
      </c>
      <c r="H10" s="87">
        <v>10</v>
      </c>
      <c r="I10" s="96">
        <v>11</v>
      </c>
    </row>
    <row r="11" ht="28" customHeight="1" spans="2:9">
      <c r="B11" s="86" t="s">
        <v>14</v>
      </c>
      <c r="C11" s="87">
        <v>200</v>
      </c>
      <c r="D11" s="87">
        <v>5</v>
      </c>
      <c r="E11" s="87">
        <v>6</v>
      </c>
      <c r="F11" s="88">
        <v>10</v>
      </c>
      <c r="G11" s="88">
        <v>11</v>
      </c>
      <c r="H11" s="87">
        <v>14</v>
      </c>
      <c r="I11" s="96">
        <v>15</v>
      </c>
    </row>
    <row r="12" ht="28" customHeight="1" spans="2:9">
      <c r="B12" s="89" t="s">
        <v>15</v>
      </c>
      <c r="C12" s="90">
        <v>315</v>
      </c>
      <c r="D12" s="90">
        <v>7</v>
      </c>
      <c r="E12" s="90">
        <v>8</v>
      </c>
      <c r="F12" s="91">
        <v>14</v>
      </c>
      <c r="G12" s="91">
        <v>15</v>
      </c>
      <c r="H12" s="90">
        <v>21</v>
      </c>
      <c r="I12" s="97">
        <v>22</v>
      </c>
    </row>
    <row r="14" spans="2:4">
      <c r="B14" s="92" t="s">
        <v>16</v>
      </c>
      <c r="C14" s="92"/>
      <c r="D14" s="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24" workbookViewId="0">
      <selection activeCell="A1" sqref="A1:O4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1.8333333333333" style="1" customWidth="1"/>
    <col min="11" max="11" width="10.8333333333333" style="1" customWidth="1"/>
    <col min="12" max="12" width="10.9166666666667" style="1" customWidth="1"/>
    <col min="13" max="13" width="10.1666666666667" style="1" customWidth="1"/>
    <col min="14" max="14" width="10.5" style="1" customWidth="1"/>
    <col min="15" max="15" width="11.47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6" t="s">
        <v>32</v>
      </c>
      <c r="H4" s="10"/>
      <c r="I4" s="26"/>
      <c r="J4" s="29" t="s">
        <v>29</v>
      </c>
      <c r="K4" s="29" t="s">
        <v>29</v>
      </c>
      <c r="L4" s="29"/>
      <c r="M4" s="29"/>
      <c r="N4" s="29"/>
      <c r="O4" s="30"/>
    </row>
    <row r="5" s="1" customFormat="1" ht="16" customHeight="1" spans="1:15">
      <c r="A5" s="7"/>
      <c r="B5" s="47" t="s">
        <v>33</v>
      </c>
      <c r="C5" s="47" t="s">
        <v>34</v>
      </c>
      <c r="D5" s="48" t="s">
        <v>35</v>
      </c>
      <c r="E5" s="47" t="s">
        <v>36</v>
      </c>
      <c r="F5" s="47" t="s">
        <v>37</v>
      </c>
      <c r="G5" s="49" t="s">
        <v>38</v>
      </c>
      <c r="H5" s="11"/>
      <c r="I5" s="26"/>
      <c r="J5" s="31" t="s">
        <v>39</v>
      </c>
      <c r="K5" s="31" t="s">
        <v>40</v>
      </c>
      <c r="L5" s="31"/>
      <c r="M5" s="31"/>
      <c r="N5" s="31"/>
      <c r="O5" s="32"/>
    </row>
    <row r="6" s="1" customFormat="1" ht="16" customHeight="1" spans="1:15">
      <c r="A6" s="50" t="s">
        <v>41</v>
      </c>
      <c r="B6" s="51">
        <f>C6-1</f>
        <v>73</v>
      </c>
      <c r="C6" s="51">
        <f>D6-2</f>
        <v>74</v>
      </c>
      <c r="D6" s="52">
        <v>76</v>
      </c>
      <c r="E6" s="51">
        <f>D6+2</f>
        <v>78</v>
      </c>
      <c r="F6" s="51">
        <f>E6+2</f>
        <v>80</v>
      </c>
      <c r="G6" s="53">
        <f>F6+1</f>
        <v>81</v>
      </c>
      <c r="H6" s="13"/>
      <c r="I6" s="26"/>
      <c r="J6" s="33" t="s">
        <v>42</v>
      </c>
      <c r="K6" s="33" t="s">
        <v>42</v>
      </c>
      <c r="L6" s="33"/>
      <c r="M6" s="33"/>
      <c r="N6" s="33"/>
      <c r="O6" s="34"/>
    </row>
    <row r="7" s="1" customFormat="1" ht="16" customHeight="1" spans="1:15">
      <c r="A7" s="54" t="s">
        <v>43</v>
      </c>
      <c r="B7" s="55">
        <f>C7-1</f>
        <v>71</v>
      </c>
      <c r="C7" s="55">
        <f>D7-2</f>
        <v>72</v>
      </c>
      <c r="D7" s="52">
        <v>74</v>
      </c>
      <c r="E7" s="55">
        <f>D7+2</f>
        <v>76</v>
      </c>
      <c r="F7" s="55">
        <f>E7+2</f>
        <v>78</v>
      </c>
      <c r="G7" s="56">
        <f>F7+1</f>
        <v>79</v>
      </c>
      <c r="H7" s="13"/>
      <c r="I7" s="26"/>
      <c r="J7" s="35" t="s">
        <v>44</v>
      </c>
      <c r="K7" s="35" t="s">
        <v>44</v>
      </c>
      <c r="L7" s="35"/>
      <c r="M7" s="35"/>
      <c r="N7" s="35"/>
      <c r="O7" s="36"/>
    </row>
    <row r="8" s="1" customFormat="1" ht="16" customHeight="1" spans="1:15">
      <c r="A8" s="54" t="s">
        <v>45</v>
      </c>
      <c r="B8" s="55">
        <f t="shared" ref="B8:B10" si="0">C8-4</f>
        <v>116</v>
      </c>
      <c r="C8" s="55">
        <f t="shared" ref="C8:C10" si="1">D8-4</f>
        <v>120</v>
      </c>
      <c r="D8" s="52">
        <v>124</v>
      </c>
      <c r="E8" s="55">
        <f t="shared" ref="E8:E10" si="2">D8+4</f>
        <v>128</v>
      </c>
      <c r="F8" s="55">
        <f>E8+4</f>
        <v>132</v>
      </c>
      <c r="G8" s="56">
        <f t="shared" ref="G8:G10" si="3">F8+6</f>
        <v>138</v>
      </c>
      <c r="H8" s="13"/>
      <c r="I8" s="26"/>
      <c r="J8" s="35" t="s">
        <v>44</v>
      </c>
      <c r="K8" s="35" t="s">
        <v>44</v>
      </c>
      <c r="L8" s="35"/>
      <c r="M8" s="35"/>
      <c r="N8" s="35"/>
      <c r="O8" s="36"/>
    </row>
    <row r="9" s="1" customFormat="1" ht="16" customHeight="1" spans="1:15">
      <c r="A9" s="54" t="s">
        <v>46</v>
      </c>
      <c r="B9" s="55">
        <f t="shared" si="0"/>
        <v>114</v>
      </c>
      <c r="C9" s="55">
        <f t="shared" si="1"/>
        <v>118</v>
      </c>
      <c r="D9" s="52">
        <v>122</v>
      </c>
      <c r="E9" s="55">
        <f t="shared" si="2"/>
        <v>126</v>
      </c>
      <c r="F9" s="55">
        <f>E9+5</f>
        <v>131</v>
      </c>
      <c r="G9" s="56">
        <f t="shared" si="3"/>
        <v>137</v>
      </c>
      <c r="H9" s="13"/>
      <c r="I9" s="26"/>
      <c r="J9" s="33" t="s">
        <v>42</v>
      </c>
      <c r="K9" s="33" t="s">
        <v>42</v>
      </c>
      <c r="L9" s="33"/>
      <c r="M9" s="33"/>
      <c r="N9" s="33"/>
      <c r="O9" s="34"/>
    </row>
    <row r="10" s="1" customFormat="1" ht="16" customHeight="1" spans="1:15">
      <c r="A10" s="54" t="s">
        <v>47</v>
      </c>
      <c r="B10" s="55">
        <f t="shared" si="0"/>
        <v>112</v>
      </c>
      <c r="C10" s="55">
        <f t="shared" si="1"/>
        <v>116</v>
      </c>
      <c r="D10" s="52">
        <v>120</v>
      </c>
      <c r="E10" s="55">
        <f t="shared" si="2"/>
        <v>124</v>
      </c>
      <c r="F10" s="55">
        <f>E10+5</f>
        <v>129</v>
      </c>
      <c r="G10" s="56">
        <f t="shared" si="3"/>
        <v>135</v>
      </c>
      <c r="H10" s="13"/>
      <c r="I10" s="26"/>
      <c r="J10" s="33" t="s">
        <v>44</v>
      </c>
      <c r="K10" s="33" t="s">
        <v>44</v>
      </c>
      <c r="L10" s="33"/>
      <c r="M10" s="33"/>
      <c r="N10" s="33"/>
      <c r="O10" s="34"/>
    </row>
    <row r="11" s="1" customFormat="1" ht="16" customHeight="1" spans="1:15">
      <c r="A11" s="57" t="s">
        <v>48</v>
      </c>
      <c r="B11" s="55">
        <f>C11-1.2</f>
        <v>48.6</v>
      </c>
      <c r="C11" s="55">
        <f>D11-1.2</f>
        <v>49.8</v>
      </c>
      <c r="D11" s="52">
        <v>51</v>
      </c>
      <c r="E11" s="55">
        <f>D11+1.2</f>
        <v>52.2</v>
      </c>
      <c r="F11" s="55">
        <f>E11+1.2</f>
        <v>53.4</v>
      </c>
      <c r="G11" s="56">
        <f>F11+1.4</f>
        <v>54.8</v>
      </c>
      <c r="H11" s="13"/>
      <c r="I11" s="26"/>
      <c r="J11" s="33" t="s">
        <v>42</v>
      </c>
      <c r="K11" s="33" t="s">
        <v>42</v>
      </c>
      <c r="L11" s="33"/>
      <c r="M11" s="33"/>
      <c r="N11" s="33"/>
      <c r="O11" s="34"/>
    </row>
    <row r="12" s="1" customFormat="1" ht="16" customHeight="1" spans="1:15">
      <c r="A12" s="58" t="s">
        <v>49</v>
      </c>
      <c r="B12" s="55">
        <f>C12-0.6</f>
        <v>63.2</v>
      </c>
      <c r="C12" s="55">
        <f>D12-1.2</f>
        <v>63.8</v>
      </c>
      <c r="D12" s="52">
        <v>65</v>
      </c>
      <c r="E12" s="55">
        <f>D12+1.2</f>
        <v>66.2</v>
      </c>
      <c r="F12" s="55">
        <f>E12+1.2</f>
        <v>67.4</v>
      </c>
      <c r="G12" s="56">
        <f>F12+0.6</f>
        <v>68</v>
      </c>
      <c r="H12" s="13"/>
      <c r="I12" s="26"/>
      <c r="J12" s="33" t="s">
        <v>44</v>
      </c>
      <c r="K12" s="33" t="s">
        <v>44</v>
      </c>
      <c r="L12" s="33"/>
      <c r="M12" s="33"/>
      <c r="N12" s="33"/>
      <c r="O12" s="34"/>
    </row>
    <row r="13" s="1" customFormat="1" ht="16" customHeight="1" spans="1:15">
      <c r="A13" s="54" t="s">
        <v>50</v>
      </c>
      <c r="B13" s="55">
        <f>C13-0.8</f>
        <v>22.9</v>
      </c>
      <c r="C13" s="55">
        <f>D13-0.8</f>
        <v>23.7</v>
      </c>
      <c r="D13" s="52">
        <v>24.5</v>
      </c>
      <c r="E13" s="55">
        <f>D13+0.8</f>
        <v>25.3</v>
      </c>
      <c r="F13" s="55">
        <f>E13+0.8</f>
        <v>26.1</v>
      </c>
      <c r="G13" s="56">
        <f>F13+1.3</f>
        <v>27.4</v>
      </c>
      <c r="H13" s="13"/>
      <c r="I13" s="26"/>
      <c r="J13" s="33" t="s">
        <v>51</v>
      </c>
      <c r="K13" s="33" t="s">
        <v>52</v>
      </c>
      <c r="L13" s="33"/>
      <c r="M13" s="33"/>
      <c r="N13" s="33"/>
      <c r="O13" s="34"/>
    </row>
    <row r="14" s="1" customFormat="1" ht="16" customHeight="1" spans="1:15">
      <c r="A14" s="54" t="s">
        <v>53</v>
      </c>
      <c r="B14" s="55">
        <f>C14-0.7</f>
        <v>19.1</v>
      </c>
      <c r="C14" s="55">
        <f>D14-0.7</f>
        <v>19.8</v>
      </c>
      <c r="D14" s="52">
        <v>20.5</v>
      </c>
      <c r="E14" s="55">
        <f>D14+0.7</f>
        <v>21.2</v>
      </c>
      <c r="F14" s="55">
        <f>E14+0.7</f>
        <v>21.9</v>
      </c>
      <c r="G14" s="56">
        <f>F14+1</f>
        <v>22.9</v>
      </c>
      <c r="H14" s="13"/>
      <c r="I14" s="26"/>
      <c r="J14" s="33" t="s">
        <v>54</v>
      </c>
      <c r="K14" s="33" t="s">
        <v>52</v>
      </c>
      <c r="L14" s="33"/>
      <c r="M14" s="33"/>
      <c r="N14" s="33"/>
      <c r="O14" s="34"/>
    </row>
    <row r="15" s="1" customFormat="1" ht="16" customHeight="1" spans="1:15">
      <c r="A15" s="54" t="s">
        <v>55</v>
      </c>
      <c r="B15" s="55">
        <f>C15-0.5</f>
        <v>14</v>
      </c>
      <c r="C15" s="55">
        <f>D15-0.5</f>
        <v>14.5</v>
      </c>
      <c r="D15" s="52">
        <v>15</v>
      </c>
      <c r="E15" s="55">
        <f>D15+0.5</f>
        <v>15.5</v>
      </c>
      <c r="F15" s="55">
        <f>E15+0.5</f>
        <v>16</v>
      </c>
      <c r="G15" s="56">
        <f>F15+0.7</f>
        <v>16.7</v>
      </c>
      <c r="H15" s="13"/>
      <c r="I15" s="26"/>
      <c r="J15" s="33" t="s">
        <v>44</v>
      </c>
      <c r="K15" s="33" t="s">
        <v>44</v>
      </c>
      <c r="L15" s="33"/>
      <c r="M15" s="33"/>
      <c r="N15" s="33"/>
      <c r="O15" s="34"/>
    </row>
    <row r="16" s="1" customFormat="1" ht="16" customHeight="1" spans="1:15">
      <c r="A16" s="54" t="s">
        <v>56</v>
      </c>
      <c r="B16" s="55">
        <f t="shared" ref="B16:B21" si="4">C16-1</f>
        <v>57</v>
      </c>
      <c r="C16" s="55">
        <f>D16-1</f>
        <v>58</v>
      </c>
      <c r="D16" s="52">
        <v>59</v>
      </c>
      <c r="E16" s="55">
        <f>D16+1</f>
        <v>60</v>
      </c>
      <c r="F16" s="55">
        <f>E16+1</f>
        <v>61</v>
      </c>
      <c r="G16" s="56">
        <f>F16+1.5</f>
        <v>62.5</v>
      </c>
      <c r="H16" s="13"/>
      <c r="I16" s="26"/>
      <c r="J16" s="33" t="s">
        <v>44</v>
      </c>
      <c r="K16" s="33" t="s">
        <v>57</v>
      </c>
      <c r="L16" s="33"/>
      <c r="M16" s="33"/>
      <c r="N16" s="33"/>
      <c r="O16" s="34"/>
    </row>
    <row r="17" s="1" customFormat="1" ht="16" customHeight="1" spans="1:15">
      <c r="A17" s="7" t="s">
        <v>24</v>
      </c>
      <c r="B17" s="8" t="s">
        <v>58</v>
      </c>
      <c r="C17" s="8"/>
      <c r="D17" s="8"/>
      <c r="E17" s="8"/>
      <c r="F17" s="8"/>
      <c r="G17" s="8"/>
      <c r="H17" s="8"/>
      <c r="I17" s="26"/>
      <c r="J17" s="37"/>
      <c r="K17" s="37"/>
      <c r="L17" s="37"/>
      <c r="M17" s="37"/>
      <c r="N17" s="37"/>
      <c r="O17" s="38"/>
    </row>
    <row r="18" s="1" customFormat="1" ht="16" customHeight="1" spans="1:15">
      <c r="A18" s="7"/>
      <c r="B18" s="44" t="s">
        <v>27</v>
      </c>
      <c r="C18" s="44" t="s">
        <v>28</v>
      </c>
      <c r="D18" s="45" t="s">
        <v>29</v>
      </c>
      <c r="E18" s="44" t="s">
        <v>30</v>
      </c>
      <c r="F18" s="44" t="s">
        <v>31</v>
      </c>
      <c r="G18" s="46" t="s">
        <v>32</v>
      </c>
      <c r="H18" s="10"/>
      <c r="I18" s="26"/>
      <c r="J18" s="33" t="s">
        <v>29</v>
      </c>
      <c r="K18" s="33" t="s">
        <v>29</v>
      </c>
      <c r="L18" s="33"/>
      <c r="M18" s="33"/>
      <c r="N18" s="33"/>
      <c r="O18" s="34"/>
    </row>
    <row r="19" s="1" customFormat="1" ht="16" customHeight="1" spans="1:15">
      <c r="A19" s="7"/>
      <c r="B19" s="47" t="s">
        <v>33</v>
      </c>
      <c r="C19" s="47" t="s">
        <v>34</v>
      </c>
      <c r="D19" s="48" t="s">
        <v>35</v>
      </c>
      <c r="E19" s="47" t="s">
        <v>36</v>
      </c>
      <c r="F19" s="47" t="s">
        <v>37</v>
      </c>
      <c r="G19" s="49" t="s">
        <v>38</v>
      </c>
      <c r="H19" s="11"/>
      <c r="I19" s="26"/>
      <c r="J19" s="33" t="s">
        <v>39</v>
      </c>
      <c r="K19" s="33" t="s">
        <v>40</v>
      </c>
      <c r="L19" s="33"/>
      <c r="M19" s="33"/>
      <c r="N19" s="33"/>
      <c r="O19" s="34"/>
    </row>
    <row r="20" s="1" customFormat="1" ht="16" customHeight="1" spans="1:15">
      <c r="A20" s="59" t="s">
        <v>41</v>
      </c>
      <c r="B20" s="51">
        <f t="shared" si="4"/>
        <v>68</v>
      </c>
      <c r="C20" s="51">
        <f>D20-2</f>
        <v>69</v>
      </c>
      <c r="D20" s="60">
        <v>71</v>
      </c>
      <c r="E20" s="51">
        <f>D20+2</f>
        <v>73</v>
      </c>
      <c r="F20" s="51">
        <f>E20+2</f>
        <v>75</v>
      </c>
      <c r="G20" s="53">
        <f>F20+1</f>
        <v>76</v>
      </c>
      <c r="H20" s="13"/>
      <c r="I20" s="26"/>
      <c r="J20" s="33" t="s">
        <v>59</v>
      </c>
      <c r="K20" s="33" t="s">
        <v>59</v>
      </c>
      <c r="L20" s="33"/>
      <c r="M20" s="33"/>
      <c r="N20" s="33"/>
      <c r="O20" s="34"/>
    </row>
    <row r="21" s="1" customFormat="1" ht="16" customHeight="1" spans="1:15">
      <c r="A21" s="54" t="s">
        <v>43</v>
      </c>
      <c r="B21" s="55">
        <f t="shared" si="4"/>
        <v>65</v>
      </c>
      <c r="C21" s="55">
        <f>D21-2</f>
        <v>66</v>
      </c>
      <c r="D21" s="61">
        <v>68</v>
      </c>
      <c r="E21" s="55">
        <f>D21+2</f>
        <v>70</v>
      </c>
      <c r="F21" s="55">
        <f>E21+2</f>
        <v>72</v>
      </c>
      <c r="G21" s="56">
        <f>F21+1</f>
        <v>73</v>
      </c>
      <c r="H21" s="13"/>
      <c r="I21" s="26"/>
      <c r="J21" s="33" t="s">
        <v>42</v>
      </c>
      <c r="K21" s="33" t="s">
        <v>42</v>
      </c>
      <c r="L21" s="33"/>
      <c r="M21" s="33"/>
      <c r="N21" s="33"/>
      <c r="O21" s="34"/>
    </row>
    <row r="22" s="1" customFormat="1" ht="16" customHeight="1" spans="1:15">
      <c r="A22" s="62" t="s">
        <v>45</v>
      </c>
      <c r="B22" s="55">
        <f t="shared" ref="B22:B24" si="5">C22-4</f>
        <v>108</v>
      </c>
      <c r="C22" s="55">
        <f t="shared" ref="C22:C24" si="6">D22-4</f>
        <v>112</v>
      </c>
      <c r="D22" s="61">
        <v>116</v>
      </c>
      <c r="E22" s="55">
        <f t="shared" ref="E22:E24" si="7">D22+4</f>
        <v>120</v>
      </c>
      <c r="F22" s="55">
        <f>E22+4</f>
        <v>124</v>
      </c>
      <c r="G22" s="56">
        <f t="shared" ref="G22:G24" si="8">F22+6</f>
        <v>130</v>
      </c>
      <c r="H22" s="13"/>
      <c r="I22" s="26"/>
      <c r="J22" s="33" t="s">
        <v>44</v>
      </c>
      <c r="K22" s="33" t="s">
        <v>44</v>
      </c>
      <c r="L22" s="33"/>
      <c r="M22" s="33"/>
      <c r="N22" s="33"/>
      <c r="O22" s="34"/>
    </row>
    <row r="23" s="1" customFormat="1" ht="16" customHeight="1" spans="1:15">
      <c r="A23" s="62" t="s">
        <v>46</v>
      </c>
      <c r="B23" s="55">
        <f t="shared" si="5"/>
        <v>104</v>
      </c>
      <c r="C23" s="55">
        <f t="shared" si="6"/>
        <v>108</v>
      </c>
      <c r="D23" s="61">
        <v>112</v>
      </c>
      <c r="E23" s="55">
        <f t="shared" si="7"/>
        <v>116</v>
      </c>
      <c r="F23" s="55">
        <f>E23+5</f>
        <v>121</v>
      </c>
      <c r="G23" s="56">
        <f t="shared" si="8"/>
        <v>127</v>
      </c>
      <c r="H23" s="13"/>
      <c r="I23" s="26"/>
      <c r="J23" s="33" t="s">
        <v>44</v>
      </c>
      <c r="K23" s="33" t="s">
        <v>44</v>
      </c>
      <c r="L23" s="33"/>
      <c r="M23" s="33"/>
      <c r="N23" s="33"/>
      <c r="O23" s="34"/>
    </row>
    <row r="24" s="1" customFormat="1" ht="16" customHeight="1" spans="1:15">
      <c r="A24" s="63" t="s">
        <v>47</v>
      </c>
      <c r="B24" s="55">
        <f t="shared" si="5"/>
        <v>108</v>
      </c>
      <c r="C24" s="55">
        <f t="shared" si="6"/>
        <v>112</v>
      </c>
      <c r="D24" s="61">
        <v>116</v>
      </c>
      <c r="E24" s="55">
        <f t="shared" si="7"/>
        <v>120</v>
      </c>
      <c r="F24" s="55">
        <f>E24+5</f>
        <v>125</v>
      </c>
      <c r="G24" s="56">
        <f t="shared" si="8"/>
        <v>131</v>
      </c>
      <c r="H24" s="13"/>
      <c r="I24" s="26"/>
      <c r="J24" s="33" t="s">
        <v>44</v>
      </c>
      <c r="K24" s="33" t="s">
        <v>42</v>
      </c>
      <c r="L24" s="33"/>
      <c r="M24" s="33"/>
      <c r="N24" s="33"/>
      <c r="O24" s="34"/>
    </row>
    <row r="25" s="1" customFormat="1" ht="16" customHeight="1" spans="1:15">
      <c r="A25" s="62" t="s">
        <v>48</v>
      </c>
      <c r="B25" s="55">
        <f>C25-1.2</f>
        <v>45.6</v>
      </c>
      <c r="C25" s="55">
        <f>D25-1.2</f>
        <v>46.8</v>
      </c>
      <c r="D25" s="61">
        <v>48</v>
      </c>
      <c r="E25" s="55">
        <f>D25+1.2</f>
        <v>49.2</v>
      </c>
      <c r="F25" s="55">
        <f>E25+1.2</f>
        <v>50.4</v>
      </c>
      <c r="G25" s="56">
        <f>F25+1.4</f>
        <v>51.8</v>
      </c>
      <c r="H25" s="13"/>
      <c r="I25" s="26"/>
      <c r="J25" s="33" t="s">
        <v>42</v>
      </c>
      <c r="K25" s="33" t="s">
        <v>52</v>
      </c>
      <c r="L25" s="33"/>
      <c r="M25" s="33"/>
      <c r="N25" s="33"/>
      <c r="O25" s="34"/>
    </row>
    <row r="26" s="1" customFormat="1" ht="16" customHeight="1" spans="1:15">
      <c r="A26" s="62" t="s">
        <v>49</v>
      </c>
      <c r="B26" s="55">
        <f>C26-0.6</f>
        <v>61.7</v>
      </c>
      <c r="C26" s="55">
        <f>D26-1.2</f>
        <v>62.3</v>
      </c>
      <c r="D26" s="61">
        <v>63.5</v>
      </c>
      <c r="E26" s="55">
        <f>D26+1.2</f>
        <v>64.7</v>
      </c>
      <c r="F26" s="55">
        <f>E26+1.2</f>
        <v>65.9</v>
      </c>
      <c r="G26" s="56">
        <f>F26+0.6</f>
        <v>66.5</v>
      </c>
      <c r="H26" s="13"/>
      <c r="I26" s="26"/>
      <c r="J26" s="33" t="s">
        <v>60</v>
      </c>
      <c r="K26" s="33" t="s">
        <v>52</v>
      </c>
      <c r="L26" s="33"/>
      <c r="M26" s="33"/>
      <c r="N26" s="33"/>
      <c r="O26" s="34"/>
    </row>
    <row r="27" s="1" customFormat="1" ht="16" customHeight="1" spans="1:15">
      <c r="A27" s="62" t="s">
        <v>50</v>
      </c>
      <c r="B27" s="55">
        <f>C27-0.7</f>
        <v>21.6</v>
      </c>
      <c r="C27" s="55">
        <f>D27-0.7</f>
        <v>22.3</v>
      </c>
      <c r="D27" s="61">
        <v>23</v>
      </c>
      <c r="E27" s="55">
        <f>D27+0.7</f>
        <v>23.7</v>
      </c>
      <c r="F27" s="55">
        <f>E27+0.7</f>
        <v>24.4</v>
      </c>
      <c r="G27" s="56">
        <f>F27+0.95</f>
        <v>25.35</v>
      </c>
      <c r="H27" s="13"/>
      <c r="I27" s="26"/>
      <c r="J27" s="35" t="s">
        <v>61</v>
      </c>
      <c r="K27" s="35" t="s">
        <v>42</v>
      </c>
      <c r="L27" s="35"/>
      <c r="M27" s="35"/>
      <c r="N27" s="35"/>
      <c r="O27" s="36"/>
    </row>
    <row r="28" s="1" customFormat="1" ht="16" customHeight="1" spans="1:15">
      <c r="A28" s="62" t="s">
        <v>53</v>
      </c>
      <c r="B28" s="55">
        <f>C28-0.6</f>
        <v>17.8</v>
      </c>
      <c r="C28" s="55">
        <f>D28-0.6</f>
        <v>18.4</v>
      </c>
      <c r="D28" s="61">
        <v>19</v>
      </c>
      <c r="E28" s="55">
        <f>D28+0.6</f>
        <v>19.6</v>
      </c>
      <c r="F28" s="55">
        <f>E28+0.6</f>
        <v>20.2</v>
      </c>
      <c r="G28" s="56">
        <f>F28+0.95</f>
        <v>21.15</v>
      </c>
      <c r="H28" s="13"/>
      <c r="I28" s="26"/>
      <c r="J28" s="35" t="s">
        <v>44</v>
      </c>
      <c r="K28" s="35" t="s">
        <v>44</v>
      </c>
      <c r="L28" s="35"/>
      <c r="M28" s="35"/>
      <c r="N28" s="35"/>
      <c r="O28" s="36"/>
    </row>
    <row r="29" s="1" customFormat="1" ht="16" customHeight="1" spans="1:15">
      <c r="A29" s="64" t="s">
        <v>62</v>
      </c>
      <c r="B29" s="55">
        <f>C29-0.4</f>
        <v>9.7</v>
      </c>
      <c r="C29" s="55">
        <f>D29-0.4</f>
        <v>10.1</v>
      </c>
      <c r="D29" s="61">
        <v>10.5</v>
      </c>
      <c r="E29" s="55">
        <f>D29+0.4</f>
        <v>10.9</v>
      </c>
      <c r="F29" s="55">
        <f>E29+0.4</f>
        <v>11.3</v>
      </c>
      <c r="G29" s="56">
        <f>F29+0.6</f>
        <v>11.9</v>
      </c>
      <c r="H29" s="13"/>
      <c r="I29" s="26"/>
      <c r="J29" s="35" t="s">
        <v>59</v>
      </c>
      <c r="K29" s="35" t="s">
        <v>63</v>
      </c>
      <c r="L29" s="35"/>
      <c r="M29" s="35"/>
      <c r="N29" s="35"/>
      <c r="O29" s="36"/>
    </row>
    <row r="30" s="1" customFormat="1" ht="16" customHeight="1" spans="1:15">
      <c r="A30" s="64" t="s">
        <v>56</v>
      </c>
      <c r="B30" s="55">
        <f>C30-1</f>
        <v>48</v>
      </c>
      <c r="C30" s="55">
        <f>D30-1</f>
        <v>49</v>
      </c>
      <c r="D30" s="61">
        <v>50</v>
      </c>
      <c r="E30" s="55">
        <f>D30+1</f>
        <v>51</v>
      </c>
      <c r="F30" s="55">
        <f>E30+1</f>
        <v>52</v>
      </c>
      <c r="G30" s="56">
        <f>F30+1.5</f>
        <v>53.5</v>
      </c>
      <c r="H30" s="16"/>
      <c r="I30" s="26"/>
      <c r="J30" s="35" t="s">
        <v>59</v>
      </c>
      <c r="K30" s="35" t="s">
        <v>44</v>
      </c>
      <c r="L30" s="35"/>
      <c r="M30" s="35"/>
      <c r="N30" s="35"/>
      <c r="O30" s="36"/>
    </row>
    <row r="31" s="1" customFormat="1" ht="16" customHeight="1" spans="1:15">
      <c r="A31" s="65" t="s">
        <v>64</v>
      </c>
      <c r="B31" s="65"/>
      <c r="C31" s="65"/>
      <c r="D31" s="65"/>
      <c r="E31" s="65"/>
      <c r="F31" s="65"/>
      <c r="G31" s="65"/>
      <c r="H31" s="66"/>
      <c r="I31" s="26"/>
      <c r="J31" s="71" t="s">
        <v>65</v>
      </c>
      <c r="K31" s="72"/>
      <c r="L31" s="72"/>
      <c r="M31" s="72"/>
      <c r="N31" s="72"/>
      <c r="O31" s="73"/>
    </row>
    <row r="32" s="1" customFormat="1" ht="16" customHeight="1" spans="1:15">
      <c r="A32" s="67" t="s">
        <v>66</v>
      </c>
      <c r="B32" s="67"/>
      <c r="C32" s="67"/>
      <c r="D32" s="67"/>
      <c r="E32" s="67"/>
      <c r="F32" s="67"/>
      <c r="G32" s="67"/>
      <c r="H32" s="68"/>
      <c r="I32" s="26"/>
      <c r="J32" s="74" t="s">
        <v>67</v>
      </c>
      <c r="K32" s="75"/>
      <c r="L32" s="75"/>
      <c r="M32" s="75"/>
      <c r="N32" s="75"/>
      <c r="O32" s="76"/>
    </row>
    <row r="33" s="1" customFormat="1" ht="16" customHeight="1" spans="1:15">
      <c r="A33" s="67" t="s">
        <v>68</v>
      </c>
      <c r="B33" s="67"/>
      <c r="C33" s="67"/>
      <c r="D33" s="67"/>
      <c r="E33" s="67"/>
      <c r="F33" s="67"/>
      <c r="G33" s="67"/>
      <c r="H33" s="68"/>
      <c r="I33" s="26"/>
      <c r="J33" s="74" t="s">
        <v>69</v>
      </c>
      <c r="K33" s="75"/>
      <c r="L33" s="75"/>
      <c r="M33" s="75"/>
      <c r="N33" s="75"/>
      <c r="O33" s="76"/>
    </row>
    <row r="34" s="1" customFormat="1" ht="16" customHeight="1" spans="1:15">
      <c r="A34" s="67" t="s">
        <v>70</v>
      </c>
      <c r="B34" s="67"/>
      <c r="C34" s="67"/>
      <c r="D34" s="67"/>
      <c r="E34" s="67"/>
      <c r="F34" s="67"/>
      <c r="G34" s="67"/>
      <c r="H34" s="68"/>
      <c r="I34" s="26"/>
      <c r="J34" s="74" t="s">
        <v>71</v>
      </c>
      <c r="K34" s="75"/>
      <c r="L34" s="75"/>
      <c r="M34" s="75"/>
      <c r="N34" s="75"/>
      <c r="O34" s="76"/>
    </row>
    <row r="35" s="1" customFormat="1" ht="16" customHeight="1" spans="1:15">
      <c r="A35" s="67" t="s">
        <v>72</v>
      </c>
      <c r="B35" s="67"/>
      <c r="C35" s="67"/>
      <c r="D35" s="67"/>
      <c r="E35" s="67"/>
      <c r="F35" s="67"/>
      <c r="G35" s="67"/>
      <c r="H35" s="68"/>
      <c r="I35" s="26"/>
      <c r="J35" s="74" t="s">
        <v>73</v>
      </c>
      <c r="K35" s="75"/>
      <c r="L35" s="75"/>
      <c r="M35" s="75"/>
      <c r="N35" s="75"/>
      <c r="O35" s="76"/>
    </row>
    <row r="36" s="1" customFormat="1" ht="16" customHeight="1" spans="1:15">
      <c r="A36" s="69" t="s">
        <v>74</v>
      </c>
      <c r="B36" s="69"/>
      <c r="C36" s="69"/>
      <c r="D36" s="69"/>
      <c r="E36" s="69"/>
      <c r="F36" s="69"/>
      <c r="G36" s="69"/>
      <c r="H36" s="70"/>
      <c r="I36" s="26"/>
      <c r="J36" s="74" t="s">
        <v>75</v>
      </c>
      <c r="K36" s="75"/>
      <c r="L36" s="75"/>
      <c r="M36" s="75"/>
      <c r="N36" s="75"/>
      <c r="O36" s="76"/>
    </row>
    <row r="37" s="1" customFormat="1" ht="16" customHeight="1" spans="1:15">
      <c r="A37" s="67" t="s">
        <v>76</v>
      </c>
      <c r="B37" s="67"/>
      <c r="C37" s="67"/>
      <c r="D37" s="67"/>
      <c r="E37" s="67"/>
      <c r="F37" s="67"/>
      <c r="G37" s="67"/>
      <c r="H37" s="68"/>
      <c r="I37" s="26"/>
      <c r="J37" s="74" t="s">
        <v>77</v>
      </c>
      <c r="K37" s="75"/>
      <c r="L37" s="75"/>
      <c r="M37" s="75"/>
      <c r="N37" s="75"/>
      <c r="O37" s="76"/>
    </row>
    <row r="38" s="1" customFormat="1" ht="16" customHeight="1" spans="1:15">
      <c r="A38" s="67" t="s">
        <v>78</v>
      </c>
      <c r="B38" s="67"/>
      <c r="C38" s="67"/>
      <c r="D38" s="67"/>
      <c r="E38" s="67"/>
      <c r="F38" s="67"/>
      <c r="G38" s="67"/>
      <c r="H38" s="68"/>
      <c r="I38" s="26"/>
      <c r="J38" s="71" t="s">
        <v>79</v>
      </c>
      <c r="K38" s="72"/>
      <c r="L38" s="72"/>
      <c r="M38" s="72"/>
      <c r="N38" s="72"/>
      <c r="O38" s="73"/>
    </row>
    <row r="39" s="1" customFormat="1" ht="16" customHeight="1" spans="1:15">
      <c r="A39" s="18"/>
      <c r="B39" s="19"/>
      <c r="C39" s="19"/>
      <c r="D39" s="20"/>
      <c r="E39" s="19"/>
      <c r="F39" s="19"/>
      <c r="G39" s="19"/>
      <c r="H39" s="19"/>
      <c r="I39" s="39"/>
      <c r="J39" s="40"/>
      <c r="K39" s="40"/>
      <c r="L39" s="41"/>
      <c r="M39" s="40"/>
      <c r="N39" s="40"/>
      <c r="O39" s="42"/>
    </row>
    <row r="40" s="1" customFormat="1" ht="15" spans="1:15">
      <c r="A40" s="21" t="s">
        <v>80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="1" customFormat="1" ht="15" spans="1:15">
      <c r="A41" s="1" t="s">
        <v>81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="1" customFormat="1" ht="15" spans="1:14">
      <c r="A42" s="22"/>
      <c r="B42" s="22"/>
      <c r="C42" s="22"/>
      <c r="D42" s="22"/>
      <c r="E42" s="22"/>
      <c r="F42" s="22"/>
      <c r="G42" s="22"/>
      <c r="H42" s="22"/>
      <c r="I42" s="22"/>
      <c r="J42" s="21" t="s">
        <v>82</v>
      </c>
      <c r="K42" s="43"/>
      <c r="L42" s="21" t="s">
        <v>83</v>
      </c>
      <c r="M42" s="21"/>
      <c r="N42" s="21" t="s">
        <v>84</v>
      </c>
    </row>
  </sheetData>
  <mergeCells count="25">
    <mergeCell ref="A1:O1"/>
    <mergeCell ref="B2:C2"/>
    <mergeCell ref="E2:H2"/>
    <mergeCell ref="K2:O2"/>
    <mergeCell ref="B3:H3"/>
    <mergeCell ref="J3:O3"/>
    <mergeCell ref="B17:H17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85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1" t="s">
        <v>38</v>
      </c>
      <c r="H5" s="11" t="s">
        <v>86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41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43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88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45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89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90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92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58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85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33</v>
      </c>
      <c r="C21" s="11" t="s">
        <v>34</v>
      </c>
      <c r="D21" s="11" t="s">
        <v>35</v>
      </c>
      <c r="E21" s="11" t="s">
        <v>36</v>
      </c>
      <c r="F21" s="11" t="s">
        <v>37</v>
      </c>
      <c r="G21" s="11" t="s">
        <v>38</v>
      </c>
      <c r="H21" s="11" t="s">
        <v>86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41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43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45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89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90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92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95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96</v>
      </c>
      <c r="K37" s="43"/>
      <c r="L37" s="21" t="s">
        <v>97</v>
      </c>
      <c r="M37" s="21"/>
      <c r="N37" s="21" t="s">
        <v>98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85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1" t="s">
        <v>38</v>
      </c>
      <c r="H5" s="11" t="s">
        <v>86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41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43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88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45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46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89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90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49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91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92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58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85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33</v>
      </c>
      <c r="C21" s="11" t="s">
        <v>34</v>
      </c>
      <c r="D21" s="11" t="s">
        <v>35</v>
      </c>
      <c r="E21" s="11" t="s">
        <v>36</v>
      </c>
      <c r="F21" s="11" t="s">
        <v>37</v>
      </c>
      <c r="G21" s="11" t="s">
        <v>38</v>
      </c>
      <c r="H21" s="11" t="s">
        <v>86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41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43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45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46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89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90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49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91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92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99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96</v>
      </c>
      <c r="K37" s="43"/>
      <c r="L37" s="21" t="s">
        <v>97</v>
      </c>
      <c r="M37" s="21"/>
      <c r="N37" s="21" t="s">
        <v>98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2024-03-14T01:33:50Z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