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1" activeTab="3"/>
  </bookViews>
  <sheets>
    <sheet name="AQL2.5验货" sheetId="13" r:id="rId1"/>
    <sheet name="首期" sheetId="14" r:id="rId2"/>
    <sheet name="首期洗水尺寸表" sheetId="18" r:id="rId3"/>
    <sheet name="尾期" sheetId="16" r:id="rId4"/>
    <sheet name="验货尺寸表" sheetId="17" r:id="rId5"/>
    <sheet name="面料验布" sheetId="20" r:id="rId6"/>
    <sheet name="面料缩率" sheetId="21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<sst xmlns="http://schemas.openxmlformats.org/spreadsheetml/2006/main" count="592" uniqueCount="302">
  <si>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</si>
  <si>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</si>
  <si>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</si>
  <si>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</si>
  <si>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</si>
  <si>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</si>
  <si>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</si>
  <si>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</si>
  <si>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</si>
  <si>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</si>
  <si>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</si>
  <si>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</si>
  <si>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</si>
  <si>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</si>
  <si>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</si>
  <si>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</si>
  <si>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</si>
  <si>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</si>
  <si>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</si>
  <si>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</si>
  <si>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</si>
  <si>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</si>
  <si>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</si>
  <si>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</si>
  <si>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</si>
  <si>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</si>
  <si>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</si>
  <si>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</si>
  <si>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QAMMAM83622</t>
  </si>
  <si>
    <t>合同交期</t>
  </si>
  <si>
    <t>2024.3.26</t>
  </si>
  <si>
    <t>产前确认样</t>
  </si>
  <si>
    <t>有</t>
  </si>
  <si>
    <t>无</t>
  </si>
  <si>
    <t>品名</t>
  </si>
  <si>
    <t>儿童短裤</t>
  </si>
  <si>
    <t>上线日</t>
  </si>
  <si>
    <t>2024.3.2</t>
  </si>
  <si>
    <t>原辅材料卡</t>
  </si>
  <si>
    <t>色/号型数</t>
  </si>
  <si>
    <t>缝制预计完成日</t>
  </si>
  <si>
    <t xml:space="preserve">       2024.3.15</t>
  </si>
  <si>
    <t>大货面料确认样</t>
  </si>
  <si>
    <t>订单数量</t>
  </si>
  <si>
    <t>包装预计完成日</t>
  </si>
  <si>
    <t>2024.3.17</t>
  </si>
  <si>
    <t>印花、刺绣确认样</t>
  </si>
  <si>
    <t>采购凭证号</t>
  </si>
  <si>
    <t>CGDD23101000099</t>
  </si>
  <si>
    <t>预计发货时间</t>
  </si>
  <si>
    <t>2024.3.22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</si>
  <si>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</si>
  <si>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</si>
  <si>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</si>
  <si>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</si>
  <si>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</si>
  <si>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</si>
  <si>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</si>
  <si>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</si>
  <si>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</si>
  <si>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</si>
  <si>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</si>
  <si>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</si>
  <si>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</si>
  <si>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</si>
  <si>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</si>
  <si>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</si>
  <si>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</si>
  <si>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</si>
  <si>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</si>
  <si>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</si>
  <si>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</si>
  <si>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</si>
  <si>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</si>
  <si>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</si>
  <si>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</si>
  <si>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</si>
  <si>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</si>
  <si>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</si>
  <si>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</si>
  <si>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</si>
  <si>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XXXL</t>
  </si>
  <si>
    <t>XXXXL</t>
  </si>
  <si>
    <t>未裁齐原因</t>
  </si>
  <si>
    <t>黑色</t>
  </si>
  <si>
    <t>云母灰</t>
  </si>
  <si>
    <t>水手蓝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</si>
  <si>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</si>
  <si>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黑色130#5件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</si>
  <si>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</si>
  <si>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</si>
  <si>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</si>
  <si>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</si>
  <si>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</si>
  <si>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1.打结错位</t>
  </si>
  <si>
    <t>2.侧兜口起皱</t>
  </si>
  <si>
    <t>3.腰明线不顺直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</si>
  <si>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</si>
  <si>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</si>
  <si>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</si>
  <si>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</si>
  <si>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</si>
  <si>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</si>
  <si>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</si>
  <si>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</si>
  <si>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</si>
  <si>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</si>
  <si>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</si>
  <si>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</si>
  <si>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吴新艳</t>
  </si>
  <si>
    <t>复核时间</t>
  </si>
  <si>
    <t>2024.3.7</t>
  </si>
  <si>
    <t>张爱萍</t>
  </si>
  <si>
    <t>QAMMAM86322</t>
  </si>
  <si>
    <t>部位名称</t>
  </si>
  <si>
    <t>指示规格  FINAL SPEC</t>
  </si>
  <si>
    <t>样品规格  SAMPLE SPEC</t>
  </si>
  <si>
    <t>黑色130#1</t>
  </si>
  <si>
    <t>黑色130#2</t>
  </si>
  <si>
    <t>120/53</t>
  </si>
  <si>
    <t>130/56</t>
  </si>
  <si>
    <t>140/57</t>
  </si>
  <si>
    <t>150/63</t>
  </si>
  <si>
    <t>160/69</t>
  </si>
  <si>
    <t>170/74A</t>
  </si>
  <si>
    <t>洗前/洗后</t>
  </si>
  <si>
    <t>短裤外侧长</t>
  </si>
  <si>
    <t>0/0</t>
  </si>
  <si>
    <t>+0.5/+0.5</t>
  </si>
  <si>
    <t>全松紧腰围 平量</t>
  </si>
  <si>
    <t>-1/-1</t>
  </si>
  <si>
    <t>臀围</t>
  </si>
  <si>
    <t>腿围/2</t>
  </si>
  <si>
    <t>+0.6/+0.6</t>
  </si>
  <si>
    <t>脚口/2（短裤）</t>
  </si>
  <si>
    <t>-0.2/-0.2</t>
  </si>
  <si>
    <t>+0.2/+0.2</t>
  </si>
  <si>
    <t>前裆长</t>
  </si>
  <si>
    <t>+0.5/+0.3</t>
  </si>
  <si>
    <t>后裆长</t>
  </si>
  <si>
    <t>0/-0.3</t>
  </si>
  <si>
    <t xml:space="preserve">     初期请洗测2-3件，有问题的另加测量数量。</t>
  </si>
  <si>
    <t>验货时间：2024.3.8</t>
  </si>
  <si>
    <t>跟单QC:周苑</t>
  </si>
  <si>
    <t>工厂负责人：张爱萍</t>
  </si>
  <si>
    <t>QC出货报告书</t>
  </si>
  <si>
    <t>AQMMAM83622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</si>
  <si>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</si>
  <si>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</si>
  <si>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</si>
  <si>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</si>
  <si>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</si>
  <si>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</si>
  <si>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</si>
  <si>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</si>
  <si>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</si>
  <si>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</si>
  <si>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</si>
  <si>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</si>
  <si>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</si>
  <si>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</si>
  <si>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</si>
  <si>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</si>
  <si>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</si>
  <si>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</si>
  <si>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</si>
  <si>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</si>
  <si>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</si>
  <si>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</si>
  <si>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</si>
  <si>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</si>
  <si>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</si>
  <si>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</si>
  <si>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</si>
  <si>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</si>
  <si>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</si>
  <si>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</si>
  <si>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</si>
  <si>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</si>
  <si>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</si>
  <si>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</si>
  <si>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</si>
  <si>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</si>
  <si>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黑色：1#、2#、3#、4#、5#、7#</t>
  </si>
  <si>
    <t>云母灰：8#、10#、12#、15#、16#、19#、</t>
  </si>
  <si>
    <t>水手蓝：24#、26#、27#、29#、33#、37#</t>
  </si>
  <si>
    <t>共抽18箱，每箱7件，合计：126件</t>
  </si>
  <si>
    <t>情况说明：</t>
  </si>
  <si>
    <t xml:space="preserve">【问题点描述】  </t>
  </si>
  <si>
    <t>1.兜口起皱1件</t>
  </si>
  <si>
    <t>2.侧缝漏摘线1件</t>
  </si>
  <si>
    <t>3.腰里码边线掉道2件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</si>
  <si>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</si>
  <si>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</si>
  <si>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</si>
  <si>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</si>
  <si>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</si>
  <si>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</si>
  <si>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</si>
  <si>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此订单1800件，出货1810件，按照AQL2.5的抽验要求，抽验126件，不良数量4件，在允许范围内，可以出货</t>
  </si>
  <si>
    <t>服装QC部门</t>
  </si>
  <si>
    <t>检验人</t>
  </si>
  <si>
    <t>2024.3.19</t>
  </si>
  <si>
    <t>0+0.2</t>
  </si>
  <si>
    <t>+0.2+0.5</t>
  </si>
  <si>
    <t>00</t>
  </si>
  <si>
    <t>0+0.5</t>
  </si>
  <si>
    <t>+0.2-0.2</t>
  </si>
  <si>
    <t>0+1</t>
  </si>
  <si>
    <t>-10</t>
  </si>
  <si>
    <t>-1-1</t>
  </si>
  <si>
    <t>0+0.4</t>
  </si>
  <si>
    <t>0+0.6</t>
  </si>
  <si>
    <t>+0.40</t>
  </si>
  <si>
    <t>0-1</t>
  </si>
  <si>
    <t>+0.5+0.5</t>
  </si>
  <si>
    <t>+0.4+0.4</t>
  </si>
  <si>
    <t>+0.4+0.3</t>
  </si>
  <si>
    <t>+0.20</t>
  </si>
  <si>
    <t>-0.6+0.8</t>
  </si>
  <si>
    <t>-0.6-0.8</t>
  </si>
  <si>
    <t>-0.4-0.5</t>
  </si>
  <si>
    <t>-0.4-0.4</t>
  </si>
  <si>
    <t>+0.30</t>
  </si>
  <si>
    <t>0-0.2</t>
  </si>
  <si>
    <t>0+0.3</t>
  </si>
  <si>
    <t>-0.3+0.3</t>
  </si>
  <si>
    <t>+0.2+0.2</t>
  </si>
  <si>
    <t>验货时间：2024.3.19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</si>
  <si>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</si>
  <si>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</si>
  <si>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</si>
  <si>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</si>
  <si>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</si>
  <si>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</si>
  <si>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</si>
  <si>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</si>
  <si>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</si>
  <si>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</si>
  <si>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</si>
  <si>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</si>
  <si>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</si>
  <si>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</si>
  <si>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</si>
  <si>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</si>
  <si>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</si>
  <si>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001-4</t>
  </si>
  <si>
    <t>G21SS2340</t>
  </si>
  <si>
    <t>得力</t>
  </si>
  <si>
    <t>001-2</t>
  </si>
  <si>
    <t>明灰</t>
  </si>
  <si>
    <t>002-7</t>
  </si>
  <si>
    <t>制表时间：2023.12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</si>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</sst>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0"/>
      <name val="黑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7" borderId="7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79" applyNumberFormat="0" applyFill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81" applyNumberFormat="0" applyAlignment="0" applyProtection="0">
      <alignment vertical="center"/>
    </xf>
    <xf numFmtId="0" fontId="38" fillId="9" borderId="82" applyNumberFormat="0" applyAlignment="0" applyProtection="0">
      <alignment vertical="center"/>
    </xf>
    <xf numFmtId="0" fontId="39" fillId="9" borderId="81" applyNumberFormat="0" applyAlignment="0" applyProtection="0">
      <alignment vertical="center"/>
    </xf>
    <xf numFmtId="0" fontId="40" fillId="10" borderId="83" applyNumberFormat="0" applyAlignment="0" applyProtection="0">
      <alignment vertical="center"/>
    </xf>
    <xf numFmtId="0" fontId="41" fillId="0" borderId="84" applyNumberFormat="0" applyFill="0" applyAlignment="0" applyProtection="0">
      <alignment vertical="center"/>
    </xf>
    <xf numFmtId="0" fontId="42" fillId="0" borderId="85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>
      <alignment vertical="center"/>
    </xf>
  </cellStyleXfs>
  <cellXfs count="3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/>
    <xf numFmtId="0" fontId="0" fillId="0" borderId="9" xfId="0" applyBorder="1" applyAlignment="1"/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7" xfId="0" applyBorder="1" applyAlignment="1"/>
    <xf numFmtId="0" fontId="0" fillId="0" borderId="6" xfId="0" applyBorder="1"/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1" xfId="50" applyFont="1" applyFill="1" applyBorder="1" applyAlignment="1">
      <alignment horizontal="left" vertical="center"/>
    </xf>
    <xf numFmtId="0" fontId="10" fillId="3" borderId="12" xfId="50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vertical="center"/>
    </xf>
    <xf numFmtId="0" fontId="10" fillId="3" borderId="12" xfId="51" applyFont="1" applyFill="1" applyBorder="1" applyAlignment="1">
      <alignment horizont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0" fillId="3" borderId="2" xfId="51" applyFont="1" applyFill="1" applyBorder="1"/>
    <xf numFmtId="0" fontId="13" fillId="0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176" fontId="17" fillId="3" borderId="2" xfId="49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3" borderId="2" xfId="49" applyFont="1" applyFill="1" applyBorder="1" applyAlignment="1">
      <alignment horizontal="center"/>
    </xf>
    <xf numFmtId="0" fontId="10" fillId="3" borderId="14" xfId="51" applyFont="1" applyFill="1" applyBorder="1" applyAlignment="1"/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7" xfId="51" applyFont="1" applyFill="1" applyBorder="1" applyAlignment="1"/>
    <xf numFmtId="49" fontId="10" fillId="3" borderId="18" xfId="51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right"/>
    </xf>
    <xf numFmtId="49" fontId="10" fillId="3" borderId="18" xfId="51" applyNumberFormat="1" applyFont="1" applyFill="1" applyBorder="1" applyAlignment="1">
      <alignment horizontal="right" vertical="center"/>
    </xf>
    <xf numFmtId="49" fontId="10" fillId="3" borderId="19" xfId="51" applyNumberFormat="1" applyFont="1" applyFill="1" applyBorder="1" applyAlignment="1">
      <alignment horizontal="center"/>
    </xf>
    <xf numFmtId="0" fontId="10" fillId="3" borderId="20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2" xfId="50" applyFont="1" applyFill="1" applyBorder="1" applyAlignment="1">
      <alignment horizontal="left" vertical="center"/>
    </xf>
    <xf numFmtId="0" fontId="10" fillId="3" borderId="21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2" xfId="51" applyFont="1" applyFill="1" applyBorder="1" applyAlignment="1" applyProtection="1">
      <alignment horizontal="center" vertical="center"/>
    </xf>
    <xf numFmtId="0" fontId="10" fillId="3" borderId="0" xfId="51" applyFont="1" applyFill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9" xfId="50" applyFont="1" applyFill="1" applyBorder="1" applyAlignment="1">
      <alignment horizontal="center" vertical="top"/>
    </xf>
    <xf numFmtId="0" fontId="20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vertical="center"/>
    </xf>
    <xf numFmtId="0" fontId="20" fillId="0" borderId="31" xfId="50" applyFont="1" applyFill="1" applyBorder="1" applyAlignment="1">
      <alignment vertical="center"/>
    </xf>
    <xf numFmtId="0" fontId="21" fillId="0" borderId="31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vertical="center"/>
    </xf>
    <xf numFmtId="0" fontId="17" fillId="0" borderId="15" xfId="50" applyFont="1" applyFill="1" applyBorder="1" applyAlignment="1">
      <alignment horizontal="center" vertical="center"/>
    </xf>
    <xf numFmtId="0" fontId="20" fillId="0" borderId="15" xfId="50" applyFont="1" applyFill="1" applyBorder="1" applyAlignment="1">
      <alignment vertical="center"/>
    </xf>
    <xf numFmtId="58" fontId="21" fillId="0" borderId="15" xfId="50" applyNumberFormat="1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horizontal="center" vertical="center"/>
    </xf>
    <xf numFmtId="0" fontId="20" fillId="0" borderId="15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right" vertical="center"/>
    </xf>
    <xf numFmtId="0" fontId="20" fillId="0" borderId="15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right" vertical="center"/>
    </xf>
    <xf numFmtId="0" fontId="20" fillId="0" borderId="34" xfId="50" applyFont="1" applyFill="1" applyBorder="1" applyAlignment="1">
      <alignment vertical="center"/>
    </xf>
    <xf numFmtId="0" fontId="21" fillId="0" borderId="34" xfId="50" applyFont="1" applyFill="1" applyBorder="1" applyAlignment="1">
      <alignment vertical="center"/>
    </xf>
    <xf numFmtId="0" fontId="21" fillId="0" borderId="34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2" fillId="0" borderId="33" xfId="50" applyFont="1" applyBorder="1" applyAlignment="1">
      <alignment vertical="center"/>
    </xf>
    <xf numFmtId="0" fontId="21" fillId="0" borderId="0" xfId="50" applyFont="1" applyFill="1" applyAlignment="1">
      <alignment horizontal="center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30" xfId="50" applyFont="1" applyFill="1" applyBorder="1" applyAlignment="1">
      <alignment vertical="center"/>
    </xf>
    <xf numFmtId="0" fontId="21" fillId="0" borderId="35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vertical="center"/>
    </xf>
    <xf numFmtId="0" fontId="21" fillId="0" borderId="37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center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 wrapText="1"/>
    </xf>
    <xf numFmtId="0" fontId="21" fillId="0" borderId="15" xfId="50" applyFont="1" applyFill="1" applyBorder="1" applyAlignment="1">
      <alignment horizontal="left" vertical="center" wrapText="1"/>
    </xf>
    <xf numFmtId="0" fontId="20" fillId="0" borderId="33" xfId="50" applyFont="1" applyFill="1" applyBorder="1" applyAlignment="1">
      <alignment horizontal="left" vertical="center"/>
    </xf>
    <xf numFmtId="0" fontId="18" fillId="0" borderId="34" xfId="50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center" vertical="center"/>
    </xf>
    <xf numFmtId="58" fontId="21" fillId="0" borderId="34" xfId="50" applyNumberFormat="1" applyFont="1" applyFill="1" applyBorder="1" applyAlignment="1">
      <alignment vertical="center"/>
    </xf>
    <xf numFmtId="0" fontId="20" fillId="0" borderId="34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49" xfId="50" applyFont="1" applyFill="1" applyBorder="1" applyAlignment="1">
      <alignment horizontal="center" vertical="center"/>
    </xf>
    <xf numFmtId="0" fontId="12" fillId="0" borderId="49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 wrapText="1"/>
    </xf>
    <xf numFmtId="0" fontId="18" fillId="0" borderId="47" xfId="50" applyFill="1" applyBorder="1" applyAlignment="1">
      <alignment horizontal="center" vertical="center"/>
    </xf>
    <xf numFmtId="0" fontId="20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11" fillId="3" borderId="6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8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3" fillId="0" borderId="29" xfId="50" applyFont="1" applyBorder="1" applyAlignment="1">
      <alignment horizontal="center" vertical="top"/>
    </xf>
    <xf numFmtId="0" fontId="22" fillId="0" borderId="51" xfId="50" applyFont="1" applyBorder="1" applyAlignment="1">
      <alignment horizontal="left" vertical="center"/>
    </xf>
    <xf numFmtId="0" fontId="17" fillId="0" borderId="52" xfId="50" applyFont="1" applyBorder="1" applyAlignment="1">
      <alignment horizontal="center" vertical="center"/>
    </xf>
    <xf numFmtId="0" fontId="22" fillId="0" borderId="52" xfId="50" applyFont="1" applyBorder="1" applyAlignment="1">
      <alignment horizontal="center" vertical="center"/>
    </xf>
    <xf numFmtId="0" fontId="12" fillId="0" borderId="52" xfId="50" applyFont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7" fillId="0" borderId="15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14" fontId="17" fillId="0" borderId="15" xfId="50" applyNumberFormat="1" applyFont="1" applyBorder="1" applyAlignment="1">
      <alignment horizontal="center" vertical="center"/>
    </xf>
    <xf numFmtId="14" fontId="17" fillId="0" borderId="46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7" fillId="0" borderId="15" xfId="50" applyFont="1" applyBorder="1" applyAlignment="1">
      <alignment vertical="center"/>
    </xf>
    <xf numFmtId="0" fontId="17" fillId="0" borderId="46" xfId="50" applyFont="1" applyBorder="1" applyAlignment="1">
      <alignment vertical="center"/>
    </xf>
    <xf numFmtId="0" fontId="12" fillId="0" borderId="15" xfId="50" applyFont="1" applyBorder="1" applyAlignment="1">
      <alignment vertical="center"/>
    </xf>
    <xf numFmtId="14" fontId="17" fillId="0" borderId="15" xfId="50" applyNumberFormat="1" applyFont="1" applyBorder="1" applyAlignment="1">
      <alignment vertical="center"/>
    </xf>
    <xf numFmtId="14" fontId="17" fillId="0" borderId="46" xfId="50" applyNumberFormat="1" applyFont="1" applyBorder="1" applyAlignment="1">
      <alignment vertical="center"/>
    </xf>
    <xf numFmtId="0" fontId="17" fillId="0" borderId="37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8" fillId="0" borderId="15" xfId="50" applyFont="1" applyBorder="1" applyAlignment="1">
      <alignment vertical="center"/>
    </xf>
    <xf numFmtId="0" fontId="17" fillId="0" borderId="34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14" fontId="17" fillId="0" borderId="34" xfId="50" applyNumberFormat="1" applyFont="1" applyBorder="1" applyAlignment="1">
      <alignment horizontal="center" vertical="center"/>
    </xf>
    <xf numFmtId="14" fontId="17" fillId="0" borderId="47" xfId="50" applyNumberFormat="1" applyFont="1" applyBorder="1" applyAlignment="1">
      <alignment horizontal="center" vertical="center"/>
    </xf>
    <xf numFmtId="0" fontId="12" fillId="0" borderId="53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vertical="center"/>
    </xf>
    <xf numFmtId="0" fontId="18" fillId="0" borderId="57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18" fillId="0" borderId="57" xfId="50" applyFont="1" applyBorder="1" applyAlignment="1">
      <alignment vertical="center"/>
    </xf>
    <xf numFmtId="0" fontId="12" fillId="0" borderId="57" xfId="50" applyFont="1" applyBorder="1" applyAlignment="1">
      <alignment vertical="center"/>
    </xf>
    <xf numFmtId="0" fontId="18" fillId="0" borderId="1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7" fillId="0" borderId="15" xfId="50" applyFont="1" applyBorder="1" applyAlignment="1">
      <alignment horizontal="center" vertical="center"/>
    </xf>
    <xf numFmtId="0" fontId="12" fillId="0" borderId="15" xfId="50" applyFont="1" applyBorder="1" applyAlignment="1">
      <alignment horizontal="center" vertical="center"/>
    </xf>
    <xf numFmtId="0" fontId="18" fillId="0" borderId="15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 wrapText="1"/>
    </xf>
    <xf numFmtId="0" fontId="12" fillId="0" borderId="43" xfId="50" applyFont="1" applyBorder="1" applyAlignment="1">
      <alignment horizontal="left" vertical="center" wrapText="1"/>
    </xf>
    <xf numFmtId="0" fontId="12" fillId="0" borderId="56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24" fillId="0" borderId="58" xfId="50" applyFont="1" applyBorder="1" applyAlignment="1">
      <alignment horizontal="left" vertical="center" wrapText="1"/>
    </xf>
    <xf numFmtId="0" fontId="17" fillId="0" borderId="32" xfId="50" applyFont="1" applyBorder="1" applyAlignment="1">
      <alignment horizontal="left" vertical="center"/>
    </xf>
    <xf numFmtId="9" fontId="17" fillId="0" borderId="15" xfId="50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7" fillId="0" borderId="41" xfId="50" applyNumberFormat="1" applyFont="1" applyBorder="1" applyAlignment="1">
      <alignment horizontal="left" vertical="center"/>
    </xf>
    <xf numFmtId="9" fontId="17" fillId="0" borderId="36" xfId="50" applyNumberFormat="1" applyFont="1" applyBorder="1" applyAlignment="1">
      <alignment horizontal="left" vertical="center"/>
    </xf>
    <xf numFmtId="9" fontId="17" fillId="0" borderId="42" xfId="50" applyNumberFormat="1" applyFont="1" applyBorder="1" applyAlignment="1">
      <alignment horizontal="left" vertical="center"/>
    </xf>
    <xf numFmtId="9" fontId="17" fillId="0" borderId="43" xfId="50" applyNumberFormat="1" applyFont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22" fillId="0" borderId="51" xfId="50" applyFont="1" applyBorder="1" applyAlignment="1">
      <alignment vertical="center"/>
    </xf>
    <xf numFmtId="0" fontId="25" fillId="0" borderId="55" xfId="50" applyFont="1" applyBorder="1" applyAlignment="1">
      <alignment horizontal="center" vertical="center"/>
    </xf>
    <xf numFmtId="0" fontId="22" fillId="0" borderId="52" xfId="50" applyFont="1" applyBorder="1" applyAlignment="1">
      <alignment vertical="center"/>
    </xf>
    <xf numFmtId="0" fontId="17" fillId="0" borderId="62" xfId="50" applyFont="1" applyBorder="1" applyAlignment="1">
      <alignment vertical="center"/>
    </xf>
    <xf numFmtId="0" fontId="22" fillId="0" borderId="62" xfId="50" applyFont="1" applyBorder="1" applyAlignment="1">
      <alignment vertical="center"/>
    </xf>
    <xf numFmtId="58" fontId="18" fillId="0" borderId="52" xfId="50" applyNumberFormat="1" applyFont="1" applyBorder="1" applyAlignment="1">
      <alignment vertical="center"/>
    </xf>
    <xf numFmtId="0" fontId="22" fillId="0" borderId="40" xfId="50" applyFont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62" xfId="50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63" xfId="50" applyFont="1" applyBorder="1" applyAlignment="1">
      <alignment horizontal="center" vertical="center"/>
    </xf>
    <xf numFmtId="0" fontId="17" fillId="0" borderId="34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2" fillId="0" borderId="64" xfId="50" applyFont="1" applyBorder="1" applyAlignment="1">
      <alignment horizontal="left" vertical="center"/>
    </xf>
    <xf numFmtId="0" fontId="22" fillId="0" borderId="65" xfId="50" applyFont="1" applyBorder="1" applyAlignment="1">
      <alignment horizontal="left" vertical="center"/>
    </xf>
    <xf numFmtId="0" fontId="17" fillId="0" borderId="66" xfId="50" applyFont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0" xfId="50" applyFont="1" applyBorder="1" applyAlignment="1">
      <alignment horizontal="left" vertical="center" wrapText="1"/>
    </xf>
    <xf numFmtId="0" fontId="12" fillId="0" borderId="66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6" fillId="0" borderId="46" xfId="50" applyFont="1" applyBorder="1" applyAlignment="1">
      <alignment horizontal="left" vertical="center" wrapText="1"/>
    </xf>
    <xf numFmtId="0" fontId="26" fillId="0" borderId="46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9" fontId="17" fillId="0" borderId="48" xfId="50" applyNumberFormat="1" applyFont="1" applyBorder="1" applyAlignment="1">
      <alignment horizontal="left" vertical="center"/>
    </xf>
    <xf numFmtId="9" fontId="17" fillId="0" borderId="50" xfId="50" applyNumberFormat="1" applyFont="1" applyBorder="1" applyAlignment="1">
      <alignment horizontal="left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22" fillId="0" borderId="68" xfId="50" applyFont="1" applyBorder="1" applyAlignment="1">
      <alignment horizontal="center" vertical="center"/>
    </xf>
    <xf numFmtId="0" fontId="17" fillId="0" borderId="62" xfId="50" applyFont="1" applyBorder="1" applyAlignment="1">
      <alignment horizontal="center" vertical="center"/>
    </xf>
    <xf numFmtId="0" fontId="17" fillId="0" borderId="64" xfId="50" applyFont="1" applyBorder="1" applyAlignment="1">
      <alignment horizontal="center" vertical="center"/>
    </xf>
    <xf numFmtId="0" fontId="17" fillId="0" borderId="64" xfId="50" applyFont="1" applyFill="1" applyBorder="1" applyAlignment="1">
      <alignment horizontal="left" vertical="center"/>
    </xf>
    <xf numFmtId="0" fontId="27" fillId="0" borderId="69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8" fillId="0" borderId="7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/>
    <xf numFmtId="0" fontId="0" fillId="0" borderId="76" xfId="0" applyBorder="1"/>
    <xf numFmtId="0" fontId="0" fillId="0" borderId="77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66900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301100" y="98583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057775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763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105775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6690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49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301100" y="98583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86250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057775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6720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763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400925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96250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419975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104900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104900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8595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95475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2576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238625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057775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057775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429500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124825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429500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124825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77125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77125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77125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67600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448550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96250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105775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124825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124825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124825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669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763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862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0577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324600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43</xdr:row>
          <xdr:rowOff>9525</xdr:rowOff>
        </xdr:from>
        <xdr:to>
          <xdr:col>1</xdr:col>
          <xdr:colOff>742950</xdr:colOff>
          <xdr:row>44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104900" y="88868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0</xdr:rowOff>
        </xdr:from>
        <xdr:to>
          <xdr:col>1</xdr:col>
          <xdr:colOff>742950</xdr:colOff>
          <xdr:row>45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1049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9547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43</xdr:row>
          <xdr:rowOff>0</xdr:rowOff>
        </xdr:from>
        <xdr:to>
          <xdr:col>2</xdr:col>
          <xdr:colOff>742950</xdr:colOff>
          <xdr:row>44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95475" y="8877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44</xdr:row>
          <xdr:rowOff>0</xdr:rowOff>
        </xdr:from>
        <xdr:to>
          <xdr:col>6</xdr:col>
          <xdr:colOff>0</xdr:colOff>
          <xdr:row>45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314825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43</xdr:row>
          <xdr:rowOff>0</xdr:rowOff>
        </xdr:from>
        <xdr:to>
          <xdr:col>5</xdr:col>
          <xdr:colOff>771525</xdr:colOff>
          <xdr:row>44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305300" y="88773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02920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43</xdr:row>
          <xdr:rowOff>0</xdr:rowOff>
        </xdr:from>
        <xdr:to>
          <xdr:col>6</xdr:col>
          <xdr:colOff>714375</xdr:colOff>
          <xdr:row>44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029200" y="8877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44</xdr:row>
          <xdr:rowOff>0</xdr:rowOff>
        </xdr:from>
        <xdr:to>
          <xdr:col>10</xdr:col>
          <xdr:colOff>0</xdr:colOff>
          <xdr:row>45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429500" y="90678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124825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419975" y="88773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43</xdr:row>
          <xdr:rowOff>0</xdr:rowOff>
        </xdr:from>
        <xdr:to>
          <xdr:col>10</xdr:col>
          <xdr:colOff>762000</xdr:colOff>
          <xdr:row>44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124825" y="8877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324600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43</xdr:row>
          <xdr:rowOff>0</xdr:rowOff>
        </xdr:from>
        <xdr:to>
          <xdr:col>8</xdr:col>
          <xdr:colOff>238125</xdr:colOff>
          <xdr:row>44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324600" y="8877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162300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43</xdr:row>
          <xdr:rowOff>0</xdr:rowOff>
        </xdr:from>
        <xdr:to>
          <xdr:col>4</xdr:col>
          <xdr:colOff>238125</xdr:colOff>
          <xdr:row>44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162300" y="8877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105775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400925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324600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324600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324600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95475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86050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130425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92250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35075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2567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9252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8317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149475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3514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9239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9239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3514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9239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3084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3084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6407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3084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926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927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927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130425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778125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778125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490855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578225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901950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7802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663825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6407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6407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927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926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926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49375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92300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130425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254125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11275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0657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130425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02" t="s">
        <v>0</v>
      </c>
      <c r="C2" s="303"/>
      <c r="D2" s="303"/>
      <c r="E2" s="303"/>
      <c r="F2" s="303"/>
      <c r="G2" s="303"/>
      <c r="H2" s="303"/>
      <c r="I2" s="317"/>
    </row>
    <row r="3" ht="27.95" customHeight="1" spans="2:9">
      <c r="B3" s="304"/>
      <c r="C3" s="305"/>
      <c r="D3" s="306" t="s">
        <v>1</v>
      </c>
      <c r="E3" s="307"/>
      <c r="F3" s="308" t="s">
        <v>2</v>
      </c>
      <c r="G3" s="309"/>
      <c r="H3" s="306" t="s">
        <v>3</v>
      </c>
      <c r="I3" s="318"/>
    </row>
    <row r="4" ht="27.95" customHeight="1" spans="2:9">
      <c r="B4" s="304" t="s">
        <v>4</v>
      </c>
      <c r="C4" s="305" t="s">
        <v>5</v>
      </c>
      <c r="D4" s="305" t="s">
        <v>6</v>
      </c>
      <c r="E4" s="305" t="s">
        <v>7</v>
      </c>
      <c r="F4" s="310" t="s">
        <v>6</v>
      </c>
      <c r="G4" s="310" t="s">
        <v>7</v>
      </c>
      <c r="H4" s="305" t="s">
        <v>6</v>
      </c>
      <c r="I4" s="319" t="s">
        <v>7</v>
      </c>
    </row>
    <row r="5" ht="27.95" customHeight="1" spans="2:9">
      <c r="B5" s="311" t="s">
        <v>8</v>
      </c>
      <c r="C5" s="9">
        <v>13</v>
      </c>
      <c r="D5" s="9">
        <v>0</v>
      </c>
      <c r="E5" s="9">
        <v>1</v>
      </c>
      <c r="F5" s="312">
        <v>0</v>
      </c>
      <c r="G5" s="312">
        <v>1</v>
      </c>
      <c r="H5" s="9">
        <v>1</v>
      </c>
      <c r="I5" s="320">
        <v>2</v>
      </c>
    </row>
    <row r="6" ht="27.95" customHeight="1" spans="2:9">
      <c r="B6" s="311" t="s">
        <v>9</v>
      </c>
      <c r="C6" s="9">
        <v>20</v>
      </c>
      <c r="D6" s="9">
        <v>0</v>
      </c>
      <c r="E6" s="9">
        <v>1</v>
      </c>
      <c r="F6" s="312">
        <v>1</v>
      </c>
      <c r="G6" s="312">
        <v>2</v>
      </c>
      <c r="H6" s="9">
        <v>2</v>
      </c>
      <c r="I6" s="320">
        <v>3</v>
      </c>
    </row>
    <row r="7" ht="27.95" customHeight="1" spans="2:9">
      <c r="B7" s="311" t="s">
        <v>10</v>
      </c>
      <c r="C7" s="9">
        <v>32</v>
      </c>
      <c r="D7" s="9">
        <v>0</v>
      </c>
      <c r="E7" s="9">
        <v>1</v>
      </c>
      <c r="F7" s="312">
        <v>2</v>
      </c>
      <c r="G7" s="312">
        <v>3</v>
      </c>
      <c r="H7" s="9">
        <v>3</v>
      </c>
      <c r="I7" s="320">
        <v>4</v>
      </c>
    </row>
    <row r="8" ht="27.95" customHeight="1" spans="2:9">
      <c r="B8" s="311" t="s">
        <v>11</v>
      </c>
      <c r="C8" s="9">
        <v>50</v>
      </c>
      <c r="D8" s="9">
        <v>1</v>
      </c>
      <c r="E8" s="9">
        <v>2</v>
      </c>
      <c r="F8" s="312">
        <v>3</v>
      </c>
      <c r="G8" s="312">
        <v>4</v>
      </c>
      <c r="H8" s="9">
        <v>5</v>
      </c>
      <c r="I8" s="320">
        <v>6</v>
      </c>
    </row>
    <row r="9" ht="27.95" customHeight="1" spans="2:9">
      <c r="B9" s="311" t="s">
        <v>12</v>
      </c>
      <c r="C9" s="9">
        <v>80</v>
      </c>
      <c r="D9" s="9">
        <v>2</v>
      </c>
      <c r="E9" s="9">
        <v>3</v>
      </c>
      <c r="F9" s="312">
        <v>5</v>
      </c>
      <c r="G9" s="312">
        <v>6</v>
      </c>
      <c r="H9" s="9">
        <v>7</v>
      </c>
      <c r="I9" s="320">
        <v>8</v>
      </c>
    </row>
    <row r="10" ht="27.95" customHeight="1" spans="2:9">
      <c r="B10" s="311" t="s">
        <v>13</v>
      </c>
      <c r="C10" s="9">
        <v>125</v>
      </c>
      <c r="D10" s="9">
        <v>3</v>
      </c>
      <c r="E10" s="9">
        <v>4</v>
      </c>
      <c r="F10" s="312">
        <v>7</v>
      </c>
      <c r="G10" s="312">
        <v>8</v>
      </c>
      <c r="H10" s="9">
        <v>10</v>
      </c>
      <c r="I10" s="320">
        <v>11</v>
      </c>
    </row>
    <row r="11" ht="27.95" customHeight="1" spans="2:9">
      <c r="B11" s="311" t="s">
        <v>14</v>
      </c>
      <c r="C11" s="9">
        <v>200</v>
      </c>
      <c r="D11" s="9">
        <v>5</v>
      </c>
      <c r="E11" s="9">
        <v>6</v>
      </c>
      <c r="F11" s="312">
        <v>10</v>
      </c>
      <c r="G11" s="312">
        <v>11</v>
      </c>
      <c r="H11" s="9">
        <v>14</v>
      </c>
      <c r="I11" s="320">
        <v>15</v>
      </c>
    </row>
    <row r="12" ht="27.95" customHeight="1" spans="2:9">
      <c r="B12" s="313" t="s">
        <v>15</v>
      </c>
      <c r="C12" s="314">
        <v>315</v>
      </c>
      <c r="D12" s="314">
        <v>7</v>
      </c>
      <c r="E12" s="314">
        <v>8</v>
      </c>
      <c r="F12" s="315">
        <v>14</v>
      </c>
      <c r="G12" s="315">
        <v>15</v>
      </c>
      <c r="H12" s="314">
        <v>21</v>
      </c>
      <c r="I12" s="321">
        <v>22</v>
      </c>
    </row>
    <row r="14" customFormat="1" spans="2:4">
      <c r="B14" s="316" t="s">
        <v>16</v>
      </c>
      <c r="C14" s="316"/>
      <c r="D14" s="31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264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293</v>
      </c>
      <c r="H2" s="4" t="s">
        <v>294</v>
      </c>
      <c r="I2" s="4" t="s">
        <v>295</v>
      </c>
      <c r="J2" s="4" t="s">
        <v>296</v>
      </c>
      <c r="K2" s="5" t="s">
        <v>270</v>
      </c>
      <c r="L2" s="5" t="s">
        <v>244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 t="s">
        <v>281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282</v>
      </c>
      <c r="B11" s="12"/>
      <c r="C11" s="12"/>
      <c r="D11" s="12"/>
      <c r="E11" s="13"/>
      <c r="F11" s="14"/>
      <c r="G11" s="20"/>
      <c r="H11" s="11" t="s">
        <v>253</v>
      </c>
      <c r="I11" s="12"/>
      <c r="J11" s="12"/>
      <c r="K11" s="12"/>
      <c r="L11" s="19"/>
    </row>
    <row r="12" ht="79.5" customHeight="1" spans="1:12">
      <c r="A12" s="15" t="s">
        <v>297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298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230</v>
      </c>
      <c r="B2" s="5" t="s">
        <v>235</v>
      </c>
      <c r="C2" s="5" t="s">
        <v>271</v>
      </c>
      <c r="D2" s="5" t="s">
        <v>233</v>
      </c>
      <c r="E2" s="5" t="s">
        <v>234</v>
      </c>
      <c r="F2" s="4" t="s">
        <v>299</v>
      </c>
      <c r="G2" s="4" t="s">
        <v>257</v>
      </c>
      <c r="H2" s="6" t="s">
        <v>258</v>
      </c>
      <c r="I2" s="17" t="s">
        <v>260</v>
      </c>
    </row>
    <row r="3" s="1" customFormat="1" ht="16.5" spans="1:9">
      <c r="A3" s="4"/>
      <c r="B3" s="7"/>
      <c r="C3" s="7"/>
      <c r="D3" s="7"/>
      <c r="E3" s="7"/>
      <c r="F3" s="4" t="s">
        <v>300</v>
      </c>
      <c r="G3" s="4" t="s">
        <v>261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282</v>
      </c>
      <c r="B12" s="12"/>
      <c r="C12" s="12"/>
      <c r="D12" s="13"/>
      <c r="E12" s="14"/>
      <c r="F12" s="11" t="s">
        <v>253</v>
      </c>
      <c r="G12" s="12"/>
      <c r="H12" s="13"/>
      <c r="I12" s="19"/>
    </row>
    <row r="13" ht="52.5" customHeight="1" spans="1:9">
      <c r="A13" s="15" t="s">
        <v>301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H21" sqref="H21"/>
    </sheetView>
  </sheetViews>
  <sheetFormatPr defaultColWidth="10.375" defaultRowHeight="16.5" customHeight="1"/>
  <cols>
    <col min="1" max="1" width="11.25" style="189" customWidth="1"/>
    <col min="2" max="9" width="10.375" style="189"/>
    <col min="10" max="10" width="8.875" style="189" customWidth="1"/>
    <col min="11" max="11" width="12" style="189" customWidth="1"/>
    <col min="12" max="16384" width="10.375" style="189"/>
  </cols>
  <sheetData>
    <row r="1" s="189" customFormat="1" ht="21.75" spans="1:11">
      <c r="A1" s="191" t="s">
        <v>17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89" customFormat="1" ht="15.75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275" t="s">
        <v>23</v>
      </c>
      <c r="J2" s="275"/>
      <c r="K2" s="276"/>
    </row>
    <row r="3" s="189" customFormat="1" ht="15" spans="1:11">
      <c r="A3" s="196" t="s">
        <v>24</v>
      </c>
      <c r="B3" s="197"/>
      <c r="C3" s="198"/>
      <c r="D3" s="199" t="s">
        <v>25</v>
      </c>
      <c r="E3" s="200"/>
      <c r="F3" s="200"/>
      <c r="G3" s="201"/>
      <c r="H3" s="199" t="s">
        <v>26</v>
      </c>
      <c r="I3" s="200"/>
      <c r="J3" s="200"/>
      <c r="K3" s="201"/>
    </row>
    <row r="4" s="189" customFormat="1" ht="15" spans="1:11">
      <c r="A4" s="202" t="s">
        <v>27</v>
      </c>
      <c r="B4" s="203" t="s">
        <v>28</v>
      </c>
      <c r="C4" s="204"/>
      <c r="D4" s="202" t="s">
        <v>29</v>
      </c>
      <c r="E4" s="205"/>
      <c r="F4" s="206" t="s">
        <v>30</v>
      </c>
      <c r="G4" s="207"/>
      <c r="H4" s="202" t="s">
        <v>31</v>
      </c>
      <c r="I4" s="205"/>
      <c r="J4" s="203" t="s">
        <v>32</v>
      </c>
      <c r="K4" s="204" t="s">
        <v>33</v>
      </c>
    </row>
    <row r="5" s="189" customFormat="1" ht="15" spans="1:11">
      <c r="A5" s="208" t="s">
        <v>34</v>
      </c>
      <c r="B5" s="203" t="s">
        <v>35</v>
      </c>
      <c r="C5" s="204"/>
      <c r="D5" s="202" t="s">
        <v>36</v>
      </c>
      <c r="E5" s="205"/>
      <c r="F5" s="206" t="s">
        <v>37</v>
      </c>
      <c r="G5" s="207"/>
      <c r="H5" s="202" t="s">
        <v>38</v>
      </c>
      <c r="I5" s="205"/>
      <c r="J5" s="203" t="s">
        <v>32</v>
      </c>
      <c r="K5" s="204" t="s">
        <v>33</v>
      </c>
    </row>
    <row r="6" s="189" customFormat="1" ht="15" spans="1:11">
      <c r="A6" s="202" t="s">
        <v>39</v>
      </c>
      <c r="B6" s="209">
        <v>3</v>
      </c>
      <c r="C6" s="210">
        <v>6</v>
      </c>
      <c r="D6" s="208" t="s">
        <v>40</v>
      </c>
      <c r="E6" s="211"/>
      <c r="F6" s="212" t="s">
        <v>41</v>
      </c>
      <c r="G6" s="213"/>
      <c r="H6" s="202" t="s">
        <v>42</v>
      </c>
      <c r="I6" s="205"/>
      <c r="J6" s="203" t="s">
        <v>32</v>
      </c>
      <c r="K6" s="204" t="s">
        <v>33</v>
      </c>
    </row>
    <row r="7" s="189" customFormat="1" ht="15" spans="1:11">
      <c r="A7" s="202" t="s">
        <v>43</v>
      </c>
      <c r="B7" s="214">
        <v>1800</v>
      </c>
      <c r="C7" s="215"/>
      <c r="D7" s="208" t="s">
        <v>44</v>
      </c>
      <c r="E7" s="216"/>
      <c r="F7" s="206" t="s">
        <v>45</v>
      </c>
      <c r="G7" s="207"/>
      <c r="H7" s="202" t="s">
        <v>46</v>
      </c>
      <c r="I7" s="205"/>
      <c r="J7" s="203" t="s">
        <v>32</v>
      </c>
      <c r="K7" s="204" t="s">
        <v>33</v>
      </c>
    </row>
    <row r="8" s="189" customFormat="1" ht="15.75" spans="1:11">
      <c r="A8" s="132" t="s">
        <v>47</v>
      </c>
      <c r="B8" s="217" t="s">
        <v>48</v>
      </c>
      <c r="C8" s="218"/>
      <c r="D8" s="219" t="s">
        <v>49</v>
      </c>
      <c r="E8" s="220"/>
      <c r="F8" s="221" t="s">
        <v>50</v>
      </c>
      <c r="G8" s="222"/>
      <c r="H8" s="219" t="s">
        <v>51</v>
      </c>
      <c r="I8" s="220"/>
      <c r="J8" s="277" t="s">
        <v>32</v>
      </c>
      <c r="K8" s="278" t="s">
        <v>33</v>
      </c>
    </row>
    <row r="9" s="189" customFormat="1" ht="15.75" spans="1:11">
      <c r="A9" s="223" t="s">
        <v>52</v>
      </c>
      <c r="B9" s="224"/>
      <c r="C9" s="224"/>
      <c r="D9" s="224"/>
      <c r="E9" s="224"/>
      <c r="F9" s="224"/>
      <c r="G9" s="224"/>
      <c r="H9" s="224"/>
      <c r="I9" s="224"/>
      <c r="J9" s="224"/>
      <c r="K9" s="279"/>
    </row>
    <row r="10" s="189" customFormat="1" ht="15.75" spans="1:11">
      <c r="A10" s="225" t="s">
        <v>53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80"/>
    </row>
    <row r="11" s="189" customFormat="1" ht="15" spans="1:11">
      <c r="A11" s="227" t="s">
        <v>54</v>
      </c>
      <c r="B11" s="228" t="s">
        <v>55</v>
      </c>
      <c r="C11" s="229" t="s">
        <v>56</v>
      </c>
      <c r="D11" s="230"/>
      <c r="E11" s="231" t="s">
        <v>57</v>
      </c>
      <c r="F11" s="228" t="s">
        <v>55</v>
      </c>
      <c r="G11" s="229" t="s">
        <v>56</v>
      </c>
      <c r="H11" s="229" t="s">
        <v>58</v>
      </c>
      <c r="I11" s="231" t="s">
        <v>59</v>
      </c>
      <c r="J11" s="228" t="s">
        <v>55</v>
      </c>
      <c r="K11" s="281" t="s">
        <v>56</v>
      </c>
    </row>
    <row r="12" s="189" customFormat="1" ht="15" spans="1:11">
      <c r="A12" s="208" t="s">
        <v>60</v>
      </c>
      <c r="B12" s="232" t="s">
        <v>55</v>
      </c>
      <c r="C12" s="203" t="s">
        <v>56</v>
      </c>
      <c r="D12" s="216"/>
      <c r="E12" s="211" t="s">
        <v>61</v>
      </c>
      <c r="F12" s="232" t="s">
        <v>55</v>
      </c>
      <c r="G12" s="203" t="s">
        <v>56</v>
      </c>
      <c r="H12" s="203" t="s">
        <v>58</v>
      </c>
      <c r="I12" s="211" t="s">
        <v>62</v>
      </c>
      <c r="J12" s="232" t="s">
        <v>55</v>
      </c>
      <c r="K12" s="204" t="s">
        <v>56</v>
      </c>
    </row>
    <row r="13" s="189" customFormat="1" ht="15" spans="1:11">
      <c r="A13" s="208" t="s">
        <v>63</v>
      </c>
      <c r="B13" s="232" t="s">
        <v>55</v>
      </c>
      <c r="C13" s="203" t="s">
        <v>56</v>
      </c>
      <c r="D13" s="216"/>
      <c r="E13" s="211" t="s">
        <v>64</v>
      </c>
      <c r="F13" s="203" t="s">
        <v>65</v>
      </c>
      <c r="G13" s="203" t="s">
        <v>66</v>
      </c>
      <c r="H13" s="203" t="s">
        <v>58</v>
      </c>
      <c r="I13" s="211" t="s">
        <v>67</v>
      </c>
      <c r="J13" s="232" t="s">
        <v>55</v>
      </c>
      <c r="K13" s="204" t="s">
        <v>56</v>
      </c>
    </row>
    <row r="14" s="189" customFormat="1" ht="15.75" spans="1:11">
      <c r="A14" s="219" t="s">
        <v>68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82"/>
    </row>
    <row r="15" s="189" customFormat="1" ht="15.75" spans="1:11">
      <c r="A15" s="225" t="s">
        <v>69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80"/>
    </row>
    <row r="16" s="189" customFormat="1" ht="15" spans="1:11">
      <c r="A16" s="233" t="s">
        <v>70</v>
      </c>
      <c r="B16" s="229" t="s">
        <v>65</v>
      </c>
      <c r="C16" s="229" t="s">
        <v>66</v>
      </c>
      <c r="D16" s="234"/>
      <c r="E16" s="235" t="s">
        <v>71</v>
      </c>
      <c r="F16" s="229" t="s">
        <v>65</v>
      </c>
      <c r="G16" s="229" t="s">
        <v>66</v>
      </c>
      <c r="H16" s="236"/>
      <c r="I16" s="235" t="s">
        <v>72</v>
      </c>
      <c r="J16" s="229" t="s">
        <v>65</v>
      </c>
      <c r="K16" s="281" t="s">
        <v>66</v>
      </c>
    </row>
    <row r="17" s="189" customFormat="1" customHeight="1" spans="1:22">
      <c r="A17" s="237" t="s">
        <v>73</v>
      </c>
      <c r="B17" s="203" t="s">
        <v>65</v>
      </c>
      <c r="C17" s="203" t="s">
        <v>66</v>
      </c>
      <c r="D17" s="238"/>
      <c r="E17" s="239" t="s">
        <v>74</v>
      </c>
      <c r="F17" s="203" t="s">
        <v>65</v>
      </c>
      <c r="G17" s="203" t="s">
        <v>66</v>
      </c>
      <c r="H17" s="240"/>
      <c r="I17" s="239" t="s">
        <v>75</v>
      </c>
      <c r="J17" s="203" t="s">
        <v>65</v>
      </c>
      <c r="K17" s="204" t="s">
        <v>66</v>
      </c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</row>
    <row r="18" s="189" customFormat="1" ht="18" customHeight="1" spans="1:11">
      <c r="A18" s="241" t="s">
        <v>76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84"/>
    </row>
    <row r="19" s="190" customFormat="1" ht="18" customHeight="1" spans="1:11">
      <c r="A19" s="225" t="s">
        <v>77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80"/>
    </row>
    <row r="20" s="189" customFormat="1" customHeight="1" spans="1:11">
      <c r="A20" s="243" t="s">
        <v>78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85"/>
    </row>
    <row r="21" s="189" customFormat="1" ht="21.75" customHeight="1" spans="1:11">
      <c r="A21" s="245" t="s">
        <v>79</v>
      </c>
      <c r="B21" s="239" t="s">
        <v>80</v>
      </c>
      <c r="C21" s="239">
        <v>120</v>
      </c>
      <c r="D21" s="239">
        <v>130</v>
      </c>
      <c r="E21" s="239">
        <v>140</v>
      </c>
      <c r="F21" s="239">
        <v>150</v>
      </c>
      <c r="G21" s="239">
        <v>160</v>
      </c>
      <c r="H21" s="239">
        <v>170</v>
      </c>
      <c r="I21" s="239" t="s">
        <v>81</v>
      </c>
      <c r="J21" s="239" t="s">
        <v>82</v>
      </c>
      <c r="K21" s="286" t="s">
        <v>83</v>
      </c>
    </row>
    <row r="22" s="189" customFormat="1" customHeight="1" spans="1:11">
      <c r="A22" s="246" t="s">
        <v>84</v>
      </c>
      <c r="B22" s="247"/>
      <c r="C22" s="247">
        <v>1</v>
      </c>
      <c r="D22" s="247">
        <v>1</v>
      </c>
      <c r="E22" s="247">
        <v>1</v>
      </c>
      <c r="F22" s="247">
        <v>1</v>
      </c>
      <c r="G22" s="247">
        <v>1</v>
      </c>
      <c r="H22" s="247">
        <v>1</v>
      </c>
      <c r="I22" s="247"/>
      <c r="J22" s="247"/>
      <c r="K22" s="287"/>
    </row>
    <row r="23" s="189" customFormat="1" customHeight="1" spans="1:11">
      <c r="A23" s="246" t="s">
        <v>85</v>
      </c>
      <c r="B23" s="247"/>
      <c r="C23" s="247">
        <v>1</v>
      </c>
      <c r="D23" s="247">
        <v>1</v>
      </c>
      <c r="E23" s="247">
        <v>1</v>
      </c>
      <c r="F23" s="247">
        <v>1</v>
      </c>
      <c r="G23" s="247">
        <v>1</v>
      </c>
      <c r="H23" s="247">
        <v>1</v>
      </c>
      <c r="I23" s="247"/>
      <c r="J23" s="247"/>
      <c r="K23" s="288"/>
    </row>
    <row r="24" s="189" customFormat="1" customHeight="1" spans="1:11">
      <c r="A24" s="246" t="s">
        <v>86</v>
      </c>
      <c r="B24" s="247"/>
      <c r="C24" s="247">
        <v>1</v>
      </c>
      <c r="D24" s="247">
        <v>1</v>
      </c>
      <c r="E24" s="247">
        <v>1</v>
      </c>
      <c r="F24" s="247">
        <v>1</v>
      </c>
      <c r="G24" s="247">
        <v>1</v>
      </c>
      <c r="H24" s="247">
        <v>1</v>
      </c>
      <c r="I24" s="247"/>
      <c r="J24" s="247"/>
      <c r="K24" s="288"/>
    </row>
    <row r="25" s="189" customFormat="1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9"/>
    </row>
    <row r="26" s="189" customFormat="1" customHeight="1" spans="1:11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89"/>
    </row>
    <row r="27" s="189" customFormat="1" customHeight="1" spans="1:11">
      <c r="A27" s="246"/>
      <c r="B27" s="247"/>
      <c r="C27" s="247"/>
      <c r="D27" s="247"/>
      <c r="E27" s="247"/>
      <c r="F27" s="247"/>
      <c r="G27" s="247"/>
      <c r="H27" s="247"/>
      <c r="I27" s="247"/>
      <c r="J27" s="247"/>
      <c r="K27" s="289"/>
    </row>
    <row r="28" s="189" customFormat="1" customHeight="1" spans="1:11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89"/>
    </row>
    <row r="29" s="189" customFormat="1" ht="18" customHeight="1" spans="1:11">
      <c r="A29" s="248" t="s">
        <v>87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90"/>
    </row>
    <row r="30" s="189" customFormat="1" ht="18.75" customHeight="1" spans="1:11">
      <c r="A30" s="250" t="s">
        <v>88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91"/>
    </row>
    <row r="31" s="189" customFormat="1" ht="18.75" customHeight="1" spans="1:1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92"/>
    </row>
    <row r="32" s="189" customFormat="1" ht="18" customHeight="1" spans="1:11">
      <c r="A32" s="248" t="s">
        <v>89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90"/>
    </row>
    <row r="33" s="189" customFormat="1" ht="15" spans="1:11">
      <c r="A33" s="254" t="s">
        <v>90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93"/>
    </row>
    <row r="34" s="189" customFormat="1" ht="15.75" spans="1:11">
      <c r="A34" s="123" t="s">
        <v>91</v>
      </c>
      <c r="B34" s="125"/>
      <c r="C34" s="203" t="s">
        <v>32</v>
      </c>
      <c r="D34" s="203" t="s">
        <v>33</v>
      </c>
      <c r="E34" s="256" t="s">
        <v>92</v>
      </c>
      <c r="F34" s="257"/>
      <c r="G34" s="257"/>
      <c r="H34" s="257"/>
      <c r="I34" s="257"/>
      <c r="J34" s="257"/>
      <c r="K34" s="294"/>
    </row>
    <row r="35" s="189" customFormat="1" ht="15.75" spans="1:11">
      <c r="A35" s="258" t="s">
        <v>93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="189" customFormat="1" ht="15" spans="1:11">
      <c r="A36" s="259" t="s">
        <v>94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95"/>
    </row>
    <row r="37" s="189" customFormat="1" ht="15" spans="1:11">
      <c r="A37" s="261" t="s">
        <v>95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96"/>
    </row>
    <row r="38" s="189" customFormat="1" ht="15" spans="1:11">
      <c r="A38" s="261" t="s">
        <v>96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96"/>
    </row>
    <row r="39" s="189" customFormat="1" ht="1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6"/>
    </row>
    <row r="40" s="189" customFormat="1" ht="1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6"/>
    </row>
    <row r="41" s="189" customFormat="1" ht="1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6"/>
    </row>
    <row r="42" s="189" customFormat="1" ht="15.75" spans="1:11">
      <c r="A42" s="263" t="s">
        <v>97</v>
      </c>
      <c r="B42" s="264"/>
      <c r="C42" s="264"/>
      <c r="D42" s="264"/>
      <c r="E42" s="264"/>
      <c r="F42" s="264"/>
      <c r="G42" s="264"/>
      <c r="H42" s="264"/>
      <c r="I42" s="264"/>
      <c r="J42" s="264"/>
      <c r="K42" s="297"/>
    </row>
    <row r="43" s="189" customFormat="1" ht="15.75" spans="1:11">
      <c r="A43" s="225" t="s">
        <v>98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80"/>
    </row>
    <row r="44" s="189" customFormat="1" ht="15" spans="1:11">
      <c r="A44" s="233" t="s">
        <v>99</v>
      </c>
      <c r="B44" s="229" t="s">
        <v>65</v>
      </c>
      <c r="C44" s="229" t="s">
        <v>66</v>
      </c>
      <c r="D44" s="229" t="s">
        <v>58</v>
      </c>
      <c r="E44" s="235" t="s">
        <v>100</v>
      </c>
      <c r="F44" s="229" t="s">
        <v>65</v>
      </c>
      <c r="G44" s="229" t="s">
        <v>66</v>
      </c>
      <c r="H44" s="229" t="s">
        <v>58</v>
      </c>
      <c r="I44" s="235" t="s">
        <v>101</v>
      </c>
      <c r="J44" s="229" t="s">
        <v>65</v>
      </c>
      <c r="K44" s="281" t="s">
        <v>66</v>
      </c>
    </row>
    <row r="45" s="189" customFormat="1" ht="15" spans="1:11">
      <c r="A45" s="237" t="s">
        <v>57</v>
      </c>
      <c r="B45" s="203" t="s">
        <v>65</v>
      </c>
      <c r="C45" s="203" t="s">
        <v>66</v>
      </c>
      <c r="D45" s="203" t="s">
        <v>58</v>
      </c>
      <c r="E45" s="239" t="s">
        <v>64</v>
      </c>
      <c r="F45" s="203" t="s">
        <v>65</v>
      </c>
      <c r="G45" s="203" t="s">
        <v>66</v>
      </c>
      <c r="H45" s="203" t="s">
        <v>58</v>
      </c>
      <c r="I45" s="239" t="s">
        <v>75</v>
      </c>
      <c r="J45" s="203" t="s">
        <v>65</v>
      </c>
      <c r="K45" s="204" t="s">
        <v>66</v>
      </c>
    </row>
    <row r="46" s="189" customFormat="1" ht="15.75" spans="1:11">
      <c r="A46" s="219" t="s">
        <v>68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82"/>
    </row>
    <row r="47" s="189" customFormat="1" ht="15.75" spans="1:11">
      <c r="A47" s="258" t="s">
        <v>102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</row>
    <row r="48" s="189" customFormat="1" ht="15.75" spans="1:11">
      <c r="A48" s="259"/>
      <c r="B48" s="260"/>
      <c r="C48" s="260"/>
      <c r="D48" s="260"/>
      <c r="E48" s="260"/>
      <c r="F48" s="260"/>
      <c r="G48" s="260"/>
      <c r="H48" s="260"/>
      <c r="I48" s="260"/>
      <c r="J48" s="260"/>
      <c r="K48" s="295"/>
    </row>
    <row r="49" s="189" customFormat="1" ht="15.75" spans="1:11">
      <c r="A49" s="265" t="s">
        <v>103</v>
      </c>
      <c r="B49" s="266" t="s">
        <v>104</v>
      </c>
      <c r="C49" s="266"/>
      <c r="D49" s="267" t="s">
        <v>105</v>
      </c>
      <c r="E49" s="268"/>
      <c r="F49" s="269" t="s">
        <v>106</v>
      </c>
      <c r="G49" s="270"/>
      <c r="H49" s="271" t="s">
        <v>107</v>
      </c>
      <c r="I49" s="298"/>
      <c r="J49" s="299"/>
      <c r="K49" s="300"/>
    </row>
    <row r="50" s="189" customFormat="1" ht="15.75" spans="1:11">
      <c r="A50" s="258" t="s">
        <v>108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</row>
    <row r="51" s="189" customFormat="1" ht="15.75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301"/>
    </row>
    <row r="52" s="189" customFormat="1" ht="15.75" spans="1:11">
      <c r="A52" s="265" t="s">
        <v>103</v>
      </c>
      <c r="B52" s="266" t="s">
        <v>104</v>
      </c>
      <c r="C52" s="266"/>
      <c r="D52" s="267" t="s">
        <v>105</v>
      </c>
      <c r="E52" s="274" t="s">
        <v>109</v>
      </c>
      <c r="F52" s="269" t="s">
        <v>110</v>
      </c>
      <c r="G52" s="270" t="s">
        <v>111</v>
      </c>
      <c r="H52" s="271" t="s">
        <v>107</v>
      </c>
      <c r="I52" s="298"/>
      <c r="J52" s="299" t="s">
        <v>112</v>
      </c>
      <c r="K52" s="300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43</xdr:row>
                    <xdr:rowOff>9525</xdr:rowOff>
                  </from>
                  <to>
                    <xdr:col>1</xdr:col>
                    <xdr:colOff>742950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0</xdr:rowOff>
                  </from>
                  <to>
                    <xdr:col>1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43</xdr:row>
                    <xdr:rowOff>0</xdr:rowOff>
                  </from>
                  <to>
                    <xdr:col>2</xdr:col>
                    <xdr:colOff>742950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43</xdr:row>
                    <xdr:rowOff>0</xdr:rowOff>
                  </from>
                  <to>
                    <xdr:col>5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43</xdr:row>
                    <xdr:rowOff>0</xdr:rowOff>
                  </from>
                  <to>
                    <xdr:col>6</xdr:col>
                    <xdr:colOff>714375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43</xdr:row>
                    <xdr:rowOff>0</xdr:rowOff>
                  </from>
                  <to>
                    <xdr:col>10</xdr:col>
                    <xdr:colOff>762000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43</xdr:row>
                    <xdr:rowOff>0</xdr:rowOff>
                  </from>
                  <to>
                    <xdr:col>8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43</xdr:row>
                    <xdr:rowOff>0</xdr:rowOff>
                  </from>
                  <to>
                    <xdr:col>4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s="56" customFormat="1" ht="30" customHeight="1" spans="1:14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.1" customHeight="1" spans="1:14">
      <c r="A2" s="59" t="s">
        <v>27</v>
      </c>
      <c r="B2" s="60" t="s">
        <v>113</v>
      </c>
      <c r="C2" s="60"/>
      <c r="D2" s="61" t="s">
        <v>34</v>
      </c>
      <c r="E2" s="60" t="s">
        <v>35</v>
      </c>
      <c r="F2" s="60"/>
      <c r="G2" s="60"/>
      <c r="H2" s="62"/>
      <c r="I2" s="90" t="s">
        <v>22</v>
      </c>
      <c r="J2" s="60" t="s">
        <v>23</v>
      </c>
      <c r="K2" s="60"/>
      <c r="L2" s="60"/>
      <c r="M2" s="60"/>
      <c r="N2" s="91"/>
    </row>
    <row r="3" s="56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92" t="s">
        <v>116</v>
      </c>
      <c r="J3" s="92"/>
      <c r="K3" s="92"/>
      <c r="L3" s="92"/>
      <c r="M3" s="92"/>
      <c r="N3" s="93"/>
    </row>
    <row r="4" s="56" customFormat="1" ht="29.1" customHeight="1" spans="1:14">
      <c r="A4" s="63"/>
      <c r="B4" s="64"/>
      <c r="C4" s="64"/>
      <c r="D4" s="64"/>
      <c r="E4" s="64"/>
      <c r="F4" s="64"/>
      <c r="G4" s="64"/>
      <c r="H4" s="65"/>
      <c r="I4" s="95" t="s">
        <v>117</v>
      </c>
      <c r="J4" s="95" t="s">
        <v>118</v>
      </c>
      <c r="K4" s="92"/>
      <c r="L4" s="92"/>
      <c r="M4" s="92"/>
      <c r="N4" s="187"/>
    </row>
    <row r="5" s="56" customFormat="1" ht="29.1" customHeight="1" spans="1:14">
      <c r="A5" s="63"/>
      <c r="B5" s="66" t="s">
        <v>119</v>
      </c>
      <c r="C5" s="67" t="s">
        <v>120</v>
      </c>
      <c r="D5" s="66" t="s">
        <v>121</v>
      </c>
      <c r="E5" s="66" t="s">
        <v>122</v>
      </c>
      <c r="F5" s="66" t="s">
        <v>123</v>
      </c>
      <c r="G5" s="66" t="s">
        <v>124</v>
      </c>
      <c r="H5" s="65"/>
      <c r="I5" s="65" t="s">
        <v>125</v>
      </c>
      <c r="J5" s="94" t="s">
        <v>125</v>
      </c>
      <c r="K5" s="95"/>
      <c r="L5" s="95"/>
      <c r="M5" s="95"/>
      <c r="N5" s="188"/>
    </row>
    <row r="6" s="56" customFormat="1" ht="29.1" customHeight="1" spans="1:14">
      <c r="A6" s="69" t="s">
        <v>126</v>
      </c>
      <c r="B6" s="69">
        <f>C6-1.5</f>
        <v>36.5</v>
      </c>
      <c r="C6" s="70">
        <v>38</v>
      </c>
      <c r="D6" s="69">
        <f>C6+2</f>
        <v>40</v>
      </c>
      <c r="E6" s="69">
        <f>D6+2</f>
        <v>42</v>
      </c>
      <c r="F6" s="69">
        <f>E6+2</f>
        <v>44</v>
      </c>
      <c r="G6" s="69">
        <f>F6+1</f>
        <v>45</v>
      </c>
      <c r="H6" s="65"/>
      <c r="I6" s="96" t="s">
        <v>127</v>
      </c>
      <c r="J6" s="96" t="s">
        <v>128</v>
      </c>
      <c r="K6" s="96"/>
      <c r="L6" s="96"/>
      <c r="M6" s="96"/>
      <c r="N6" s="97"/>
    </row>
    <row r="7" s="56" customFormat="1" ht="29.1" customHeight="1" spans="1:14">
      <c r="A7" s="71" t="s">
        <v>129</v>
      </c>
      <c r="B7" s="69">
        <f>C7-3</f>
        <v>51</v>
      </c>
      <c r="C7" s="70">
        <v>54</v>
      </c>
      <c r="D7" s="69">
        <f>C7+3</f>
        <v>57</v>
      </c>
      <c r="E7" s="69">
        <f>D7+3</f>
        <v>60</v>
      </c>
      <c r="F7" s="69">
        <f>E7+4</f>
        <v>64</v>
      </c>
      <c r="G7" s="69">
        <f>F7+4</f>
        <v>68</v>
      </c>
      <c r="H7" s="65"/>
      <c r="I7" s="98" t="s">
        <v>130</v>
      </c>
      <c r="J7" s="98" t="s">
        <v>130</v>
      </c>
      <c r="K7" s="98"/>
      <c r="L7" s="98"/>
      <c r="M7" s="98"/>
      <c r="N7" s="99"/>
    </row>
    <row r="8" s="56" customFormat="1" ht="29.1" customHeight="1" spans="1:14">
      <c r="A8" s="69" t="s">
        <v>131</v>
      </c>
      <c r="B8" s="72">
        <f>C8-5</f>
        <v>81</v>
      </c>
      <c r="C8" s="70">
        <v>86</v>
      </c>
      <c r="D8" s="72">
        <f>C8+6</f>
        <v>92</v>
      </c>
      <c r="E8" s="72">
        <f>D8+6</f>
        <v>98</v>
      </c>
      <c r="F8" s="72">
        <f>E8+6</f>
        <v>104</v>
      </c>
      <c r="G8" s="69">
        <f>F8+4</f>
        <v>108</v>
      </c>
      <c r="H8" s="65"/>
      <c r="I8" s="98" t="s">
        <v>127</v>
      </c>
      <c r="J8" s="98" t="s">
        <v>127</v>
      </c>
      <c r="K8" s="98"/>
      <c r="L8" s="98"/>
      <c r="M8" s="98"/>
      <c r="N8" s="100"/>
    </row>
    <row r="9" s="56" customFormat="1" ht="29.1" customHeight="1" spans="1:14">
      <c r="A9" s="73" t="s">
        <v>132</v>
      </c>
      <c r="B9" s="73">
        <f>C9-1.6</f>
        <v>24.4</v>
      </c>
      <c r="C9" s="70">
        <v>26</v>
      </c>
      <c r="D9" s="73">
        <f>C9+1.9</f>
        <v>27.9</v>
      </c>
      <c r="E9" s="73">
        <f>C9+3.8</f>
        <v>29.8</v>
      </c>
      <c r="F9" s="73">
        <f>C9+5.7</f>
        <v>31.7</v>
      </c>
      <c r="G9" s="73">
        <f>C9+7</f>
        <v>33</v>
      </c>
      <c r="H9" s="65"/>
      <c r="I9" s="96" t="s">
        <v>133</v>
      </c>
      <c r="J9" s="96" t="s">
        <v>128</v>
      </c>
      <c r="K9" s="96"/>
      <c r="L9" s="96"/>
      <c r="M9" s="96"/>
      <c r="N9" s="101"/>
    </row>
    <row r="10" s="56" customFormat="1" ht="29.1" customHeight="1" spans="1:14">
      <c r="A10" s="69" t="s">
        <v>134</v>
      </c>
      <c r="B10" s="69">
        <f>C10-1.2</f>
        <v>22.8</v>
      </c>
      <c r="C10" s="70">
        <v>24</v>
      </c>
      <c r="D10" s="69">
        <f>C10+1.8</f>
        <v>25.8</v>
      </c>
      <c r="E10" s="69">
        <f>D10+1.8</f>
        <v>27.6</v>
      </c>
      <c r="F10" s="69">
        <f>E10+1.8</f>
        <v>29.4</v>
      </c>
      <c r="G10" s="69">
        <f>F10+0.8</f>
        <v>30.2</v>
      </c>
      <c r="H10" s="65"/>
      <c r="I10" s="98" t="s">
        <v>135</v>
      </c>
      <c r="J10" s="98" t="s">
        <v>136</v>
      </c>
      <c r="K10" s="98"/>
      <c r="L10" s="98"/>
      <c r="M10" s="98"/>
      <c r="N10" s="100"/>
    </row>
    <row r="11" s="56" customFormat="1" ht="29.1" customHeight="1" spans="1:14">
      <c r="A11" s="69" t="s">
        <v>137</v>
      </c>
      <c r="B11" s="69">
        <f>C11-1.5</f>
        <v>23</v>
      </c>
      <c r="C11" s="70">
        <v>24.5</v>
      </c>
      <c r="D11" s="69">
        <f>C11+1.7</f>
        <v>26.2</v>
      </c>
      <c r="E11" s="69">
        <f>D11+1.7</f>
        <v>27.9</v>
      </c>
      <c r="F11" s="69">
        <f>E11+1.7</f>
        <v>29.6</v>
      </c>
      <c r="G11" s="69">
        <f>F11+1.6</f>
        <v>31.2</v>
      </c>
      <c r="H11" s="65"/>
      <c r="I11" s="98" t="s">
        <v>138</v>
      </c>
      <c r="J11" s="98" t="s">
        <v>128</v>
      </c>
      <c r="K11" s="98"/>
      <c r="L11" s="98"/>
      <c r="M11" s="98"/>
      <c r="N11" s="100"/>
    </row>
    <row r="12" s="56" customFormat="1" ht="29.1" customHeight="1" spans="1:14">
      <c r="A12" s="69" t="s">
        <v>139</v>
      </c>
      <c r="B12" s="69">
        <f>C12-1.8</f>
        <v>32.2</v>
      </c>
      <c r="C12" s="70">
        <v>34</v>
      </c>
      <c r="D12" s="69">
        <f>C12+2.25</f>
        <v>36.25</v>
      </c>
      <c r="E12" s="69">
        <f>D12+2.25</f>
        <v>38.5</v>
      </c>
      <c r="F12" s="69">
        <f>E12+2.25</f>
        <v>40.75</v>
      </c>
      <c r="G12" s="69">
        <f>F12+2</f>
        <v>42.75</v>
      </c>
      <c r="H12" s="65"/>
      <c r="I12" s="98" t="s">
        <v>140</v>
      </c>
      <c r="J12" s="98" t="s">
        <v>140</v>
      </c>
      <c r="K12" s="98"/>
      <c r="L12" s="98"/>
      <c r="M12" s="98"/>
      <c r="N12" s="100"/>
    </row>
    <row r="13" s="56" customFormat="1" ht="29.1" customHeight="1" spans="1:14">
      <c r="A13" s="74"/>
      <c r="B13" s="75"/>
      <c r="C13" s="76"/>
      <c r="D13" s="77"/>
      <c r="E13" s="76"/>
      <c r="F13" s="76"/>
      <c r="G13" s="76"/>
      <c r="H13" s="65"/>
      <c r="I13" s="98"/>
      <c r="J13" s="98"/>
      <c r="K13" s="98"/>
      <c r="L13" s="98"/>
      <c r="M13" s="98"/>
      <c r="N13" s="100"/>
    </row>
    <row r="14" s="56" customFormat="1" ht="29.1" customHeight="1" spans="1:14">
      <c r="A14" s="78"/>
      <c r="B14" s="79"/>
      <c r="C14" s="80"/>
      <c r="D14" s="80"/>
      <c r="E14" s="80"/>
      <c r="F14" s="80"/>
      <c r="G14" s="81"/>
      <c r="H14" s="65"/>
      <c r="I14" s="98"/>
      <c r="J14" s="98"/>
      <c r="K14" s="98"/>
      <c r="L14" s="98"/>
      <c r="M14" s="98"/>
      <c r="N14" s="100"/>
    </row>
    <row r="15" s="56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6" customFormat="1" ht="15.75" spans="1:14">
      <c r="A16" s="88" t="s">
        <v>92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6" customFormat="1" ht="15" spans="1:14">
      <c r="A17" s="56" t="s">
        <v>141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6" customFormat="1" ht="15" spans="1:13">
      <c r="A18" s="89"/>
      <c r="B18" s="89"/>
      <c r="C18" s="89"/>
      <c r="D18" s="89"/>
      <c r="E18" s="89"/>
      <c r="F18" s="89"/>
      <c r="G18" s="89"/>
      <c r="H18" s="89"/>
      <c r="I18" s="88" t="s">
        <v>142</v>
      </c>
      <c r="J18" s="106"/>
      <c r="K18" s="88" t="s">
        <v>143</v>
      </c>
      <c r="L18" s="88"/>
      <c r="M18" s="8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E4" sqref="E4:G4"/>
    </sheetView>
  </sheetViews>
  <sheetFormatPr defaultColWidth="10.125" defaultRowHeight="15"/>
  <cols>
    <col min="1" max="1" width="10.8333333333333" style="107" customWidth="1"/>
    <col min="2" max="2" width="11.125" style="107" customWidth="1"/>
    <col min="3" max="3" width="9.125" style="107" customWidth="1"/>
    <col min="4" max="4" width="9.5" style="107" customWidth="1"/>
    <col min="5" max="5" width="10.3083333333333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6.25" spans="1:11">
      <c r="A1" s="110" t="s">
        <v>145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27</v>
      </c>
      <c r="E2" s="114" t="s">
        <v>146</v>
      </c>
      <c r="F2" s="115" t="s">
        <v>147</v>
      </c>
      <c r="G2" s="116" t="s">
        <v>35</v>
      </c>
      <c r="H2" s="116"/>
      <c r="I2" s="147" t="s">
        <v>22</v>
      </c>
      <c r="J2" s="116" t="s">
        <v>23</v>
      </c>
      <c r="K2" s="170"/>
    </row>
    <row r="3" s="107" customFormat="1" spans="1:11">
      <c r="A3" s="117" t="s">
        <v>43</v>
      </c>
      <c r="B3" s="118">
        <v>1800</v>
      </c>
      <c r="C3" s="118"/>
      <c r="D3" s="119" t="s">
        <v>148</v>
      </c>
      <c r="E3" s="120" t="s">
        <v>30</v>
      </c>
      <c r="F3" s="121"/>
      <c r="G3" s="121"/>
      <c r="H3" s="122" t="s">
        <v>149</v>
      </c>
      <c r="I3" s="122"/>
      <c r="J3" s="122"/>
      <c r="K3" s="171"/>
    </row>
    <row r="4" s="107" customFormat="1" spans="1:11">
      <c r="A4" s="123" t="s">
        <v>39</v>
      </c>
      <c r="B4" s="124">
        <v>3</v>
      </c>
      <c r="C4" s="124">
        <v>6</v>
      </c>
      <c r="D4" s="125" t="s">
        <v>150</v>
      </c>
      <c r="E4" s="121"/>
      <c r="F4" s="121"/>
      <c r="G4" s="121"/>
      <c r="H4" s="125" t="s">
        <v>151</v>
      </c>
      <c r="I4" s="125"/>
      <c r="J4" s="140" t="s">
        <v>32</v>
      </c>
      <c r="K4" s="172" t="s">
        <v>33</v>
      </c>
    </row>
    <row r="5" s="107" customFormat="1" spans="1:11">
      <c r="A5" s="123" t="s">
        <v>152</v>
      </c>
      <c r="B5" s="118">
        <v>1</v>
      </c>
      <c r="C5" s="118"/>
      <c r="D5" s="119" t="s">
        <v>153</v>
      </c>
      <c r="E5" s="119" t="s">
        <v>154</v>
      </c>
      <c r="F5" s="119" t="s">
        <v>155</v>
      </c>
      <c r="G5" s="119" t="s">
        <v>156</v>
      </c>
      <c r="H5" s="125" t="s">
        <v>157</v>
      </c>
      <c r="I5" s="125"/>
      <c r="J5" s="140" t="s">
        <v>32</v>
      </c>
      <c r="K5" s="172" t="s">
        <v>33</v>
      </c>
    </row>
    <row r="6" s="107" customFormat="1" ht="15.75" spans="1:11">
      <c r="A6" s="126" t="s">
        <v>158</v>
      </c>
      <c r="B6" s="127">
        <v>126</v>
      </c>
      <c r="C6" s="127"/>
      <c r="D6" s="128" t="s">
        <v>159</v>
      </c>
      <c r="E6" s="129"/>
      <c r="F6" s="130">
        <v>1810</v>
      </c>
      <c r="G6" s="128"/>
      <c r="H6" s="131" t="s">
        <v>160</v>
      </c>
      <c r="I6" s="131"/>
      <c r="J6" s="130" t="s">
        <v>32</v>
      </c>
      <c r="K6" s="173" t="s">
        <v>33</v>
      </c>
    </row>
    <row r="7" s="107" customFormat="1" ht="15.75" spans="1:11">
      <c r="A7" s="132" t="s">
        <v>47</v>
      </c>
      <c r="B7" s="133" t="s">
        <v>48</v>
      </c>
      <c r="C7" s="133"/>
      <c r="D7" s="134"/>
      <c r="E7" s="135"/>
      <c r="F7" s="136"/>
      <c r="G7" s="134"/>
      <c r="H7" s="136"/>
      <c r="I7" s="135"/>
      <c r="J7" s="135"/>
      <c r="K7" s="135"/>
    </row>
    <row r="8" s="107" customFormat="1" spans="1:11">
      <c r="A8" s="137" t="s">
        <v>161</v>
      </c>
      <c r="B8" s="115" t="s">
        <v>162</v>
      </c>
      <c r="C8" s="115" t="s">
        <v>163</v>
      </c>
      <c r="D8" s="115" t="s">
        <v>164</v>
      </c>
      <c r="E8" s="115" t="s">
        <v>165</v>
      </c>
      <c r="F8" s="115" t="s">
        <v>166</v>
      </c>
      <c r="G8" s="138"/>
      <c r="H8" s="139"/>
      <c r="I8" s="139"/>
      <c r="J8" s="139"/>
      <c r="K8" s="174"/>
    </row>
    <row r="9" s="107" customFormat="1" spans="1:11">
      <c r="A9" s="123" t="s">
        <v>167</v>
      </c>
      <c r="B9" s="125"/>
      <c r="C9" s="140" t="s">
        <v>32</v>
      </c>
      <c r="D9" s="140" t="s">
        <v>33</v>
      </c>
      <c r="E9" s="119" t="s">
        <v>168</v>
      </c>
      <c r="F9" s="141" t="s">
        <v>169</v>
      </c>
      <c r="G9" s="142"/>
      <c r="H9" s="143"/>
      <c r="I9" s="143"/>
      <c r="J9" s="143"/>
      <c r="K9" s="175"/>
    </row>
    <row r="10" s="107" customFormat="1" spans="1:11">
      <c r="A10" s="123" t="s">
        <v>170</v>
      </c>
      <c r="B10" s="125"/>
      <c r="C10" s="140" t="s">
        <v>32</v>
      </c>
      <c r="D10" s="140" t="s">
        <v>33</v>
      </c>
      <c r="E10" s="119" t="s">
        <v>171</v>
      </c>
      <c r="F10" s="141" t="s">
        <v>172</v>
      </c>
      <c r="G10" s="142" t="s">
        <v>173</v>
      </c>
      <c r="H10" s="143"/>
      <c r="I10" s="143"/>
      <c r="J10" s="143"/>
      <c r="K10" s="175"/>
    </row>
    <row r="11" s="107" customFormat="1" spans="1:11">
      <c r="A11" s="144" t="s">
        <v>174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6"/>
    </row>
    <row r="12" s="107" customFormat="1" spans="1:11">
      <c r="A12" s="117" t="s">
        <v>59</v>
      </c>
      <c r="B12" s="140" t="s">
        <v>55</v>
      </c>
      <c r="C12" s="140" t="s">
        <v>56</v>
      </c>
      <c r="D12" s="141"/>
      <c r="E12" s="119" t="s">
        <v>57</v>
      </c>
      <c r="F12" s="140" t="s">
        <v>55</v>
      </c>
      <c r="G12" s="140" t="s">
        <v>56</v>
      </c>
      <c r="H12" s="140"/>
      <c r="I12" s="119" t="s">
        <v>175</v>
      </c>
      <c r="J12" s="140" t="s">
        <v>55</v>
      </c>
      <c r="K12" s="172" t="s">
        <v>56</v>
      </c>
    </row>
    <row r="13" s="107" customFormat="1" spans="1:11">
      <c r="A13" s="117" t="s">
        <v>62</v>
      </c>
      <c r="B13" s="140" t="s">
        <v>55</v>
      </c>
      <c r="C13" s="140" t="s">
        <v>56</v>
      </c>
      <c r="D13" s="141"/>
      <c r="E13" s="119" t="s">
        <v>67</v>
      </c>
      <c r="F13" s="140" t="s">
        <v>55</v>
      </c>
      <c r="G13" s="140" t="s">
        <v>56</v>
      </c>
      <c r="H13" s="140"/>
      <c r="I13" s="119" t="s">
        <v>176</v>
      </c>
      <c r="J13" s="140" t="s">
        <v>55</v>
      </c>
      <c r="K13" s="172" t="s">
        <v>56</v>
      </c>
    </row>
    <row r="14" s="107" customFormat="1" ht="15.75" spans="1:11">
      <c r="A14" s="126" t="s">
        <v>177</v>
      </c>
      <c r="B14" s="130" t="s">
        <v>55</v>
      </c>
      <c r="C14" s="130" t="s">
        <v>56</v>
      </c>
      <c r="D14" s="129"/>
      <c r="E14" s="128" t="s">
        <v>178</v>
      </c>
      <c r="F14" s="130" t="s">
        <v>55</v>
      </c>
      <c r="G14" s="130" t="s">
        <v>56</v>
      </c>
      <c r="H14" s="130"/>
      <c r="I14" s="128" t="s">
        <v>179</v>
      </c>
      <c r="J14" s="130" t="s">
        <v>55</v>
      </c>
      <c r="K14" s="173" t="s">
        <v>56</v>
      </c>
    </row>
    <row r="15" s="107" customFormat="1" ht="15.7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08" customFormat="1" spans="1:11">
      <c r="A16" s="111" t="s">
        <v>180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7"/>
    </row>
    <row r="17" s="107" customFormat="1" spans="1:11">
      <c r="A17" s="123" t="s">
        <v>181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8"/>
    </row>
    <row r="18" s="107" customFormat="1" spans="1:11">
      <c r="A18" s="123" t="s">
        <v>182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8"/>
    </row>
    <row r="19" s="107" customFormat="1" spans="1:11">
      <c r="A19" s="148" t="s">
        <v>183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2"/>
    </row>
    <row r="20" s="107" customFormat="1" spans="1:11">
      <c r="A20" s="149" t="s">
        <v>184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79"/>
    </row>
    <row r="21" s="107" customFormat="1" spans="1:11">
      <c r="A21" s="149" t="s">
        <v>185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79"/>
    </row>
    <row r="22" s="107" customFormat="1" spans="1:11">
      <c r="A22" s="149" t="s">
        <v>186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s="107" customFormat="1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0"/>
    </row>
    <row r="24" s="107" customFormat="1" spans="1:11">
      <c r="A24" s="123" t="s">
        <v>91</v>
      </c>
      <c r="B24" s="125"/>
      <c r="C24" s="140" t="s">
        <v>32</v>
      </c>
      <c r="D24" s="140" t="s">
        <v>33</v>
      </c>
      <c r="E24" s="122"/>
      <c r="F24" s="122"/>
      <c r="G24" s="122"/>
      <c r="H24" s="122"/>
      <c r="I24" s="122"/>
      <c r="J24" s="122"/>
      <c r="K24" s="171"/>
    </row>
    <row r="25" s="107" customFormat="1" ht="15.75" spans="1:11">
      <c r="A25" s="153" t="s">
        <v>187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1"/>
    </row>
    <row r="26" s="107" customFormat="1" ht="15.7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="107" customFormat="1" spans="1:11">
      <c r="A27" s="156" t="s">
        <v>188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2"/>
    </row>
    <row r="28" s="107" customFormat="1" spans="1:11">
      <c r="A28" s="158" t="s">
        <v>189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3"/>
    </row>
    <row r="29" s="107" customFormat="1" spans="1:11">
      <c r="A29" s="158" t="s">
        <v>190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3"/>
    </row>
    <row r="30" s="107" customFormat="1" spans="1:11">
      <c r="A30" s="158" t="s">
        <v>191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3"/>
    </row>
    <row r="31" s="107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3"/>
    </row>
    <row r="32" s="107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3"/>
    </row>
    <row r="33" s="107" customFormat="1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3"/>
    </row>
    <row r="34" s="107" customFormat="1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9"/>
    </row>
    <row r="35" s="107" customFormat="1" ht="23.1" customHeight="1" spans="1:11">
      <c r="A35" s="160"/>
      <c r="B35" s="150"/>
      <c r="C35" s="150"/>
      <c r="D35" s="150"/>
      <c r="E35" s="150"/>
      <c r="F35" s="150"/>
      <c r="G35" s="150"/>
      <c r="H35" s="150"/>
      <c r="I35" s="150"/>
      <c r="J35" s="150"/>
      <c r="K35" s="179"/>
    </row>
    <row r="36" s="107" customFormat="1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s="107" customFormat="1" ht="18.75" customHeight="1" spans="1:11">
      <c r="A37" s="163" t="s">
        <v>192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s="109" customFormat="1" ht="18.75" customHeight="1" spans="1:11">
      <c r="A38" s="123" t="s">
        <v>193</v>
      </c>
      <c r="B38" s="125"/>
      <c r="C38" s="125"/>
      <c r="D38" s="122" t="s">
        <v>194</v>
      </c>
      <c r="E38" s="122"/>
      <c r="F38" s="165" t="s">
        <v>195</v>
      </c>
      <c r="G38" s="166"/>
      <c r="H38" s="125" t="s">
        <v>196</v>
      </c>
      <c r="I38" s="125"/>
      <c r="J38" s="125" t="s">
        <v>197</v>
      </c>
      <c r="K38" s="178"/>
    </row>
    <row r="39" s="107" customFormat="1" ht="18.75" customHeight="1" spans="1:13">
      <c r="A39" s="123" t="s">
        <v>92</v>
      </c>
      <c r="B39" s="125" t="s">
        <v>198</v>
      </c>
      <c r="C39" s="125"/>
      <c r="D39" s="125"/>
      <c r="E39" s="125"/>
      <c r="F39" s="125"/>
      <c r="G39" s="125"/>
      <c r="H39" s="125"/>
      <c r="I39" s="125"/>
      <c r="J39" s="125"/>
      <c r="K39" s="178"/>
      <c r="M39" s="109"/>
    </row>
    <row r="40" s="107" customFormat="1" ht="30.95" customHeight="1" spans="1:11">
      <c r="A40" s="123" t="s">
        <v>199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78"/>
    </row>
    <row r="41" s="107" customFormat="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8"/>
    </row>
    <row r="42" s="107" customFormat="1" ht="32.1" customHeight="1" spans="1:11">
      <c r="A42" s="126" t="s">
        <v>103</v>
      </c>
      <c r="B42" s="167" t="s">
        <v>200</v>
      </c>
      <c r="C42" s="167"/>
      <c r="D42" s="128" t="s">
        <v>201</v>
      </c>
      <c r="E42" s="129" t="s">
        <v>109</v>
      </c>
      <c r="F42" s="128" t="s">
        <v>106</v>
      </c>
      <c r="G42" s="168" t="s">
        <v>202</v>
      </c>
      <c r="H42" s="169" t="s">
        <v>107</v>
      </c>
      <c r="I42" s="169"/>
      <c r="J42" s="167" t="s">
        <v>112</v>
      </c>
      <c r="K42" s="186"/>
    </row>
    <row r="43" s="107" customFormat="1" ht="16.5" customHeight="1"/>
    <row r="44" s="107" customFormat="1" ht="16.5" customHeight="1"/>
    <row r="45" s="107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490855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2" sqref="N12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s="56" customFormat="1" ht="30" customHeight="1" spans="1:14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.1" customHeight="1" spans="1:14">
      <c r="A2" s="59" t="s">
        <v>27</v>
      </c>
      <c r="B2" s="60" t="s">
        <v>113</v>
      </c>
      <c r="C2" s="60"/>
      <c r="D2" s="61" t="s">
        <v>34</v>
      </c>
      <c r="E2" s="60" t="s">
        <v>35</v>
      </c>
      <c r="F2" s="60"/>
      <c r="G2" s="60"/>
      <c r="H2" s="62"/>
      <c r="I2" s="90" t="s">
        <v>22</v>
      </c>
      <c r="J2" s="60" t="s">
        <v>23</v>
      </c>
      <c r="K2" s="60"/>
      <c r="L2" s="60"/>
      <c r="M2" s="60"/>
      <c r="N2" s="91"/>
    </row>
    <row r="3" s="56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92" t="s">
        <v>116</v>
      </c>
      <c r="J3" s="92"/>
      <c r="K3" s="92"/>
      <c r="L3" s="92"/>
      <c r="M3" s="92"/>
      <c r="N3" s="93"/>
    </row>
    <row r="4" s="56" customFormat="1" ht="29.1" customHeight="1" spans="1:14">
      <c r="A4" s="63"/>
      <c r="B4" s="66" t="s">
        <v>119</v>
      </c>
      <c r="C4" s="67" t="s">
        <v>120</v>
      </c>
      <c r="D4" s="66" t="s">
        <v>121</v>
      </c>
      <c r="E4" s="66" t="s">
        <v>122</v>
      </c>
      <c r="F4" s="66" t="s">
        <v>123</v>
      </c>
      <c r="G4" s="66" t="s">
        <v>124</v>
      </c>
      <c r="H4" s="65"/>
      <c r="I4" s="66" t="s">
        <v>119</v>
      </c>
      <c r="J4" s="67" t="s">
        <v>120</v>
      </c>
      <c r="K4" s="66" t="s">
        <v>121</v>
      </c>
      <c r="L4" s="66" t="s">
        <v>122</v>
      </c>
      <c r="M4" s="66" t="s">
        <v>123</v>
      </c>
      <c r="N4" s="66" t="s">
        <v>124</v>
      </c>
    </row>
    <row r="5" s="56" customFormat="1" ht="29.1" customHeight="1" spans="1:14">
      <c r="A5" s="63"/>
      <c r="B5" s="68"/>
      <c r="C5" s="68"/>
      <c r="D5" s="68"/>
      <c r="E5" s="68"/>
      <c r="F5" s="68"/>
      <c r="G5" s="68"/>
      <c r="H5" s="65"/>
      <c r="I5" s="65" t="s">
        <v>84</v>
      </c>
      <c r="J5" s="94" t="s">
        <v>84</v>
      </c>
      <c r="K5" s="95" t="s">
        <v>85</v>
      </c>
      <c r="L5" s="95" t="s">
        <v>85</v>
      </c>
      <c r="M5" s="95" t="s">
        <v>86</v>
      </c>
      <c r="N5" s="95" t="s">
        <v>86</v>
      </c>
    </row>
    <row r="6" s="56" customFormat="1" ht="29.1" customHeight="1" spans="1:14">
      <c r="A6" s="69" t="s">
        <v>126</v>
      </c>
      <c r="B6" s="69">
        <f>C6-1.5</f>
        <v>36.5</v>
      </c>
      <c r="C6" s="70">
        <v>38</v>
      </c>
      <c r="D6" s="69">
        <f>C6+2</f>
        <v>40</v>
      </c>
      <c r="E6" s="69">
        <f>D6+2</f>
        <v>42</v>
      </c>
      <c r="F6" s="69">
        <f>E6+2</f>
        <v>44</v>
      </c>
      <c r="G6" s="69">
        <f>F6+1</f>
        <v>45</v>
      </c>
      <c r="H6" s="65"/>
      <c r="I6" s="96" t="s">
        <v>203</v>
      </c>
      <c r="J6" s="96" t="s">
        <v>204</v>
      </c>
      <c r="K6" s="96" t="s">
        <v>205</v>
      </c>
      <c r="L6" s="96" t="s">
        <v>206</v>
      </c>
      <c r="M6" s="96" t="s">
        <v>207</v>
      </c>
      <c r="N6" s="97" t="s">
        <v>208</v>
      </c>
    </row>
    <row r="7" s="56" customFormat="1" ht="29.1" customHeight="1" spans="1:14">
      <c r="A7" s="71" t="s">
        <v>129</v>
      </c>
      <c r="B7" s="69">
        <f>C7-3</f>
        <v>51</v>
      </c>
      <c r="C7" s="70">
        <v>54</v>
      </c>
      <c r="D7" s="69">
        <f>C7+3</f>
        <v>57</v>
      </c>
      <c r="E7" s="69">
        <f>D7+3</f>
        <v>60</v>
      </c>
      <c r="F7" s="69">
        <f>E7+4</f>
        <v>64</v>
      </c>
      <c r="G7" s="69">
        <f>F7+4</f>
        <v>68</v>
      </c>
      <c r="H7" s="65"/>
      <c r="I7" s="98" t="s">
        <v>209</v>
      </c>
      <c r="J7" s="98" t="s">
        <v>210</v>
      </c>
      <c r="K7" s="98" t="s">
        <v>210</v>
      </c>
      <c r="L7" s="98" t="s">
        <v>205</v>
      </c>
      <c r="M7" s="98" t="s">
        <v>205</v>
      </c>
      <c r="N7" s="99" t="s">
        <v>209</v>
      </c>
    </row>
    <row r="8" s="56" customFormat="1" ht="29.1" customHeight="1" spans="1:14">
      <c r="A8" s="69" t="s">
        <v>131</v>
      </c>
      <c r="B8" s="72">
        <f>C8-5</f>
        <v>81</v>
      </c>
      <c r="C8" s="70">
        <v>86</v>
      </c>
      <c r="D8" s="72">
        <f>C8+6</f>
        <v>92</v>
      </c>
      <c r="E8" s="72">
        <f>D8+6</f>
        <v>98</v>
      </c>
      <c r="F8" s="72">
        <f>E8+6</f>
        <v>104</v>
      </c>
      <c r="G8" s="69">
        <f>F8+4</f>
        <v>108</v>
      </c>
      <c r="H8" s="65"/>
      <c r="I8" s="98" t="s">
        <v>211</v>
      </c>
      <c r="J8" s="98" t="s">
        <v>212</v>
      </c>
      <c r="K8" s="98" t="s">
        <v>213</v>
      </c>
      <c r="L8" s="98" t="s">
        <v>214</v>
      </c>
      <c r="M8" s="98" t="s">
        <v>205</v>
      </c>
      <c r="N8" s="100" t="s">
        <v>205</v>
      </c>
    </row>
    <row r="9" s="56" customFormat="1" ht="29.1" customHeight="1" spans="1:14">
      <c r="A9" s="73" t="s">
        <v>132</v>
      </c>
      <c r="B9" s="73">
        <f>C9-1.6</f>
        <v>24.4</v>
      </c>
      <c r="C9" s="70">
        <v>26</v>
      </c>
      <c r="D9" s="73">
        <f>C9+1.9</f>
        <v>27.9</v>
      </c>
      <c r="E9" s="73">
        <f>C9+3.8</f>
        <v>29.8</v>
      </c>
      <c r="F9" s="73">
        <f>C9+5.7</f>
        <v>31.7</v>
      </c>
      <c r="G9" s="73">
        <f>C9+7</f>
        <v>33</v>
      </c>
      <c r="H9" s="65"/>
      <c r="I9" s="96" t="s">
        <v>215</v>
      </c>
      <c r="J9" s="96" t="s">
        <v>215</v>
      </c>
      <c r="K9" s="96" t="s">
        <v>205</v>
      </c>
      <c r="L9" s="96" t="s">
        <v>216</v>
      </c>
      <c r="M9" s="96" t="s">
        <v>217</v>
      </c>
      <c r="N9" s="101" t="s">
        <v>218</v>
      </c>
    </row>
    <row r="10" s="56" customFormat="1" ht="29.1" customHeight="1" spans="1:14">
      <c r="A10" s="69" t="s">
        <v>134</v>
      </c>
      <c r="B10" s="69">
        <f>C10-1.2</f>
        <v>22.8</v>
      </c>
      <c r="C10" s="70">
        <v>24</v>
      </c>
      <c r="D10" s="69">
        <f>C10+1.8</f>
        <v>25.8</v>
      </c>
      <c r="E10" s="69">
        <f>D10+1.8</f>
        <v>27.6</v>
      </c>
      <c r="F10" s="69">
        <f>E10+1.8</f>
        <v>29.4</v>
      </c>
      <c r="G10" s="69">
        <f>F10+0.8</f>
        <v>30.2</v>
      </c>
      <c r="H10" s="65"/>
      <c r="I10" s="98" t="s">
        <v>219</v>
      </c>
      <c r="J10" s="98" t="s">
        <v>203</v>
      </c>
      <c r="K10" s="98" t="s">
        <v>220</v>
      </c>
      <c r="L10" s="98" t="s">
        <v>221</v>
      </c>
      <c r="M10" s="98" t="s">
        <v>222</v>
      </c>
      <c r="N10" s="100" t="s">
        <v>205</v>
      </c>
    </row>
    <row r="11" s="56" customFormat="1" ht="29.1" customHeight="1" spans="1:14">
      <c r="A11" s="69" t="s">
        <v>137</v>
      </c>
      <c r="B11" s="69">
        <f>C11-1.5</f>
        <v>23</v>
      </c>
      <c r="C11" s="70">
        <v>24.5</v>
      </c>
      <c r="D11" s="69">
        <f>C11+1.7</f>
        <v>26.2</v>
      </c>
      <c r="E11" s="69">
        <f>D11+1.7</f>
        <v>27.9</v>
      </c>
      <c r="F11" s="69">
        <f>E11+1.7</f>
        <v>29.6</v>
      </c>
      <c r="G11" s="69">
        <f>F11+1.6</f>
        <v>31.2</v>
      </c>
      <c r="H11" s="65"/>
      <c r="I11" s="98" t="s">
        <v>218</v>
      </c>
      <c r="J11" s="98" t="s">
        <v>215</v>
      </c>
      <c r="K11" s="98" t="s">
        <v>223</v>
      </c>
      <c r="L11" s="98" t="s">
        <v>215</v>
      </c>
      <c r="M11" s="98" t="s">
        <v>224</v>
      </c>
      <c r="N11" s="100" t="s">
        <v>225</v>
      </c>
    </row>
    <row r="12" s="56" customFormat="1" ht="29.1" customHeight="1" spans="1:14">
      <c r="A12" s="69" t="s">
        <v>139</v>
      </c>
      <c r="B12" s="69">
        <f>C12-1.8</f>
        <v>32.2</v>
      </c>
      <c r="C12" s="70">
        <v>34</v>
      </c>
      <c r="D12" s="69">
        <f>C12+2.25</f>
        <v>36.25</v>
      </c>
      <c r="E12" s="69">
        <f>D12+2.25</f>
        <v>38.5</v>
      </c>
      <c r="F12" s="69">
        <f>E12+2.25</f>
        <v>40.75</v>
      </c>
      <c r="G12" s="69">
        <f>F12+2</f>
        <v>42.75</v>
      </c>
      <c r="H12" s="65"/>
      <c r="I12" s="98" t="s">
        <v>205</v>
      </c>
      <c r="J12" s="98" t="s">
        <v>226</v>
      </c>
      <c r="K12" s="98" t="s">
        <v>224</v>
      </c>
      <c r="L12" s="98" t="s">
        <v>205</v>
      </c>
      <c r="M12" s="98" t="s">
        <v>213</v>
      </c>
      <c r="N12" s="100" t="s">
        <v>227</v>
      </c>
    </row>
    <row r="13" s="56" customFormat="1" ht="29.1" customHeight="1" spans="1:14">
      <c r="A13" s="74"/>
      <c r="B13" s="75"/>
      <c r="C13" s="76"/>
      <c r="D13" s="77"/>
      <c r="E13" s="76"/>
      <c r="F13" s="76"/>
      <c r="G13" s="76"/>
      <c r="H13" s="65"/>
      <c r="I13" s="98"/>
      <c r="J13" s="98"/>
      <c r="K13" s="98"/>
      <c r="L13" s="98"/>
      <c r="M13" s="98"/>
      <c r="N13" s="100"/>
    </row>
    <row r="14" s="56" customFormat="1" ht="29.1" customHeight="1" spans="1:14">
      <c r="A14" s="78"/>
      <c r="B14" s="79"/>
      <c r="C14" s="80"/>
      <c r="D14" s="80"/>
      <c r="E14" s="80"/>
      <c r="F14" s="80"/>
      <c r="G14" s="81"/>
      <c r="H14" s="65"/>
      <c r="I14" s="98"/>
      <c r="J14" s="98"/>
      <c r="K14" s="98"/>
      <c r="L14" s="98"/>
      <c r="M14" s="98"/>
      <c r="N14" s="100"/>
    </row>
    <row r="15" s="56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6" customFormat="1" ht="15.75" spans="1:14">
      <c r="A16" s="88" t="s">
        <v>92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6" customFormat="1" ht="15" spans="1:14">
      <c r="A17" s="56" t="s">
        <v>141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6" customFormat="1" ht="15" spans="1:13">
      <c r="A18" s="89"/>
      <c r="B18" s="89"/>
      <c r="C18" s="89"/>
      <c r="D18" s="89"/>
      <c r="E18" s="89"/>
      <c r="F18" s="89"/>
      <c r="G18" s="89"/>
      <c r="H18" s="89"/>
      <c r="I18" s="88" t="s">
        <v>228</v>
      </c>
      <c r="J18" s="106"/>
      <c r="K18" s="88" t="s">
        <v>143</v>
      </c>
      <c r="L18" s="88"/>
      <c r="M18" s="8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E21" sqref="E21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230</v>
      </c>
      <c r="B2" s="5" t="s">
        <v>231</v>
      </c>
      <c r="C2" s="5" t="s">
        <v>232</v>
      </c>
      <c r="D2" s="5" t="s">
        <v>233</v>
      </c>
      <c r="E2" s="5" t="s">
        <v>234</v>
      </c>
      <c r="F2" s="5" t="s">
        <v>235</v>
      </c>
      <c r="G2" s="5" t="s">
        <v>236</v>
      </c>
      <c r="H2" s="5" t="s">
        <v>237</v>
      </c>
      <c r="I2" s="4" t="s">
        <v>238</v>
      </c>
      <c r="J2" s="4" t="s">
        <v>239</v>
      </c>
      <c r="K2" s="4" t="s">
        <v>240</v>
      </c>
      <c r="L2" s="4" t="s">
        <v>241</v>
      </c>
      <c r="M2" s="4" t="s">
        <v>242</v>
      </c>
      <c r="N2" s="5" t="s">
        <v>243</v>
      </c>
      <c r="O2" s="5" t="s">
        <v>244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245</v>
      </c>
      <c r="J3" s="4" t="s">
        <v>245</v>
      </c>
      <c r="K3" s="4" t="s">
        <v>245</v>
      </c>
      <c r="L3" s="4" t="s">
        <v>245</v>
      </c>
      <c r="M3" s="4" t="s">
        <v>245</v>
      </c>
      <c r="N3" s="7"/>
      <c r="O3" s="7"/>
    </row>
    <row r="4" spans="1:15">
      <c r="A4" s="9"/>
      <c r="B4" s="37" t="s">
        <v>246</v>
      </c>
      <c r="C4" s="30" t="s">
        <v>247</v>
      </c>
      <c r="D4" s="38" t="s">
        <v>84</v>
      </c>
      <c r="E4" s="43">
        <v>83622</v>
      </c>
      <c r="F4" s="30" t="s">
        <v>248</v>
      </c>
      <c r="G4" s="44"/>
      <c r="H4" s="10"/>
      <c r="I4" s="10"/>
      <c r="J4" s="10"/>
      <c r="K4" s="10">
        <v>1</v>
      </c>
      <c r="L4" s="10"/>
      <c r="M4" s="10"/>
      <c r="N4" s="10"/>
      <c r="O4" s="10"/>
    </row>
    <row r="5" spans="1:15">
      <c r="A5" s="9"/>
      <c r="B5" s="37" t="s">
        <v>249</v>
      </c>
      <c r="C5" s="32"/>
      <c r="D5" s="38" t="s">
        <v>250</v>
      </c>
      <c r="E5" s="45"/>
      <c r="F5" s="32"/>
      <c r="G5" s="44"/>
      <c r="H5" s="10"/>
      <c r="I5" s="10">
        <v>1</v>
      </c>
      <c r="J5" s="10"/>
      <c r="K5" s="10"/>
      <c r="L5" s="10"/>
      <c r="M5" s="10"/>
      <c r="N5" s="10"/>
      <c r="O5" s="10"/>
    </row>
    <row r="6" spans="1:15">
      <c r="A6" s="9"/>
      <c r="B6" s="37" t="s">
        <v>251</v>
      </c>
      <c r="C6" s="34"/>
      <c r="D6" s="38" t="s">
        <v>86</v>
      </c>
      <c r="E6" s="46"/>
      <c r="F6" s="34"/>
      <c r="G6" s="44"/>
      <c r="H6" s="10"/>
      <c r="I6" s="10"/>
      <c r="J6" s="10"/>
      <c r="K6" s="10">
        <v>2</v>
      </c>
      <c r="L6" s="10">
        <v>1</v>
      </c>
      <c r="M6" s="10"/>
      <c r="N6" s="10"/>
      <c r="O6" s="10"/>
    </row>
    <row r="7" spans="1:15">
      <c r="A7" s="9"/>
      <c r="B7" s="47"/>
      <c r="C7" s="48"/>
      <c r="D7" s="49"/>
      <c r="E7" s="50"/>
      <c r="F7" s="48"/>
      <c r="G7" s="44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51"/>
      <c r="C8" s="48"/>
      <c r="D8" s="52"/>
      <c r="E8" s="50"/>
      <c r="F8" s="48"/>
      <c r="G8" s="53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51"/>
      <c r="C9" s="48"/>
      <c r="D9" s="54"/>
      <c r="E9" s="50"/>
      <c r="F9" s="48"/>
      <c r="G9" s="53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51"/>
      <c r="C10" s="48"/>
      <c r="D10" s="54"/>
      <c r="E10" s="50"/>
      <c r="F10" s="48"/>
      <c r="G10" s="53"/>
      <c r="H10" s="9"/>
      <c r="I10" s="9"/>
      <c r="J10" s="9"/>
      <c r="K10" s="9"/>
      <c r="L10" s="53"/>
      <c r="M10" s="9"/>
      <c r="N10" s="9"/>
      <c r="O10" s="9"/>
    </row>
    <row r="11" spans="1:15">
      <c r="A11" s="9"/>
      <c r="B11" s="51"/>
      <c r="C11" s="48"/>
      <c r="D11" s="54"/>
      <c r="E11" s="50"/>
      <c r="F11" s="48"/>
      <c r="G11" s="53"/>
      <c r="H11" s="9"/>
      <c r="I11" s="9"/>
      <c r="J11" s="9"/>
      <c r="K11" s="9"/>
      <c r="L11" s="53"/>
      <c r="M11" s="9"/>
      <c r="N11" s="9"/>
      <c r="O11" s="9"/>
    </row>
    <row r="12" spans="1:15">
      <c r="A12" s="9"/>
      <c r="B12" s="51"/>
      <c r="C12" s="48"/>
      <c r="D12" s="54"/>
      <c r="E12" s="50"/>
      <c r="F12" s="48"/>
      <c r="G12" s="53"/>
      <c r="H12" s="9"/>
      <c r="I12" s="9"/>
      <c r="J12" s="9"/>
      <c r="K12" s="9"/>
      <c r="L12" s="53"/>
      <c r="M12" s="9"/>
      <c r="N12" s="9"/>
      <c r="O12" s="9"/>
    </row>
    <row r="13" customFormat="1" spans="1:15">
      <c r="A13" s="9"/>
      <c r="B13" s="55"/>
      <c r="C13" s="48"/>
      <c r="D13" s="54"/>
      <c r="E13" s="50"/>
      <c r="F13" s="48"/>
      <c r="G13" s="55"/>
      <c r="H13" s="55"/>
      <c r="I13" s="53"/>
      <c r="J13" s="9"/>
      <c r="K13" s="9"/>
      <c r="L13" s="55"/>
      <c r="M13" s="53"/>
      <c r="N13" s="55"/>
      <c r="O13" s="53"/>
    </row>
    <row r="14" s="2" customFormat="1" ht="17.5" spans="1:15">
      <c r="A14" s="11" t="s">
        <v>252</v>
      </c>
      <c r="B14" s="12"/>
      <c r="C14" s="12"/>
      <c r="D14" s="13"/>
      <c r="E14" s="14"/>
      <c r="F14" s="25"/>
      <c r="G14" s="25"/>
      <c r="H14" s="25"/>
      <c r="I14" s="20"/>
      <c r="J14" s="11" t="s">
        <v>253</v>
      </c>
      <c r="K14" s="12"/>
      <c r="L14" s="12"/>
      <c r="M14" s="13"/>
      <c r="N14" s="12"/>
      <c r="O14" s="19"/>
    </row>
    <row r="15" ht="45" customHeight="1" spans="1:15">
      <c r="A15" s="15" t="s">
        <v>254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8">
    <mergeCell ref="A1:O1"/>
    <mergeCell ref="A14:D14"/>
    <mergeCell ref="E14:I14"/>
    <mergeCell ref="J14:M14"/>
    <mergeCell ref="A15:O15"/>
    <mergeCell ref="A2:A3"/>
    <mergeCell ref="B2:B3"/>
    <mergeCell ref="C2:C3"/>
    <mergeCell ref="C4:C6"/>
    <mergeCell ref="D2:D3"/>
    <mergeCell ref="E2:E3"/>
    <mergeCell ref="E4:E6"/>
    <mergeCell ref="F2:F3"/>
    <mergeCell ref="F4:F6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K19" sqref="K19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230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256</v>
      </c>
      <c r="H2" s="4"/>
      <c r="I2" s="4" t="s">
        <v>257</v>
      </c>
      <c r="J2" s="4"/>
      <c r="K2" s="6" t="s">
        <v>258</v>
      </c>
      <c r="L2" s="40" t="s">
        <v>259</v>
      </c>
      <c r="M2" s="17" t="s">
        <v>260</v>
      </c>
    </row>
    <row r="3" s="1" customFormat="1" ht="16.5" spans="1:13">
      <c r="A3" s="4"/>
      <c r="B3" s="7"/>
      <c r="C3" s="7"/>
      <c r="D3" s="7"/>
      <c r="E3" s="7"/>
      <c r="F3" s="7"/>
      <c r="G3" s="4" t="s">
        <v>261</v>
      </c>
      <c r="H3" s="4" t="s">
        <v>262</v>
      </c>
      <c r="I3" s="4" t="s">
        <v>261</v>
      </c>
      <c r="J3" s="4" t="s">
        <v>262</v>
      </c>
      <c r="K3" s="8"/>
      <c r="L3" s="41"/>
      <c r="M3" s="18"/>
    </row>
    <row r="4" spans="1:13">
      <c r="A4" s="9"/>
      <c r="B4" s="30" t="s">
        <v>248</v>
      </c>
      <c r="C4" s="37" t="s">
        <v>246</v>
      </c>
      <c r="D4" s="30" t="s">
        <v>247</v>
      </c>
      <c r="E4" s="38" t="s">
        <v>84</v>
      </c>
      <c r="F4" s="39"/>
      <c r="G4" s="10">
        <v>2.2</v>
      </c>
      <c r="H4" s="10">
        <v>1</v>
      </c>
      <c r="I4" s="10"/>
      <c r="J4" s="10"/>
      <c r="K4" s="10"/>
      <c r="L4" s="10"/>
      <c r="M4" s="10"/>
    </row>
    <row r="5" spans="1:13">
      <c r="A5" s="9"/>
      <c r="B5" s="32"/>
      <c r="C5" s="37" t="s">
        <v>249</v>
      </c>
      <c r="D5" s="32"/>
      <c r="E5" s="38" t="s">
        <v>250</v>
      </c>
      <c r="F5" s="39"/>
      <c r="G5" s="10">
        <v>1.4</v>
      </c>
      <c r="H5" s="10">
        <v>0.5</v>
      </c>
      <c r="I5" s="10"/>
      <c r="J5" s="10"/>
      <c r="K5" s="10"/>
      <c r="L5" s="10"/>
      <c r="M5" s="10"/>
    </row>
    <row r="6" spans="1:13">
      <c r="A6" s="9"/>
      <c r="B6" s="34"/>
      <c r="C6" s="37" t="s">
        <v>251</v>
      </c>
      <c r="D6" s="34"/>
      <c r="E6" s="38" t="s">
        <v>86</v>
      </c>
      <c r="F6" s="39"/>
      <c r="G6" s="10">
        <v>2</v>
      </c>
      <c r="H6" s="10">
        <v>1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39"/>
      <c r="G7" s="10"/>
      <c r="H7" s="10"/>
      <c r="I7" s="10"/>
      <c r="J7" s="10"/>
      <c r="K7" s="9"/>
      <c r="L7" s="9"/>
      <c r="M7" s="9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="2" customFormat="1" ht="17.5" hidden="1" spans="1:13">
      <c r="A9" s="9"/>
      <c r="B9" s="9"/>
      <c r="C9" s="12"/>
      <c r="D9" s="12"/>
      <c r="E9" s="13"/>
      <c r="F9" s="10"/>
      <c r="G9" s="20"/>
      <c r="H9" s="11"/>
      <c r="I9" s="12"/>
      <c r="J9" s="12"/>
      <c r="K9" s="13"/>
      <c r="L9" s="42"/>
      <c r="M9" s="19"/>
    </row>
    <row r="10" s="2" customFormat="1" ht="18" hidden="1" customHeight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42"/>
      <c r="M10" s="19"/>
    </row>
    <row r="11" ht="113.25" hidden="1" customHeight="1" spans="1:13">
      <c r="A11" s="9"/>
      <c r="B11" s="9"/>
      <c r="C11" s="16"/>
      <c r="D11" s="16"/>
      <c r="E11" s="16"/>
      <c r="F11" s="10"/>
      <c r="G11" s="16"/>
      <c r="H11" s="16"/>
      <c r="I11" s="16"/>
      <c r="J11" s="16"/>
      <c r="K11" s="16"/>
      <c r="L11" s="16"/>
      <c r="M11" s="16"/>
    </row>
    <row r="12" customFormat="1" hidden="1" spans="1:6">
      <c r="A12" s="9"/>
      <c r="B12" s="9"/>
      <c r="F12" s="10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</sheetData>
  <mergeCells count="16">
    <mergeCell ref="A1:M1"/>
    <mergeCell ref="G2:H2"/>
    <mergeCell ref="I2:J2"/>
    <mergeCell ref="H10:K10"/>
    <mergeCell ref="L10:M10"/>
    <mergeCell ref="A2:A3"/>
    <mergeCell ref="B2:B3"/>
    <mergeCell ref="B4:B6"/>
    <mergeCell ref="C2:C3"/>
    <mergeCell ref="D2:D3"/>
    <mergeCell ref="D4:D6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4 M5:M8 M10:M15 M16:M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264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26" t="s">
        <v>265</v>
      </c>
      <c r="H2" s="27"/>
      <c r="I2" s="35"/>
      <c r="J2" s="26" t="s">
        <v>266</v>
      </c>
      <c r="K2" s="27"/>
      <c r="L2" s="35"/>
      <c r="M2" s="26" t="s">
        <v>267</v>
      </c>
      <c r="N2" s="27"/>
      <c r="O2" s="35"/>
      <c r="P2" s="26" t="s">
        <v>268</v>
      </c>
      <c r="Q2" s="27"/>
      <c r="R2" s="35"/>
      <c r="S2" s="27" t="s">
        <v>269</v>
      </c>
      <c r="T2" s="27"/>
      <c r="U2" s="35"/>
      <c r="V2" s="22" t="s">
        <v>270</v>
      </c>
      <c r="W2" s="22" t="s">
        <v>244</v>
      </c>
    </row>
    <row r="3" s="1" customFormat="1" ht="16.5" spans="1:23">
      <c r="A3" s="7"/>
      <c r="B3" s="28"/>
      <c r="C3" s="28"/>
      <c r="D3" s="28"/>
      <c r="E3" s="28"/>
      <c r="F3" s="28"/>
      <c r="G3" s="4" t="s">
        <v>271</v>
      </c>
      <c r="H3" s="4" t="s">
        <v>34</v>
      </c>
      <c r="I3" s="4" t="s">
        <v>235</v>
      </c>
      <c r="J3" s="4" t="s">
        <v>271</v>
      </c>
      <c r="K3" s="4" t="s">
        <v>34</v>
      </c>
      <c r="L3" s="4" t="s">
        <v>235</v>
      </c>
      <c r="M3" s="4" t="s">
        <v>271</v>
      </c>
      <c r="N3" s="4" t="s">
        <v>34</v>
      </c>
      <c r="O3" s="4" t="s">
        <v>235</v>
      </c>
      <c r="P3" s="4" t="s">
        <v>271</v>
      </c>
      <c r="Q3" s="4" t="s">
        <v>34</v>
      </c>
      <c r="R3" s="4" t="s">
        <v>235</v>
      </c>
      <c r="S3" s="4" t="s">
        <v>271</v>
      </c>
      <c r="T3" s="4" t="s">
        <v>34</v>
      </c>
      <c r="U3" s="4" t="s">
        <v>235</v>
      </c>
      <c r="V3" s="36"/>
      <c r="W3" s="36"/>
    </row>
    <row r="4" spans="1:23">
      <c r="A4" s="29" t="s">
        <v>272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273</v>
      </c>
      <c r="H5" s="27"/>
      <c r="I5" s="35"/>
      <c r="J5" s="26" t="s">
        <v>274</v>
      </c>
      <c r="K5" s="27"/>
      <c r="L5" s="35"/>
      <c r="M5" s="26" t="s">
        <v>275</v>
      </c>
      <c r="N5" s="27"/>
      <c r="O5" s="35"/>
      <c r="P5" s="26" t="s">
        <v>276</v>
      </c>
      <c r="Q5" s="27"/>
      <c r="R5" s="35"/>
      <c r="S5" s="27" t="s">
        <v>277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271</v>
      </c>
      <c r="H6" s="4" t="s">
        <v>34</v>
      </c>
      <c r="I6" s="4" t="s">
        <v>235</v>
      </c>
      <c r="J6" s="4" t="s">
        <v>271</v>
      </c>
      <c r="K6" s="4" t="s">
        <v>34</v>
      </c>
      <c r="L6" s="4" t="s">
        <v>235</v>
      </c>
      <c r="M6" s="4" t="s">
        <v>271</v>
      </c>
      <c r="N6" s="4" t="s">
        <v>34</v>
      </c>
      <c r="O6" s="4" t="s">
        <v>235</v>
      </c>
      <c r="P6" s="4" t="s">
        <v>271</v>
      </c>
      <c r="Q6" s="4" t="s">
        <v>34</v>
      </c>
      <c r="R6" s="4" t="s">
        <v>235</v>
      </c>
      <c r="S6" s="4" t="s">
        <v>271</v>
      </c>
      <c r="T6" s="4" t="s">
        <v>34</v>
      </c>
      <c r="U6" s="4" t="s">
        <v>235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278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279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280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281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282</v>
      </c>
      <c r="B17" s="12"/>
      <c r="C17" s="12"/>
      <c r="D17" s="12"/>
      <c r="E17" s="13"/>
      <c r="F17" s="14"/>
      <c r="G17" s="20"/>
      <c r="H17" s="25"/>
      <c r="I17" s="25"/>
      <c r="J17" s="11" t="s">
        <v>253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283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285</v>
      </c>
      <c r="B2" s="22" t="s">
        <v>231</v>
      </c>
      <c r="C2" s="22" t="s">
        <v>232</v>
      </c>
      <c r="D2" s="22" t="s">
        <v>233</v>
      </c>
      <c r="E2" s="22" t="s">
        <v>234</v>
      </c>
      <c r="F2" s="22" t="s">
        <v>235</v>
      </c>
      <c r="G2" s="21" t="s">
        <v>286</v>
      </c>
      <c r="H2" s="21" t="s">
        <v>287</v>
      </c>
      <c r="I2" s="21" t="s">
        <v>288</v>
      </c>
      <c r="J2" s="21" t="s">
        <v>287</v>
      </c>
      <c r="K2" s="21" t="s">
        <v>289</v>
      </c>
      <c r="L2" s="21" t="s">
        <v>287</v>
      </c>
      <c r="M2" s="22" t="s">
        <v>270</v>
      </c>
      <c r="N2" s="22" t="s">
        <v>244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285</v>
      </c>
      <c r="B4" s="24" t="s">
        <v>290</v>
      </c>
      <c r="C4" s="24" t="s">
        <v>271</v>
      </c>
      <c r="D4" s="24" t="s">
        <v>233</v>
      </c>
      <c r="E4" s="22" t="s">
        <v>234</v>
      </c>
      <c r="F4" s="22" t="s">
        <v>235</v>
      </c>
      <c r="G4" s="21" t="s">
        <v>286</v>
      </c>
      <c r="H4" s="21" t="s">
        <v>287</v>
      </c>
      <c r="I4" s="21" t="s">
        <v>288</v>
      </c>
      <c r="J4" s="21" t="s">
        <v>287</v>
      </c>
      <c r="K4" s="21" t="s">
        <v>289</v>
      </c>
      <c r="L4" s="21" t="s">
        <v>287</v>
      </c>
      <c r="M4" s="22" t="s">
        <v>270</v>
      </c>
      <c r="N4" s="22" t="s">
        <v>244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282</v>
      </c>
      <c r="B11" s="12"/>
      <c r="C11" s="12"/>
      <c r="D11" s="13"/>
      <c r="E11" s="14"/>
      <c r="F11" s="25"/>
      <c r="G11" s="20"/>
      <c r="H11" s="25"/>
      <c r="I11" s="11" t="s">
        <v>253</v>
      </c>
      <c r="J11" s="12"/>
      <c r="K11" s="12"/>
      <c r="L11" s="12"/>
      <c r="M11" s="12"/>
      <c r="N11" s="19"/>
    </row>
    <row r="12" ht="71.25" customHeight="1" spans="1:14">
      <c r="A12" s="15" t="s">
        <v>291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首期洗水尺寸表</vt:lpstr>
      <vt:lpstr>尾期</vt:lpstr>
      <vt:lpstr>验货尺寸表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2024-03-20T10:28:57Z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FFFB536E16AC4079B8170CA5C34BDE0F_13</vt:lpwstr>
  </property>
</Properties>
</file>