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tabRatio="727" activeTab="2"/>
  </bookViews>
  <sheets>
    <sheet name="AQL2.5验货" sheetId="2" r:id="rId1"/>
    <sheet name="验货尺寸表（初期） " sheetId="13" r:id="rId2"/>
    <sheet name="验货尺寸表 （中期）" sheetId="14" r:id="rId3"/>
    <sheet name="验货尺寸表" sheetId="6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<sst xmlns="http://schemas.openxmlformats.org/spreadsheetml/2006/main" count="307" uniqueCount="136">
  <si>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</si>
  <si>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</si>
  <si>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</si>
  <si>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</si>
  <si>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</si>
  <si>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</si>
  <si>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</si>
  <si>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</si>
  <si>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</si>
  <si>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</si>
  <si>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</si>
  <si>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</si>
  <si>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</si>
  <si>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</si>
  <si>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</si>
  <si>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</si>
  <si>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</si>
  <si>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QC规格测量表</t>
  </si>
  <si>
    <t>款号</t>
  </si>
  <si>
    <t>TAZZCM81609</t>
  </si>
  <si>
    <t>品名</t>
  </si>
  <si>
    <t>男式皮肤衣</t>
  </si>
  <si>
    <t>生产工厂</t>
  </si>
  <si>
    <t>金缕衣-珲春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</si>
  <si>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</si>
  <si>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</si>
  <si>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</si>
  <si>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</si>
  <si>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</si>
  <si>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</si>
  <si>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</si>
  <si>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</si>
  <si>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</si>
  <si>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XXXXL</t>
  </si>
  <si>
    <t>165/88B</t>
  </si>
  <si>
    <t>170/92B</t>
  </si>
  <si>
    <t>175/96B</t>
  </si>
  <si>
    <t>180/100B</t>
  </si>
  <si>
    <t>185/104B</t>
  </si>
  <si>
    <t>190/108B</t>
  </si>
  <si>
    <t>195/112B</t>
  </si>
  <si>
    <t>洗前</t>
  </si>
  <si>
    <t>洗后</t>
  </si>
  <si>
    <t>后中长</t>
  </si>
  <si>
    <t>-1-0.5</t>
  </si>
  <si>
    <t>-1.5-1.5</t>
  </si>
  <si>
    <t>前中长</t>
  </si>
  <si>
    <t>-1.5-1</t>
  </si>
  <si>
    <t>-2-2</t>
  </si>
  <si>
    <t>胸围</t>
  </si>
  <si>
    <t>112</t>
  </si>
  <si>
    <t>-1-1</t>
  </si>
  <si>
    <t>腰围</t>
  </si>
  <si>
    <t>110</t>
  </si>
  <si>
    <t>0-1</t>
  </si>
  <si>
    <t>-2-1</t>
  </si>
  <si>
    <t>摆围</t>
  </si>
  <si>
    <t>肩宽</t>
  </si>
  <si>
    <t>-0.2-0.2</t>
  </si>
  <si>
    <t>肩点袖长</t>
  </si>
  <si>
    <t>-0.7-0.2</t>
  </si>
  <si>
    <t>-1-1.7</t>
  </si>
  <si>
    <t>袖肥/2</t>
  </si>
  <si>
    <t>-0.8-0.8</t>
  </si>
  <si>
    <t>-1-0.8</t>
  </si>
  <si>
    <t>袖肘围/2</t>
  </si>
  <si>
    <t>-0.2-0</t>
  </si>
  <si>
    <t>-0.2-0.5</t>
  </si>
  <si>
    <t>袖口围/2（平量）</t>
  </si>
  <si>
    <t>-0.5-0.3</t>
  </si>
  <si>
    <t>-0.5-0.7</t>
  </si>
  <si>
    <t>下领围</t>
  </si>
  <si>
    <t>0-0</t>
  </si>
  <si>
    <t>-1-0</t>
  </si>
  <si>
    <t>问题点：</t>
  </si>
  <si>
    <t>1，门襟两侧吃量太大，褶皱不平，大货不能接受。</t>
  </si>
  <si>
    <t>6，整体做工褶皱，不平服，没有卖相。</t>
  </si>
  <si>
    <t>2，各拼缝褶皱不平，注意线不能紧，包条也不能紧，大货不能接受。</t>
  </si>
  <si>
    <t>7，标红规格偏小请立即调整，保证规格洗前洗后在误差范围内</t>
  </si>
  <si>
    <t>3，帽口，下摆斜绺褶皱，大货不能接受。</t>
  </si>
  <si>
    <t>否则大货不能接受。</t>
  </si>
  <si>
    <t>4，后拼，袖笼，袖拼缝，缝褶皱，熨烫死折，大货不能接受，</t>
  </si>
  <si>
    <t>5，熨烫不能出现死折，否则大货不能接受。</t>
  </si>
  <si>
    <t>备注：</t>
  </si>
  <si>
    <t xml:space="preserve">     尾期测量全码齐色全码至少3件，有问题的另加测量数量。</t>
  </si>
  <si>
    <t>验货时间：</t>
  </si>
  <si>
    <t>跟单QC:</t>
  </si>
  <si>
    <t>周苑</t>
  </si>
  <si>
    <t>工厂负责人：刘慧</t>
  </si>
  <si>
    <t>S高级灰</t>
  </si>
  <si>
    <t>M高级灰</t>
  </si>
  <si>
    <t>L藏蓝</t>
  </si>
  <si>
    <t>XL高级灰</t>
  </si>
  <si>
    <t>XXL迷雾绿</t>
  </si>
  <si>
    <t>洗前/洗后</t>
  </si>
  <si>
    <t>-0.5/-1</t>
  </si>
  <si>
    <t>0/-1.5</t>
  </si>
  <si>
    <t>-0.5/-1.5</t>
  </si>
  <si>
    <t>-0.3/-1.5</t>
  </si>
  <si>
    <t>0/-1</t>
  </si>
  <si>
    <t>-1.5/-2</t>
  </si>
  <si>
    <t>-1.2/-2</t>
  </si>
  <si>
    <t>-2/-3</t>
  </si>
  <si>
    <t>-2/-2.5</t>
  </si>
  <si>
    <t>0/-2</t>
  </si>
  <si>
    <t>-1/-2</t>
  </si>
  <si>
    <t>-1/-3</t>
  </si>
  <si>
    <t>1/0</t>
  </si>
  <si>
    <t>-2/-4</t>
  </si>
  <si>
    <t>-1/-1</t>
  </si>
  <si>
    <t>0/-0.6</t>
  </si>
  <si>
    <t>0/-0.3</t>
  </si>
  <si>
    <t>0/-0.7</t>
  </si>
  <si>
    <t>-0.8/-0.5</t>
  </si>
  <si>
    <t>-0.7/-1.3</t>
  </si>
  <si>
    <t>-0.3/-1.3</t>
  </si>
  <si>
    <t>-0.3/-1.7</t>
  </si>
  <si>
    <t>-0.4/-1.5</t>
  </si>
  <si>
    <t>-0.4/-0.4</t>
  </si>
  <si>
    <t>-0.2/-0.5</t>
  </si>
  <si>
    <t>-0.5/-0.5</t>
  </si>
  <si>
    <t>-1/-1.5</t>
  </si>
  <si>
    <t>-1/-1/4</t>
  </si>
  <si>
    <t>0.5/-0.3</t>
  </si>
  <si>
    <t>-0.3/0</t>
  </si>
  <si>
    <t>-0.3/-0.5</t>
  </si>
  <si>
    <t>-0.4/-1.4</t>
  </si>
  <si>
    <t>-0.3/-0.3</t>
  </si>
  <si>
    <t>-0.5/-0.8</t>
  </si>
  <si>
    <t>0/-0</t>
  </si>
  <si>
    <t>-0.7/-1</t>
  </si>
  <si>
    <t>0.6/0</t>
  </si>
  <si>
    <t xml:space="preserve">0/-0 </t>
  </si>
  <si>
    <t>-0.5/0</t>
  </si>
  <si>
    <t>1，门襟两侧吃量太大，褶皱不平，洗后拉链起浪严重，线紧条也紧，大货不能接受。</t>
  </si>
  <si>
    <t>2，各拼缝褶皱不平，注意线不能紧，包条也不能紧，洗后褶皱更严重，大货不能接受。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</si>
</sst>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37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9"/>
      <name val="微软雅黑"/>
      <charset val="134"/>
    </font>
    <font>
      <b/>
      <sz val="9"/>
      <color theme="1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b/>
      <sz val="12"/>
      <color rgb="FFFF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b/>
      <sz val="9"/>
      <color rgb="FFFF0000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6" borderId="2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31" applyNumberFormat="0" applyAlignment="0" applyProtection="0">
      <alignment vertical="center"/>
    </xf>
    <xf numFmtId="0" fontId="25" fillId="8" borderId="32" applyNumberFormat="0" applyAlignment="0" applyProtection="0">
      <alignment vertical="center"/>
    </xf>
    <xf numFmtId="0" fontId="26" fillId="8" borderId="31" applyNumberFormat="0" applyAlignment="0" applyProtection="0">
      <alignment vertical="center"/>
    </xf>
    <xf numFmtId="0" fontId="27" fillId="9" borderId="33" applyNumberFormat="0" applyAlignment="0" applyProtection="0">
      <alignment vertical="center"/>
    </xf>
    <xf numFmtId="0" fontId="28" fillId="0" borderId="34" applyNumberFormat="0" applyFill="0" applyAlignment="0" applyProtection="0">
      <alignment vertical="center"/>
    </xf>
    <xf numFmtId="0" fontId="29" fillId="0" borderId="35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15" fillId="0" borderId="0">
      <alignment vertical="center"/>
    </xf>
    <xf numFmtId="0" fontId="35" fillId="0" borderId="0">
      <alignment vertical="center"/>
    </xf>
    <xf numFmtId="0" fontId="36" fillId="0" borderId="0">
      <alignment vertical="center"/>
    </xf>
    <xf numFmtId="0" fontId="36" fillId="0" borderId="0"/>
    <xf numFmtId="0" fontId="1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107">
    <xf numFmtId="0" fontId="0" fillId="0" borderId="0" xfId="0"/>
    <xf numFmtId="0" fontId="1" fillId="2" borderId="0" xfId="52" applyFont="1" applyFill="1"/>
    <xf numFmtId="0" fontId="2" fillId="2" borderId="0" xfId="52" applyFont="1" applyFill="1" applyBorder="1" applyAlignment="1">
      <alignment horizontal="center"/>
    </xf>
    <xf numFmtId="0" fontId="1" fillId="2" borderId="0" xfId="52" applyFont="1" applyFill="1" applyBorder="1" applyAlignment="1">
      <alignment horizontal="center"/>
    </xf>
    <xf numFmtId="0" fontId="2" fillId="2" borderId="1" xfId="51" applyFont="1" applyFill="1" applyBorder="1" applyAlignment="1">
      <alignment horizontal="left" vertical="center"/>
    </xf>
    <xf numFmtId="0" fontId="1" fillId="2" borderId="2" xfId="51" applyFont="1" applyFill="1" applyBorder="1" applyAlignment="1">
      <alignment horizontal="center" vertical="center"/>
    </xf>
    <xf numFmtId="0" fontId="2" fillId="2" borderId="2" xfId="51" applyFont="1" applyFill="1" applyBorder="1" applyAlignment="1">
      <alignment vertical="center"/>
    </xf>
    <xf numFmtId="0" fontId="2" fillId="2" borderId="3" xfId="52" applyFont="1" applyFill="1" applyBorder="1" applyAlignment="1" applyProtection="1">
      <alignment horizontal="center" vertical="center"/>
    </xf>
    <xf numFmtId="0" fontId="2" fillId="2" borderId="4" xfId="52" applyFont="1" applyFill="1" applyBorder="1" applyAlignment="1">
      <alignment horizontal="center" vertical="center"/>
    </xf>
    <xf numFmtId="0" fontId="3" fillId="0" borderId="5" xfId="54" applyFont="1" applyFill="1" applyBorder="1" applyAlignment="1">
      <alignment horizontal="center"/>
    </xf>
    <xf numFmtId="0" fontId="3" fillId="0" borderId="4" xfId="54" applyFont="1" applyFill="1" applyBorder="1" applyAlignment="1">
      <alignment horizontal="center"/>
    </xf>
    <xf numFmtId="0" fontId="4" fillId="0" borderId="4" xfId="54" applyFont="1" applyFill="1" applyBorder="1" applyAlignment="1">
      <alignment horizontal="center"/>
    </xf>
    <xf numFmtId="0" fontId="3" fillId="3" borderId="4" xfId="54" applyFont="1" applyFill="1" applyBorder="1" applyAlignment="1">
      <alignment horizontal="center"/>
    </xf>
    <xf numFmtId="0" fontId="5" fillId="0" borderId="6" xfId="54" applyFont="1" applyFill="1" applyBorder="1" applyAlignment="1">
      <alignment horizontal="center"/>
    </xf>
    <xf numFmtId="176" fontId="6" fillId="0" borderId="4" xfId="54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 vertical="center"/>
    </xf>
    <xf numFmtId="176" fontId="6" fillId="3" borderId="4" xfId="54" applyNumberFormat="1" applyFont="1" applyFill="1" applyBorder="1" applyAlignment="1">
      <alignment horizontal="center"/>
    </xf>
    <xf numFmtId="0" fontId="5" fillId="0" borderId="4" xfId="54" applyFont="1" applyFill="1" applyBorder="1" applyAlignment="1">
      <alignment horizontal="center"/>
    </xf>
    <xf numFmtId="49" fontId="7" fillId="0" borderId="6" xfId="55" applyNumberFormat="1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 vertical="center"/>
    </xf>
    <xf numFmtId="177" fontId="6" fillId="0" borderId="4" xfId="54" applyNumberFormat="1" applyFont="1" applyFill="1" applyBorder="1" applyAlignment="1">
      <alignment horizontal="center"/>
    </xf>
    <xf numFmtId="0" fontId="5" fillId="0" borderId="8" xfId="54" applyFont="1" applyFill="1" applyBorder="1" applyAlignment="1">
      <alignment horizontal="center"/>
    </xf>
    <xf numFmtId="176" fontId="6" fillId="0" borderId="8" xfId="54" applyNumberFormat="1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 vertical="center"/>
    </xf>
    <xf numFmtId="176" fontId="6" fillId="3" borderId="8" xfId="54" applyNumberFormat="1" applyFont="1" applyFill="1" applyBorder="1" applyAlignment="1">
      <alignment horizontal="center"/>
    </xf>
    <xf numFmtId="0" fontId="5" fillId="0" borderId="9" xfId="54" applyFont="1" applyFill="1" applyBorder="1" applyAlignment="1">
      <alignment horizontal="left"/>
    </xf>
    <xf numFmtId="0" fontId="5" fillId="0" borderId="10" xfId="54" applyFont="1" applyFill="1" applyBorder="1" applyAlignment="1">
      <alignment horizontal="left"/>
    </xf>
    <xf numFmtId="0" fontId="5" fillId="0" borderId="11" xfId="54" applyFont="1" applyFill="1" applyBorder="1" applyAlignment="1">
      <alignment horizontal="left"/>
    </xf>
    <xf numFmtId="0" fontId="6" fillId="0" borderId="12" xfId="54" applyFont="1" applyFill="1" applyBorder="1" applyAlignment="1">
      <alignment horizontal="left"/>
    </xf>
    <xf numFmtId="0" fontId="6" fillId="0" borderId="13" xfId="54" applyFont="1" applyFill="1" applyBorder="1" applyAlignment="1">
      <alignment horizontal="left"/>
    </xf>
    <xf numFmtId="0" fontId="6" fillId="0" borderId="5" xfId="54" applyFont="1" applyFill="1" applyBorder="1" applyAlignment="1">
      <alignment horizontal="left"/>
    </xf>
    <xf numFmtId="0" fontId="5" fillId="0" borderId="14" xfId="54" applyFont="1" applyFill="1" applyBorder="1" applyAlignment="1">
      <alignment horizontal="left"/>
    </xf>
    <xf numFmtId="0" fontId="5" fillId="0" borderId="15" xfId="54" applyFont="1" applyFill="1" applyBorder="1" applyAlignment="1">
      <alignment horizontal="left"/>
    </xf>
    <xf numFmtId="0" fontId="5" fillId="0" borderId="16" xfId="54" applyFont="1" applyFill="1" applyBorder="1" applyAlignment="1">
      <alignment horizontal="left"/>
    </xf>
    <xf numFmtId="0" fontId="2" fillId="2" borderId="0" xfId="52" applyFont="1" applyFill="1"/>
    <xf numFmtId="0" fontId="0" fillId="2" borderId="0" xfId="53" applyFont="1" applyFill="1">
      <alignment vertical="center"/>
    </xf>
    <xf numFmtId="0" fontId="1" fillId="2" borderId="2" xfId="52" applyFont="1" applyFill="1" applyBorder="1" applyAlignment="1"/>
    <xf numFmtId="0" fontId="2" fillId="2" borderId="2" xfId="51" applyFont="1" applyFill="1" applyBorder="1" applyAlignment="1">
      <alignment horizontal="left" vertical="center"/>
    </xf>
    <xf numFmtId="0" fontId="1" fillId="2" borderId="17" xfId="51" applyFont="1" applyFill="1" applyBorder="1" applyAlignment="1">
      <alignment horizontal="center" vertical="center"/>
    </xf>
    <xf numFmtId="0" fontId="1" fillId="2" borderId="4" xfId="52" applyFont="1" applyFill="1" applyBorder="1" applyAlignment="1"/>
    <xf numFmtId="0" fontId="2" fillId="2" borderId="4" xfId="52" applyFont="1" applyFill="1" applyBorder="1" applyAlignment="1" applyProtection="1">
      <alignment horizontal="center" vertical="center"/>
    </xf>
    <xf numFmtId="0" fontId="2" fillId="2" borderId="18" xfId="52" applyFont="1" applyFill="1" applyBorder="1" applyAlignment="1" applyProtection="1">
      <alignment horizontal="center" vertical="center"/>
    </xf>
    <xf numFmtId="0" fontId="1" fillId="2" borderId="4" xfId="52" applyFont="1" applyFill="1" applyBorder="1" applyAlignment="1" applyProtection="1">
      <alignment horizontal="center" vertical="center"/>
    </xf>
    <xf numFmtId="0" fontId="1" fillId="2" borderId="18" xfId="52" applyFont="1" applyFill="1" applyBorder="1" applyAlignment="1" applyProtection="1">
      <alignment horizontal="center" vertical="center"/>
    </xf>
    <xf numFmtId="0" fontId="2" fillId="2" borderId="4" xfId="53" applyFont="1" applyFill="1" applyBorder="1" applyAlignment="1">
      <alignment horizontal="center" vertical="center"/>
    </xf>
    <xf numFmtId="0" fontId="2" fillId="2" borderId="18" xfId="53" applyFont="1" applyFill="1" applyBorder="1" applyAlignment="1">
      <alignment horizontal="center" vertical="center"/>
    </xf>
    <xf numFmtId="49" fontId="1" fillId="2" borderId="4" xfId="53" applyNumberFormat="1" applyFont="1" applyFill="1" applyBorder="1" applyAlignment="1">
      <alignment horizontal="center" vertical="center"/>
    </xf>
    <xf numFmtId="49" fontId="8" fillId="2" borderId="4" xfId="53" applyNumberFormat="1" applyFont="1" applyFill="1" applyBorder="1" applyAlignment="1">
      <alignment horizontal="center" vertical="center"/>
    </xf>
    <xf numFmtId="49" fontId="2" fillId="2" borderId="4" xfId="53" applyNumberFormat="1" applyFont="1" applyFill="1" applyBorder="1" applyAlignment="1">
      <alignment horizontal="center" vertical="center"/>
    </xf>
    <xf numFmtId="49" fontId="2" fillId="2" borderId="18" xfId="53" applyNumberFormat="1" applyFont="1" applyFill="1" applyBorder="1" applyAlignment="1">
      <alignment horizontal="center" vertical="center"/>
    </xf>
    <xf numFmtId="49" fontId="1" fillId="2" borderId="18" xfId="53" applyNumberFormat="1" applyFont="1" applyFill="1" applyBorder="1" applyAlignment="1">
      <alignment horizontal="center" vertical="center"/>
    </xf>
    <xf numFmtId="0" fontId="1" fillId="2" borderId="8" xfId="52" applyFont="1" applyFill="1" applyBorder="1" applyAlignment="1"/>
    <xf numFmtId="49" fontId="1" fillId="2" borderId="8" xfId="53" applyNumberFormat="1" applyFont="1" applyFill="1" applyBorder="1" applyAlignment="1">
      <alignment horizontal="center" vertical="center"/>
    </xf>
    <xf numFmtId="49" fontId="2" fillId="2" borderId="8" xfId="53" applyNumberFormat="1" applyFont="1" applyFill="1" applyBorder="1" applyAlignment="1">
      <alignment horizontal="center" vertical="center"/>
    </xf>
    <xf numFmtId="49" fontId="2" fillId="2" borderId="19" xfId="53" applyNumberFormat="1" applyFont="1" applyFill="1" applyBorder="1" applyAlignment="1">
      <alignment horizontal="center" vertical="center"/>
    </xf>
    <xf numFmtId="0" fontId="1" fillId="2" borderId="2" xfId="52" applyFont="1" applyFill="1" applyBorder="1" applyAlignment="1">
      <alignment horizontal="left"/>
    </xf>
    <xf numFmtId="49" fontId="1" fillId="2" borderId="20" xfId="53" applyNumberFormat="1" applyFont="1" applyFill="1" applyBorder="1" applyAlignment="1">
      <alignment horizontal="left" vertical="center"/>
    </xf>
    <xf numFmtId="49" fontId="1" fillId="2" borderId="10" xfId="53" applyNumberFormat="1" applyFont="1" applyFill="1" applyBorder="1" applyAlignment="1">
      <alignment horizontal="left" vertical="center"/>
    </xf>
    <xf numFmtId="49" fontId="1" fillId="2" borderId="21" xfId="53" applyNumberFormat="1" applyFont="1" applyFill="1" applyBorder="1" applyAlignment="1">
      <alignment horizontal="left" vertical="center"/>
    </xf>
    <xf numFmtId="0" fontId="1" fillId="2" borderId="4" xfId="52" applyFont="1" applyFill="1" applyBorder="1" applyAlignment="1">
      <alignment horizontal="left"/>
    </xf>
    <xf numFmtId="49" fontId="1" fillId="2" borderId="7" xfId="53" applyNumberFormat="1" applyFont="1" applyFill="1" applyBorder="1" applyAlignment="1">
      <alignment horizontal="left" vertical="center"/>
    </xf>
    <xf numFmtId="49" fontId="1" fillId="2" borderId="13" xfId="53" applyNumberFormat="1" applyFont="1" applyFill="1" applyBorder="1" applyAlignment="1">
      <alignment horizontal="left" vertical="center"/>
    </xf>
    <xf numFmtId="49" fontId="1" fillId="2" borderId="22" xfId="53" applyNumberFormat="1" applyFont="1" applyFill="1" applyBorder="1" applyAlignment="1">
      <alignment horizontal="left" vertical="center"/>
    </xf>
    <xf numFmtId="0" fontId="1" fillId="2" borderId="23" xfId="52" applyFont="1" applyFill="1" applyBorder="1" applyAlignment="1">
      <alignment horizontal="left"/>
    </xf>
    <xf numFmtId="49" fontId="1" fillId="2" borderId="24" xfId="53" applyNumberFormat="1" applyFont="1" applyFill="1" applyBorder="1" applyAlignment="1">
      <alignment horizontal="left" vertical="center"/>
    </xf>
    <xf numFmtId="49" fontId="1" fillId="2" borderId="15" xfId="53" applyNumberFormat="1" applyFont="1" applyFill="1" applyBorder="1" applyAlignment="1">
      <alignment horizontal="left" vertical="center"/>
    </xf>
    <xf numFmtId="49" fontId="1" fillId="2" borderId="25" xfId="53" applyNumberFormat="1" applyFont="1" applyFill="1" applyBorder="1" applyAlignment="1">
      <alignment horizontal="left" vertical="center"/>
    </xf>
    <xf numFmtId="14" fontId="2" fillId="2" borderId="0" xfId="52" applyNumberFormat="1" applyFont="1" applyFill="1"/>
    <xf numFmtId="177" fontId="6" fillId="3" borderId="4" xfId="54" applyNumberFormat="1" applyFont="1" applyFill="1" applyBorder="1" applyAlignment="1">
      <alignment horizontal="center"/>
    </xf>
    <xf numFmtId="0" fontId="5" fillId="0" borderId="12" xfId="54" applyFont="1" applyFill="1" applyBorder="1" applyAlignment="1">
      <alignment horizontal="left"/>
    </xf>
    <xf numFmtId="0" fontId="5" fillId="0" borderId="13" xfId="54" applyFont="1" applyFill="1" applyBorder="1" applyAlignment="1">
      <alignment horizontal="left"/>
    </xf>
    <xf numFmtId="0" fontId="5" fillId="0" borderId="5" xfId="54" applyFont="1" applyFill="1" applyBorder="1" applyAlignment="1">
      <alignment horizontal="left"/>
    </xf>
    <xf numFmtId="0" fontId="9" fillId="2" borderId="4" xfId="53" applyFont="1" applyFill="1" applyBorder="1" applyAlignment="1">
      <alignment horizontal="center" vertical="center"/>
    </xf>
    <xf numFmtId="49" fontId="10" fillId="2" borderId="4" xfId="53" applyNumberFormat="1" applyFont="1" applyFill="1" applyBorder="1" applyAlignment="1">
      <alignment horizontal="center" vertical="center"/>
    </xf>
    <xf numFmtId="49" fontId="11" fillId="2" borderId="4" xfId="53" applyNumberFormat="1" applyFont="1" applyFill="1" applyBorder="1" applyAlignment="1">
      <alignment horizontal="center" vertical="center"/>
    </xf>
    <xf numFmtId="49" fontId="10" fillId="2" borderId="18" xfId="53" applyNumberFormat="1" applyFont="1" applyFill="1" applyBorder="1" applyAlignment="1">
      <alignment horizontal="center" vertical="center"/>
    </xf>
    <xf numFmtId="49" fontId="12" fillId="2" borderId="4" xfId="53" applyNumberFormat="1" applyFont="1" applyFill="1" applyBorder="1" applyAlignment="1">
      <alignment horizontal="center" vertical="center"/>
    </xf>
    <xf numFmtId="49" fontId="12" fillId="2" borderId="18" xfId="53" applyNumberFormat="1" applyFont="1" applyFill="1" applyBorder="1" applyAlignment="1">
      <alignment horizontal="center" vertical="center"/>
    </xf>
    <xf numFmtId="49" fontId="10" fillId="2" borderId="8" xfId="53" applyNumberFormat="1" applyFont="1" applyFill="1" applyBorder="1" applyAlignment="1">
      <alignment horizontal="center" vertical="center"/>
    </xf>
    <xf numFmtId="49" fontId="10" fillId="2" borderId="19" xfId="53" applyNumberFormat="1" applyFont="1" applyFill="1" applyBorder="1" applyAlignment="1">
      <alignment horizontal="center" vertical="center"/>
    </xf>
    <xf numFmtId="49" fontId="2" fillId="2" borderId="7" xfId="53" applyNumberFormat="1" applyFont="1" applyFill="1" applyBorder="1" applyAlignment="1">
      <alignment horizontal="left" vertical="center"/>
    </xf>
    <xf numFmtId="49" fontId="2" fillId="2" borderId="13" xfId="53" applyNumberFormat="1" applyFont="1" applyFill="1" applyBorder="1" applyAlignment="1">
      <alignment horizontal="left" vertical="center"/>
    </xf>
    <xf numFmtId="49" fontId="2" fillId="2" borderId="22" xfId="53" applyNumberFormat="1" applyFont="1" applyFill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3" xfId="0" applyFont="1" applyBorder="1"/>
    <xf numFmtId="0" fontId="14" fillId="0" borderId="4" xfId="0" applyFont="1" applyBorder="1"/>
    <xf numFmtId="0" fontId="14" fillId="0" borderId="7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14" fillId="4" borderId="4" xfId="0" applyFont="1" applyFill="1" applyBorder="1"/>
    <xf numFmtId="0" fontId="0" fillId="0" borderId="3" xfId="0" applyBorder="1"/>
    <xf numFmtId="0" fontId="0" fillId="0" borderId="4" xfId="0" applyBorder="1"/>
    <xf numFmtId="0" fontId="0" fillId="4" borderId="4" xfId="0" applyFill="1" applyBorder="1"/>
    <xf numFmtId="0" fontId="0" fillId="0" borderId="26" xfId="0" applyBorder="1"/>
    <xf numFmtId="0" fontId="0" fillId="0" borderId="23" xfId="0" applyBorder="1"/>
    <xf numFmtId="0" fontId="0" fillId="4" borderId="23" xfId="0" applyFill="1" applyBorder="1"/>
    <xf numFmtId="0" fontId="0" fillId="5" borderId="0" xfId="0" applyFill="1"/>
    <xf numFmtId="0" fontId="13" fillId="0" borderId="17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/>
    </xf>
    <xf numFmtId="0" fontId="14" fillId="0" borderId="18" xfId="0" applyFont="1" applyBorder="1"/>
    <xf numFmtId="0" fontId="0" fillId="0" borderId="18" xfId="0" applyBorder="1"/>
    <xf numFmtId="0" fontId="0" fillId="0" borderId="27" xfId="0" applyBorder="1"/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69 2" xfId="50"/>
    <cellStyle name="常规 2" xfId="51"/>
    <cellStyle name="常规 3" xfId="52"/>
    <cellStyle name="常规 4" xfId="53"/>
    <cellStyle name="常规 23" xfId="54"/>
    <cellStyle name="常规_110509_2006-09-28 2" xfId="55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447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4470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4470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447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447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47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4470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4470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447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47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447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4470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4470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447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447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501900" y="447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451100" y="4470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374900" y="4470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501900" y="447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501900" y="447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447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4470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4470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447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447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447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4470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4470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447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447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86" t="s">
        <v>0</v>
      </c>
      <c r="C2" s="87"/>
      <c r="D2" s="87"/>
      <c r="E2" s="87"/>
      <c r="F2" s="87"/>
      <c r="G2" s="87"/>
      <c r="H2" s="87"/>
      <c r="I2" s="102"/>
    </row>
    <row r="3" ht="28" customHeight="1" spans="2:9">
      <c r="B3" s="88"/>
      <c r="C3" s="89"/>
      <c r="D3" s="90" t="s">
        <v>1</v>
      </c>
      <c r="E3" s="91"/>
      <c r="F3" s="92" t="s">
        <v>2</v>
      </c>
      <c r="G3" s="93"/>
      <c r="H3" s="90" t="s">
        <v>3</v>
      </c>
      <c r="I3" s="103"/>
    </row>
    <row r="4" ht="28" customHeight="1" spans="2:9">
      <c r="B4" s="88" t="s">
        <v>4</v>
      </c>
      <c r="C4" s="89" t="s">
        <v>5</v>
      </c>
      <c r="D4" s="89" t="s">
        <v>6</v>
      </c>
      <c r="E4" s="89" t="s">
        <v>7</v>
      </c>
      <c r="F4" s="94" t="s">
        <v>6</v>
      </c>
      <c r="G4" s="94" t="s">
        <v>7</v>
      </c>
      <c r="H4" s="89" t="s">
        <v>6</v>
      </c>
      <c r="I4" s="104" t="s">
        <v>7</v>
      </c>
    </row>
    <row r="5" ht="28" customHeight="1" spans="2:9">
      <c r="B5" s="95" t="s">
        <v>8</v>
      </c>
      <c r="C5" s="96">
        <v>13</v>
      </c>
      <c r="D5" s="96">
        <v>0</v>
      </c>
      <c r="E5" s="96">
        <v>1</v>
      </c>
      <c r="F5" s="97">
        <v>0</v>
      </c>
      <c r="G5" s="97">
        <v>1</v>
      </c>
      <c r="H5" s="96">
        <v>1</v>
      </c>
      <c r="I5" s="105">
        <v>2</v>
      </c>
    </row>
    <row r="6" ht="28" customHeight="1" spans="2:9">
      <c r="B6" s="95" t="s">
        <v>9</v>
      </c>
      <c r="C6" s="96">
        <v>20</v>
      </c>
      <c r="D6" s="96">
        <v>0</v>
      </c>
      <c r="E6" s="96">
        <v>1</v>
      </c>
      <c r="F6" s="97">
        <v>1</v>
      </c>
      <c r="G6" s="97">
        <v>2</v>
      </c>
      <c r="H6" s="96">
        <v>2</v>
      </c>
      <c r="I6" s="105">
        <v>3</v>
      </c>
    </row>
    <row r="7" ht="28" customHeight="1" spans="2:9">
      <c r="B7" s="95" t="s">
        <v>10</v>
      </c>
      <c r="C7" s="96">
        <v>32</v>
      </c>
      <c r="D7" s="96">
        <v>0</v>
      </c>
      <c r="E7" s="96">
        <v>1</v>
      </c>
      <c r="F7" s="97">
        <v>2</v>
      </c>
      <c r="G7" s="97">
        <v>3</v>
      </c>
      <c r="H7" s="96">
        <v>3</v>
      </c>
      <c r="I7" s="105">
        <v>4</v>
      </c>
    </row>
    <row r="8" ht="28" customHeight="1" spans="2:9">
      <c r="B8" s="95" t="s">
        <v>11</v>
      </c>
      <c r="C8" s="96">
        <v>50</v>
      </c>
      <c r="D8" s="96">
        <v>1</v>
      </c>
      <c r="E8" s="96">
        <v>2</v>
      </c>
      <c r="F8" s="97">
        <v>3</v>
      </c>
      <c r="G8" s="97">
        <v>4</v>
      </c>
      <c r="H8" s="96">
        <v>5</v>
      </c>
      <c r="I8" s="105">
        <v>6</v>
      </c>
    </row>
    <row r="9" ht="28" customHeight="1" spans="2:9">
      <c r="B9" s="95" t="s">
        <v>12</v>
      </c>
      <c r="C9" s="96">
        <v>80</v>
      </c>
      <c r="D9" s="96">
        <v>2</v>
      </c>
      <c r="E9" s="96">
        <v>3</v>
      </c>
      <c r="F9" s="97">
        <v>5</v>
      </c>
      <c r="G9" s="97">
        <v>6</v>
      </c>
      <c r="H9" s="96">
        <v>7</v>
      </c>
      <c r="I9" s="105">
        <v>8</v>
      </c>
    </row>
    <row r="10" ht="28" customHeight="1" spans="2:9">
      <c r="B10" s="95" t="s">
        <v>13</v>
      </c>
      <c r="C10" s="96">
        <v>125</v>
      </c>
      <c r="D10" s="96">
        <v>3</v>
      </c>
      <c r="E10" s="96">
        <v>4</v>
      </c>
      <c r="F10" s="97">
        <v>7</v>
      </c>
      <c r="G10" s="97">
        <v>8</v>
      </c>
      <c r="H10" s="96">
        <v>10</v>
      </c>
      <c r="I10" s="105">
        <v>11</v>
      </c>
    </row>
    <row r="11" ht="28" customHeight="1" spans="2:9">
      <c r="B11" s="95" t="s">
        <v>14</v>
      </c>
      <c r="C11" s="96">
        <v>200</v>
      </c>
      <c r="D11" s="96">
        <v>5</v>
      </c>
      <c r="E11" s="96">
        <v>6</v>
      </c>
      <c r="F11" s="97">
        <v>10</v>
      </c>
      <c r="G11" s="97">
        <v>11</v>
      </c>
      <c r="H11" s="96">
        <v>14</v>
      </c>
      <c r="I11" s="105">
        <v>15</v>
      </c>
    </row>
    <row r="12" ht="28" customHeight="1" spans="2:9">
      <c r="B12" s="98" t="s">
        <v>15</v>
      </c>
      <c r="C12" s="99">
        <v>315</v>
      </c>
      <c r="D12" s="99">
        <v>7</v>
      </c>
      <c r="E12" s="99">
        <v>8</v>
      </c>
      <c r="F12" s="100">
        <v>14</v>
      </c>
      <c r="G12" s="100">
        <v>15</v>
      </c>
      <c r="H12" s="99">
        <v>21</v>
      </c>
      <c r="I12" s="106">
        <v>22</v>
      </c>
    </row>
    <row r="14" spans="2:4">
      <c r="B14" s="101" t="s">
        <v>16</v>
      </c>
      <c r="C14" s="101"/>
      <c r="D14" s="10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topLeftCell="A6" workbookViewId="0">
      <selection activeCell="A20" sqref="A20:H20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9.5" style="1" customWidth="1"/>
    <col min="11" max="11" width="11.7833333333333" style="1" customWidth="1"/>
    <col min="12" max="12" width="10.5" style="1" customWidth="1"/>
    <col min="13" max="13" width="10.4166666666667" style="1" customWidth="1"/>
    <col min="14" max="14" width="9.5" style="1" customWidth="1"/>
    <col min="15" max="15" width="9.75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39"/>
      <c r="J2" s="40" t="s">
        <v>22</v>
      </c>
      <c r="K2" s="5" t="s">
        <v>23</v>
      </c>
      <c r="L2" s="5"/>
      <c r="M2" s="5"/>
      <c r="N2" s="5"/>
      <c r="O2" s="41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42"/>
      <c r="J3" s="43" t="s">
        <v>26</v>
      </c>
      <c r="K3" s="43"/>
      <c r="L3" s="43"/>
      <c r="M3" s="43"/>
      <c r="N3" s="43"/>
      <c r="O3" s="44"/>
    </row>
    <row r="4" s="1" customFormat="1" ht="16" customHeight="1" spans="1:15">
      <c r="A4" s="7"/>
      <c r="B4" s="9" t="s">
        <v>27</v>
      </c>
      <c r="C4" s="10" t="s">
        <v>28</v>
      </c>
      <c r="D4" s="11" t="s">
        <v>29</v>
      </c>
      <c r="E4" s="12" t="s">
        <v>30</v>
      </c>
      <c r="F4" s="10" t="s">
        <v>31</v>
      </c>
      <c r="G4" s="10" t="s">
        <v>32</v>
      </c>
      <c r="H4" s="10" t="s">
        <v>33</v>
      </c>
      <c r="I4" s="42"/>
      <c r="J4" s="45" t="s">
        <v>30</v>
      </c>
      <c r="K4" s="45" t="s">
        <v>30</v>
      </c>
      <c r="L4" s="45"/>
      <c r="M4" s="45"/>
      <c r="N4" s="45"/>
      <c r="O4" s="46"/>
    </row>
    <row r="5" s="1" customFormat="1" ht="16" customHeight="1" spans="1:15">
      <c r="A5" s="7"/>
      <c r="B5" s="9" t="s">
        <v>34</v>
      </c>
      <c r="C5" s="10" t="s">
        <v>35</v>
      </c>
      <c r="D5" s="11" t="s">
        <v>36</v>
      </c>
      <c r="E5" s="12" t="s">
        <v>37</v>
      </c>
      <c r="F5" s="10" t="s">
        <v>38</v>
      </c>
      <c r="G5" s="10" t="s">
        <v>39</v>
      </c>
      <c r="H5" s="10" t="s">
        <v>40</v>
      </c>
      <c r="I5" s="42"/>
      <c r="J5" s="47" t="s">
        <v>41</v>
      </c>
      <c r="K5" s="47" t="s">
        <v>42</v>
      </c>
      <c r="L5" s="47"/>
      <c r="M5" s="47"/>
      <c r="N5" s="47"/>
      <c r="O5" s="48"/>
    </row>
    <row r="6" s="1" customFormat="1" ht="16" customHeight="1" spans="1:15">
      <c r="A6" s="13" t="s">
        <v>43</v>
      </c>
      <c r="B6" s="14">
        <f>C6-1</f>
        <v>68.5</v>
      </c>
      <c r="C6" s="14">
        <f>D6-2</f>
        <v>69.5</v>
      </c>
      <c r="D6" s="15">
        <v>71.5</v>
      </c>
      <c r="E6" s="16">
        <f>D6+2</f>
        <v>73.5</v>
      </c>
      <c r="F6" s="14">
        <f>E6+2</f>
        <v>75.5</v>
      </c>
      <c r="G6" s="14">
        <f>F6+1</f>
        <v>76.5</v>
      </c>
      <c r="H6" s="14">
        <f>G6+1</f>
        <v>77.5</v>
      </c>
      <c r="I6" s="42"/>
      <c r="J6" s="49" t="s">
        <v>44</v>
      </c>
      <c r="K6" s="50" t="s">
        <v>45</v>
      </c>
      <c r="L6" s="51"/>
      <c r="M6" s="51"/>
      <c r="N6" s="51"/>
      <c r="O6" s="52"/>
    </row>
    <row r="7" s="1" customFormat="1" ht="16" customHeight="1" spans="1:15">
      <c r="A7" s="17" t="s">
        <v>46</v>
      </c>
      <c r="B7" s="14">
        <f>C7-1</f>
        <v>65</v>
      </c>
      <c r="C7" s="14">
        <f>D7-2</f>
        <v>66</v>
      </c>
      <c r="D7" s="15">
        <v>68</v>
      </c>
      <c r="E7" s="16">
        <f>D7+2</f>
        <v>70</v>
      </c>
      <c r="F7" s="14">
        <f>E7+2</f>
        <v>72</v>
      </c>
      <c r="G7" s="14">
        <f>F7+1</f>
        <v>73</v>
      </c>
      <c r="H7" s="14">
        <f>G7+1</f>
        <v>74</v>
      </c>
      <c r="I7" s="42"/>
      <c r="J7" s="51" t="s">
        <v>47</v>
      </c>
      <c r="K7" s="50" t="s">
        <v>48</v>
      </c>
      <c r="L7" s="49"/>
      <c r="M7" s="49"/>
      <c r="N7" s="49"/>
      <c r="O7" s="53"/>
    </row>
    <row r="8" s="1" customFormat="1" ht="16" customHeight="1" spans="1:15">
      <c r="A8" s="17" t="s">
        <v>49</v>
      </c>
      <c r="B8" s="14">
        <f t="shared" ref="B8:B10" si="0">C8-4</f>
        <v>104</v>
      </c>
      <c r="C8" s="14">
        <f t="shared" ref="C8:C10" si="1">D8-4</f>
        <v>108</v>
      </c>
      <c r="D8" s="18" t="s">
        <v>50</v>
      </c>
      <c r="E8" s="16">
        <f t="shared" ref="E8:E10" si="2">D8+4</f>
        <v>116</v>
      </c>
      <c r="F8" s="14">
        <f>E8+4</f>
        <v>120</v>
      </c>
      <c r="G8" s="14">
        <f t="shared" ref="G8:G10" si="3">F8+6</f>
        <v>126</v>
      </c>
      <c r="H8" s="14">
        <f>G8+6</f>
        <v>132</v>
      </c>
      <c r="I8" s="42"/>
      <c r="J8" s="49" t="s">
        <v>51</v>
      </c>
      <c r="K8" s="50" t="s">
        <v>48</v>
      </c>
      <c r="L8" s="49"/>
      <c r="M8" s="49"/>
      <c r="N8" s="49"/>
      <c r="O8" s="53"/>
    </row>
    <row r="9" s="1" customFormat="1" ht="16" customHeight="1" spans="1:15">
      <c r="A9" s="17" t="s">
        <v>52</v>
      </c>
      <c r="B9" s="14">
        <f t="shared" si="0"/>
        <v>102</v>
      </c>
      <c r="C9" s="14">
        <f t="shared" si="1"/>
        <v>106</v>
      </c>
      <c r="D9" s="18" t="s">
        <v>53</v>
      </c>
      <c r="E9" s="16">
        <f t="shared" si="2"/>
        <v>114</v>
      </c>
      <c r="F9" s="14">
        <f>E9+5</f>
        <v>119</v>
      </c>
      <c r="G9" s="14">
        <f t="shared" si="3"/>
        <v>125</v>
      </c>
      <c r="H9" s="14">
        <f>G9+7</f>
        <v>132</v>
      </c>
      <c r="I9" s="42"/>
      <c r="J9" s="49" t="s">
        <v>54</v>
      </c>
      <c r="K9" s="50" t="s">
        <v>55</v>
      </c>
      <c r="L9" s="51"/>
      <c r="M9" s="51"/>
      <c r="N9" s="51"/>
      <c r="O9" s="52"/>
    </row>
    <row r="10" s="1" customFormat="1" ht="16" customHeight="1" spans="1:15">
      <c r="A10" s="17" t="s">
        <v>56</v>
      </c>
      <c r="B10" s="19">
        <f t="shared" si="0"/>
        <v>103</v>
      </c>
      <c r="C10" s="19">
        <f t="shared" si="1"/>
        <v>107</v>
      </c>
      <c r="D10" s="20">
        <v>111</v>
      </c>
      <c r="E10" s="21">
        <f t="shared" si="2"/>
        <v>115</v>
      </c>
      <c r="F10" s="19">
        <f>E10+5</f>
        <v>120</v>
      </c>
      <c r="G10" s="19">
        <f t="shared" si="3"/>
        <v>126</v>
      </c>
      <c r="H10" s="19">
        <f>G10+7</f>
        <v>133</v>
      </c>
      <c r="I10" s="42"/>
      <c r="J10" s="49" t="s">
        <v>54</v>
      </c>
      <c r="K10" s="50" t="s">
        <v>55</v>
      </c>
      <c r="L10" s="51"/>
      <c r="M10" s="51"/>
      <c r="N10" s="51"/>
      <c r="O10" s="52"/>
    </row>
    <row r="11" s="1" customFormat="1" ht="16" customHeight="1" spans="1:15">
      <c r="A11" s="17" t="s">
        <v>57</v>
      </c>
      <c r="B11" s="14">
        <f>C11-1.2</f>
        <v>45.6</v>
      </c>
      <c r="C11" s="14">
        <f>D11-1.2</f>
        <v>46.8</v>
      </c>
      <c r="D11" s="15">
        <v>48</v>
      </c>
      <c r="E11" s="16">
        <f>D11+1.2</f>
        <v>49.2</v>
      </c>
      <c r="F11" s="14">
        <f>E11+1.2</f>
        <v>50.4</v>
      </c>
      <c r="G11" s="14">
        <f>F11+1.4</f>
        <v>51.8</v>
      </c>
      <c r="H11" s="14">
        <f>G11+1.4</f>
        <v>53.2</v>
      </c>
      <c r="I11" s="42"/>
      <c r="J11" s="49" t="s">
        <v>58</v>
      </c>
      <c r="K11" s="51" t="s">
        <v>58</v>
      </c>
      <c r="L11" s="51"/>
      <c r="M11" s="51"/>
      <c r="N11" s="51"/>
      <c r="O11" s="52"/>
    </row>
    <row r="12" s="1" customFormat="1" ht="16" customHeight="1" spans="1:15">
      <c r="A12" s="17" t="s">
        <v>59</v>
      </c>
      <c r="B12" s="14">
        <f>C12-0.6</f>
        <v>60.7</v>
      </c>
      <c r="C12" s="14">
        <f>D12-1.2</f>
        <v>61.3</v>
      </c>
      <c r="D12" s="15">
        <v>62.5</v>
      </c>
      <c r="E12" s="16">
        <f>D12+1.2</f>
        <v>63.7</v>
      </c>
      <c r="F12" s="14">
        <f>E12+1.2</f>
        <v>64.9</v>
      </c>
      <c r="G12" s="14">
        <f>F12+0.6</f>
        <v>65.5</v>
      </c>
      <c r="H12" s="14">
        <f>G12+0.6</f>
        <v>66.1</v>
      </c>
      <c r="I12" s="42"/>
      <c r="J12" s="49" t="s">
        <v>60</v>
      </c>
      <c r="K12" s="50" t="s">
        <v>61</v>
      </c>
      <c r="L12" s="51"/>
      <c r="M12" s="51"/>
      <c r="N12" s="51"/>
      <c r="O12" s="52"/>
    </row>
    <row r="13" s="1" customFormat="1" ht="16" customHeight="1" spans="1:15">
      <c r="A13" s="17" t="s">
        <v>62</v>
      </c>
      <c r="B13" s="14">
        <f>C13-0.8</f>
        <v>19.9</v>
      </c>
      <c r="C13" s="14">
        <f>D13-0.8</f>
        <v>20.7</v>
      </c>
      <c r="D13" s="15">
        <v>21.5</v>
      </c>
      <c r="E13" s="16">
        <f>D13+0.8</f>
        <v>22.3</v>
      </c>
      <c r="F13" s="14">
        <f>E13+0.8</f>
        <v>23.1</v>
      </c>
      <c r="G13" s="14">
        <f>F13+1.3</f>
        <v>24.4</v>
      </c>
      <c r="H13" s="14">
        <f>G13+1.3</f>
        <v>25.7</v>
      </c>
      <c r="I13" s="42"/>
      <c r="J13" s="49" t="s">
        <v>63</v>
      </c>
      <c r="K13" s="51" t="s">
        <v>64</v>
      </c>
      <c r="L13" s="51"/>
      <c r="M13" s="51"/>
      <c r="N13" s="51"/>
      <c r="O13" s="52"/>
    </row>
    <row r="14" s="1" customFormat="1" ht="16" customHeight="1" spans="1:15">
      <c r="A14" s="17" t="s">
        <v>65</v>
      </c>
      <c r="B14" s="14">
        <f>C14-0.7</f>
        <v>16.6</v>
      </c>
      <c r="C14" s="14">
        <f>D14-0.7</f>
        <v>17.3</v>
      </c>
      <c r="D14" s="22">
        <v>18</v>
      </c>
      <c r="E14" s="16">
        <f>D14+0.7</f>
        <v>18.7</v>
      </c>
      <c r="F14" s="14">
        <f>E14+0.7</f>
        <v>19.4</v>
      </c>
      <c r="G14" s="14">
        <f>F14+1</f>
        <v>20.4</v>
      </c>
      <c r="H14" s="14">
        <f>G14+1</f>
        <v>21.4</v>
      </c>
      <c r="I14" s="42"/>
      <c r="J14" s="49" t="s">
        <v>66</v>
      </c>
      <c r="K14" s="51" t="s">
        <v>67</v>
      </c>
      <c r="L14" s="51"/>
      <c r="M14" s="51"/>
      <c r="N14" s="51"/>
      <c r="O14" s="52"/>
    </row>
    <row r="15" s="1" customFormat="1" ht="16" customHeight="1" spans="1:15">
      <c r="A15" s="17" t="s">
        <v>68</v>
      </c>
      <c r="B15" s="14">
        <f>C15-0.5</f>
        <v>10</v>
      </c>
      <c r="C15" s="14">
        <f>D15-0.5</f>
        <v>10.5</v>
      </c>
      <c r="D15" s="15">
        <v>11</v>
      </c>
      <c r="E15" s="16">
        <f>D15+0.5</f>
        <v>11.5</v>
      </c>
      <c r="F15" s="14">
        <f>E15+0.5</f>
        <v>12</v>
      </c>
      <c r="G15" s="23">
        <f>F15+0.7</f>
        <v>12.7</v>
      </c>
      <c r="H15" s="23">
        <f>G15+0.7</f>
        <v>13.4</v>
      </c>
      <c r="I15" s="42"/>
      <c r="J15" s="49" t="s">
        <v>69</v>
      </c>
      <c r="K15" s="51" t="s">
        <v>70</v>
      </c>
      <c r="L15" s="51"/>
      <c r="M15" s="51"/>
      <c r="N15" s="51"/>
      <c r="O15" s="52"/>
    </row>
    <row r="16" s="1" customFormat="1" ht="16" customHeight="1" spans="1:15">
      <c r="A16" s="24" t="s">
        <v>71</v>
      </c>
      <c r="B16" s="25">
        <f>C16-1</f>
        <v>49</v>
      </c>
      <c r="C16" s="25">
        <f>D16-1</f>
        <v>50</v>
      </c>
      <c r="D16" s="26">
        <v>51</v>
      </c>
      <c r="E16" s="27">
        <f>D16+1</f>
        <v>52</v>
      </c>
      <c r="F16" s="25">
        <f>E16+1</f>
        <v>53</v>
      </c>
      <c r="G16" s="25">
        <f>F16+1.5</f>
        <v>54.5</v>
      </c>
      <c r="H16" s="25">
        <f>G16+1.5</f>
        <v>56</v>
      </c>
      <c r="I16" s="54"/>
      <c r="J16" s="55" t="s">
        <v>72</v>
      </c>
      <c r="K16" s="56" t="s">
        <v>73</v>
      </c>
      <c r="L16" s="56"/>
      <c r="M16" s="56"/>
      <c r="N16" s="56"/>
      <c r="O16" s="57"/>
    </row>
    <row r="17" s="1" customFormat="1" ht="16" customHeight="1" spans="1:15">
      <c r="A17" s="28" t="s">
        <v>74</v>
      </c>
      <c r="B17" s="29"/>
      <c r="C17" s="29"/>
      <c r="D17" s="29"/>
      <c r="E17" s="29"/>
      <c r="F17" s="29"/>
      <c r="G17" s="29"/>
      <c r="H17" s="30"/>
      <c r="I17" s="58"/>
      <c r="J17" s="59"/>
      <c r="K17" s="60"/>
      <c r="L17" s="60"/>
      <c r="M17" s="60"/>
      <c r="N17" s="60"/>
      <c r="O17" s="61"/>
    </row>
    <row r="18" s="1" customFormat="1" ht="16" customHeight="1" spans="1:15">
      <c r="A18" s="31" t="s">
        <v>75</v>
      </c>
      <c r="B18" s="32"/>
      <c r="C18" s="32"/>
      <c r="D18" s="32"/>
      <c r="E18" s="32"/>
      <c r="F18" s="32"/>
      <c r="G18" s="32"/>
      <c r="H18" s="33"/>
      <c r="I18" s="62"/>
      <c r="J18" s="63" t="s">
        <v>76</v>
      </c>
      <c r="K18" s="64"/>
      <c r="L18" s="64"/>
      <c r="M18" s="64"/>
      <c r="N18" s="64"/>
      <c r="O18" s="65"/>
    </row>
    <row r="19" s="1" customFormat="1" ht="16" customHeight="1" spans="1:15">
      <c r="A19" s="31" t="s">
        <v>77</v>
      </c>
      <c r="B19" s="32"/>
      <c r="C19" s="32"/>
      <c r="D19" s="32"/>
      <c r="E19" s="32"/>
      <c r="F19" s="32"/>
      <c r="G19" s="32"/>
      <c r="H19" s="33"/>
      <c r="I19" s="62"/>
      <c r="J19" s="63" t="s">
        <v>78</v>
      </c>
      <c r="K19" s="64"/>
      <c r="L19" s="64"/>
      <c r="M19" s="64"/>
      <c r="N19" s="64"/>
      <c r="O19" s="65"/>
    </row>
    <row r="20" s="1" customFormat="1" ht="16" customHeight="1" spans="1:15">
      <c r="A20" s="31" t="s">
        <v>79</v>
      </c>
      <c r="B20" s="32"/>
      <c r="C20" s="32"/>
      <c r="D20" s="32"/>
      <c r="E20" s="32"/>
      <c r="F20" s="32"/>
      <c r="G20" s="32"/>
      <c r="H20" s="33"/>
      <c r="I20" s="62"/>
      <c r="J20" s="63" t="s">
        <v>80</v>
      </c>
      <c r="K20" s="64"/>
      <c r="L20" s="64"/>
      <c r="M20" s="64"/>
      <c r="N20" s="64"/>
      <c r="O20" s="65"/>
    </row>
    <row r="21" s="1" customFormat="1" ht="16" customHeight="1" spans="1:15">
      <c r="A21" s="31" t="s">
        <v>81</v>
      </c>
      <c r="B21" s="32"/>
      <c r="C21" s="32"/>
      <c r="D21" s="32"/>
      <c r="E21" s="32"/>
      <c r="F21" s="32"/>
      <c r="G21" s="32"/>
      <c r="H21" s="33"/>
      <c r="I21" s="62"/>
      <c r="J21" s="63"/>
      <c r="K21" s="64"/>
      <c r="L21" s="64"/>
      <c r="M21" s="64"/>
      <c r="N21" s="64"/>
      <c r="O21" s="65"/>
    </row>
    <row r="22" s="1" customFormat="1" ht="16" customHeight="1" spans="1:15">
      <c r="A22" s="31" t="s">
        <v>82</v>
      </c>
      <c r="B22" s="32"/>
      <c r="C22" s="32"/>
      <c r="D22" s="32"/>
      <c r="E22" s="32"/>
      <c r="F22" s="32"/>
      <c r="G22" s="32"/>
      <c r="H22" s="33"/>
      <c r="I22" s="62"/>
      <c r="J22" s="63"/>
      <c r="K22" s="64"/>
      <c r="L22" s="64"/>
      <c r="M22" s="64"/>
      <c r="N22" s="64"/>
      <c r="O22" s="65"/>
    </row>
    <row r="23" s="1" customFormat="1" ht="16" customHeight="1" spans="1:15">
      <c r="A23" s="34"/>
      <c r="B23" s="35"/>
      <c r="C23" s="35"/>
      <c r="D23" s="35"/>
      <c r="E23" s="35"/>
      <c r="F23" s="35"/>
      <c r="G23" s="35"/>
      <c r="H23" s="36"/>
      <c r="I23" s="66"/>
      <c r="J23" s="67"/>
      <c r="K23" s="68"/>
      <c r="L23" s="68"/>
      <c r="M23" s="68"/>
      <c r="N23" s="68"/>
      <c r="O23" s="69"/>
    </row>
    <row r="24" s="1" customFormat="1" ht="15" spans="1:15">
      <c r="A24" s="37" t="s">
        <v>83</v>
      </c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</row>
    <row r="25" s="1" customFormat="1" ht="15" spans="1:15">
      <c r="A25" s="1" t="s">
        <v>84</v>
      </c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</row>
    <row r="26" s="1" customFormat="1" ht="15" spans="1:14">
      <c r="A26" s="38"/>
      <c r="B26" s="38"/>
      <c r="C26" s="38"/>
      <c r="D26" s="38"/>
      <c r="E26" s="38"/>
      <c r="F26" s="38"/>
      <c r="G26" s="38"/>
      <c r="H26" s="38"/>
      <c r="I26" s="38"/>
      <c r="J26" s="37" t="s">
        <v>85</v>
      </c>
      <c r="K26" s="70">
        <v>45278</v>
      </c>
      <c r="L26" s="37" t="s">
        <v>86</v>
      </c>
      <c r="M26" s="37" t="s">
        <v>87</v>
      </c>
      <c r="N26" s="37" t="s">
        <v>88</v>
      </c>
    </row>
  </sheetData>
  <mergeCells count="21">
    <mergeCell ref="A1:O1"/>
    <mergeCell ref="B2:C2"/>
    <mergeCell ref="E2:H2"/>
    <mergeCell ref="K2:O2"/>
    <mergeCell ref="B3:H3"/>
    <mergeCell ref="J3:O3"/>
    <mergeCell ref="A17:H17"/>
    <mergeCell ref="J17:O17"/>
    <mergeCell ref="A18:H18"/>
    <mergeCell ref="J18:O18"/>
    <mergeCell ref="A19:H19"/>
    <mergeCell ref="J19:O19"/>
    <mergeCell ref="A20:H20"/>
    <mergeCell ref="J20:O20"/>
    <mergeCell ref="A21:H21"/>
    <mergeCell ref="J21:O21"/>
    <mergeCell ref="A22:H22"/>
    <mergeCell ref="J22:O22"/>
    <mergeCell ref="A23:H23"/>
    <mergeCell ref="J23:O23"/>
    <mergeCell ref="A3:A5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tabSelected="1" workbookViewId="0">
      <selection activeCell="P14" sqref="P14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9.5" style="1" customWidth="1"/>
    <col min="11" max="11" width="11.7833333333333" style="1" customWidth="1"/>
    <col min="12" max="12" width="10.5" style="1" customWidth="1"/>
    <col min="13" max="13" width="10.4166666666667" style="1" customWidth="1"/>
    <col min="14" max="14" width="9.5" style="1" customWidth="1"/>
    <col min="15" max="15" width="9.75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39"/>
      <c r="J2" s="40" t="s">
        <v>22</v>
      </c>
      <c r="K2" s="5" t="s">
        <v>23</v>
      </c>
      <c r="L2" s="5"/>
      <c r="M2" s="5"/>
      <c r="N2" s="5"/>
      <c r="O2" s="41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42"/>
      <c r="J3" s="43" t="s">
        <v>26</v>
      </c>
      <c r="K3" s="43"/>
      <c r="L3" s="43"/>
      <c r="M3" s="43"/>
      <c r="N3" s="43"/>
      <c r="O3" s="44"/>
    </row>
    <row r="4" s="1" customFormat="1" ht="16" customHeight="1" spans="1:15">
      <c r="A4" s="7"/>
      <c r="B4" s="9" t="s">
        <v>27</v>
      </c>
      <c r="C4" s="12" t="s">
        <v>28</v>
      </c>
      <c r="D4" s="11" t="s">
        <v>29</v>
      </c>
      <c r="E4" s="12" t="s">
        <v>30</v>
      </c>
      <c r="F4" s="10" t="s">
        <v>31</v>
      </c>
      <c r="G4" s="12" t="s">
        <v>32</v>
      </c>
      <c r="H4" s="10" t="s">
        <v>33</v>
      </c>
      <c r="I4" s="42"/>
      <c r="J4" s="9" t="s">
        <v>89</v>
      </c>
      <c r="K4" s="10" t="s">
        <v>90</v>
      </c>
      <c r="L4" s="11" t="s">
        <v>91</v>
      </c>
      <c r="M4" s="12" t="s">
        <v>92</v>
      </c>
      <c r="N4" s="10" t="s">
        <v>93</v>
      </c>
      <c r="O4" s="10" t="s">
        <v>32</v>
      </c>
    </row>
    <row r="5" s="1" customFormat="1" ht="16" customHeight="1" spans="1:15">
      <c r="A5" s="7"/>
      <c r="B5" s="9" t="s">
        <v>34</v>
      </c>
      <c r="C5" s="12" t="s">
        <v>35</v>
      </c>
      <c r="D5" s="11" t="s">
        <v>36</v>
      </c>
      <c r="E5" s="12" t="s">
        <v>37</v>
      </c>
      <c r="F5" s="10" t="s">
        <v>38</v>
      </c>
      <c r="G5" s="12" t="s">
        <v>39</v>
      </c>
      <c r="H5" s="10" t="s">
        <v>40</v>
      </c>
      <c r="I5" s="42"/>
      <c r="J5" s="75" t="s">
        <v>94</v>
      </c>
      <c r="K5" s="75" t="s">
        <v>94</v>
      </c>
      <c r="L5" s="75" t="s">
        <v>94</v>
      </c>
      <c r="M5" s="75" t="s">
        <v>94</v>
      </c>
      <c r="N5" s="75" t="s">
        <v>94</v>
      </c>
      <c r="O5" s="75" t="s">
        <v>94</v>
      </c>
    </row>
    <row r="6" s="1" customFormat="1" ht="16" customHeight="1" spans="1:15">
      <c r="A6" s="13" t="s">
        <v>43</v>
      </c>
      <c r="B6" s="14">
        <f>C6-1</f>
        <v>68.5</v>
      </c>
      <c r="C6" s="16">
        <f>D6-2</f>
        <v>69.5</v>
      </c>
      <c r="D6" s="15">
        <v>71.5</v>
      </c>
      <c r="E6" s="16">
        <f>D6+2</f>
        <v>73.5</v>
      </c>
      <c r="F6" s="14">
        <f>E6+2</f>
        <v>75.5</v>
      </c>
      <c r="G6" s="16">
        <f>F6+1</f>
        <v>76.5</v>
      </c>
      <c r="H6" s="14">
        <f>G6+1</f>
        <v>77.5</v>
      </c>
      <c r="I6" s="42"/>
      <c r="J6" s="76" t="s">
        <v>95</v>
      </c>
      <c r="K6" s="77" t="s">
        <v>96</v>
      </c>
      <c r="L6" s="76" t="s">
        <v>97</v>
      </c>
      <c r="M6" s="76" t="s">
        <v>98</v>
      </c>
      <c r="N6" s="76" t="s">
        <v>97</v>
      </c>
      <c r="O6" s="78" t="s">
        <v>99</v>
      </c>
    </row>
    <row r="7" s="1" customFormat="1" ht="16" customHeight="1" spans="1:15">
      <c r="A7" s="17" t="s">
        <v>46</v>
      </c>
      <c r="B7" s="14">
        <f>C7-1</f>
        <v>65</v>
      </c>
      <c r="C7" s="16">
        <f>D7-2</f>
        <v>66</v>
      </c>
      <c r="D7" s="15">
        <v>68</v>
      </c>
      <c r="E7" s="16">
        <f>D7+2</f>
        <v>70</v>
      </c>
      <c r="F7" s="14">
        <f>E7+2</f>
        <v>72</v>
      </c>
      <c r="G7" s="16">
        <f>F7+1</f>
        <v>73</v>
      </c>
      <c r="H7" s="14">
        <f>G7+1</f>
        <v>74</v>
      </c>
      <c r="I7" s="42"/>
      <c r="J7" s="79" t="s">
        <v>100</v>
      </c>
      <c r="K7" s="79" t="s">
        <v>101</v>
      </c>
      <c r="L7" s="79" t="s">
        <v>100</v>
      </c>
      <c r="M7" s="79" t="s">
        <v>100</v>
      </c>
      <c r="N7" s="79" t="s">
        <v>102</v>
      </c>
      <c r="O7" s="80" t="s">
        <v>103</v>
      </c>
    </row>
    <row r="8" s="1" customFormat="1" ht="16" customHeight="1" spans="1:15">
      <c r="A8" s="17" t="s">
        <v>49</v>
      </c>
      <c r="B8" s="14">
        <f t="shared" ref="B8:B10" si="0">C8-4</f>
        <v>104</v>
      </c>
      <c r="C8" s="16">
        <f t="shared" ref="C8:C10" si="1">D8-4</f>
        <v>108</v>
      </c>
      <c r="D8" s="18" t="s">
        <v>50</v>
      </c>
      <c r="E8" s="16">
        <f t="shared" ref="E8:E10" si="2">D8+4</f>
        <v>116</v>
      </c>
      <c r="F8" s="14">
        <f>E8+4</f>
        <v>120</v>
      </c>
      <c r="G8" s="16">
        <f t="shared" ref="G8:G10" si="3">F8+6</f>
        <v>126</v>
      </c>
      <c r="H8" s="14">
        <f>G8+6</f>
        <v>132</v>
      </c>
      <c r="I8" s="42"/>
      <c r="J8" s="76" t="s">
        <v>99</v>
      </c>
      <c r="K8" s="77" t="s">
        <v>99</v>
      </c>
      <c r="L8" s="79" t="s">
        <v>104</v>
      </c>
      <c r="M8" s="76" t="s">
        <v>99</v>
      </c>
      <c r="N8" s="79" t="s">
        <v>105</v>
      </c>
      <c r="O8" s="80" t="s">
        <v>106</v>
      </c>
    </row>
    <row r="9" s="1" customFormat="1" ht="16" customHeight="1" spans="1:15">
      <c r="A9" s="17" t="s">
        <v>52</v>
      </c>
      <c r="B9" s="14">
        <f t="shared" si="0"/>
        <v>102</v>
      </c>
      <c r="C9" s="16">
        <f t="shared" si="1"/>
        <v>106</v>
      </c>
      <c r="D9" s="18" t="s">
        <v>53</v>
      </c>
      <c r="E9" s="16">
        <f t="shared" si="2"/>
        <v>114</v>
      </c>
      <c r="F9" s="14">
        <f>E9+5</f>
        <v>119</v>
      </c>
      <c r="G9" s="16">
        <f t="shared" si="3"/>
        <v>125</v>
      </c>
      <c r="H9" s="14">
        <f>G9+7</f>
        <v>132</v>
      </c>
      <c r="I9" s="42"/>
      <c r="J9" s="76" t="s">
        <v>99</v>
      </c>
      <c r="K9" s="77" t="s">
        <v>107</v>
      </c>
      <c r="L9" s="79" t="s">
        <v>104</v>
      </c>
      <c r="M9" s="76" t="s">
        <v>99</v>
      </c>
      <c r="N9" s="79" t="s">
        <v>102</v>
      </c>
      <c r="O9" s="80" t="s">
        <v>108</v>
      </c>
    </row>
    <row r="10" s="1" customFormat="1" ht="16" customHeight="1" spans="1:15">
      <c r="A10" s="17" t="s">
        <v>56</v>
      </c>
      <c r="B10" s="19">
        <f t="shared" si="0"/>
        <v>103</v>
      </c>
      <c r="C10" s="21">
        <f t="shared" si="1"/>
        <v>107</v>
      </c>
      <c r="D10" s="20">
        <v>111</v>
      </c>
      <c r="E10" s="21">
        <f t="shared" si="2"/>
        <v>115</v>
      </c>
      <c r="F10" s="19">
        <f>E10+5</f>
        <v>120</v>
      </c>
      <c r="G10" s="21">
        <f t="shared" si="3"/>
        <v>126</v>
      </c>
      <c r="H10" s="19">
        <f>G10+7</f>
        <v>133</v>
      </c>
      <c r="I10" s="42"/>
      <c r="J10" s="76" t="s">
        <v>107</v>
      </c>
      <c r="K10" s="79" t="s">
        <v>104</v>
      </c>
      <c r="L10" s="79" t="s">
        <v>104</v>
      </c>
      <c r="M10" s="79" t="s">
        <v>104</v>
      </c>
      <c r="N10" s="79" t="s">
        <v>104</v>
      </c>
      <c r="O10" s="78" t="s">
        <v>109</v>
      </c>
    </row>
    <row r="11" s="1" customFormat="1" ht="16" customHeight="1" spans="1:15">
      <c r="A11" s="17" t="s">
        <v>57</v>
      </c>
      <c r="B11" s="14">
        <f>C11-1.2</f>
        <v>45.6</v>
      </c>
      <c r="C11" s="16">
        <f>D11-1.2</f>
        <v>46.8</v>
      </c>
      <c r="D11" s="15">
        <v>48</v>
      </c>
      <c r="E11" s="16">
        <f>D11+1.2</f>
        <v>49.2</v>
      </c>
      <c r="F11" s="14">
        <f>E11+1.2</f>
        <v>50.4</v>
      </c>
      <c r="G11" s="16">
        <f>F11+1.4</f>
        <v>51.8</v>
      </c>
      <c r="H11" s="14">
        <f>G11+1.4</f>
        <v>53.2</v>
      </c>
      <c r="I11" s="42"/>
      <c r="J11" s="76" t="s">
        <v>110</v>
      </c>
      <c r="K11" s="76" t="s">
        <v>111</v>
      </c>
      <c r="L11" s="76" t="s">
        <v>97</v>
      </c>
      <c r="M11" s="76" t="s">
        <v>112</v>
      </c>
      <c r="N11" s="76" t="s">
        <v>104</v>
      </c>
      <c r="O11" s="78" t="s">
        <v>113</v>
      </c>
    </row>
    <row r="12" s="1" customFormat="1" ht="16" customHeight="1" spans="1:15">
      <c r="A12" s="17" t="s">
        <v>59</v>
      </c>
      <c r="B12" s="14">
        <f>C12-0.6</f>
        <v>60.7</v>
      </c>
      <c r="C12" s="16">
        <f>D12-1.2</f>
        <v>61.3</v>
      </c>
      <c r="D12" s="15">
        <v>62.5</v>
      </c>
      <c r="E12" s="16">
        <f>D12+1.2</f>
        <v>63.7</v>
      </c>
      <c r="F12" s="14">
        <f>E12+1.2</f>
        <v>64.9</v>
      </c>
      <c r="G12" s="16">
        <f>F12+0.6</f>
        <v>65.5</v>
      </c>
      <c r="H12" s="14">
        <f>G12+0.6</f>
        <v>66.1</v>
      </c>
      <c r="I12" s="42"/>
      <c r="J12" s="76" t="s">
        <v>114</v>
      </c>
      <c r="K12" s="77" t="s">
        <v>115</v>
      </c>
      <c r="L12" s="76" t="s">
        <v>99</v>
      </c>
      <c r="M12" s="76" t="s">
        <v>116</v>
      </c>
      <c r="N12" s="76" t="s">
        <v>117</v>
      </c>
      <c r="O12" s="78" t="s">
        <v>109</v>
      </c>
    </row>
    <row r="13" s="1" customFormat="1" ht="16" customHeight="1" spans="1:15">
      <c r="A13" s="17" t="s">
        <v>62</v>
      </c>
      <c r="B13" s="14">
        <f>C13-0.8</f>
        <v>19.9</v>
      </c>
      <c r="C13" s="16">
        <f>D13-0.8</f>
        <v>20.7</v>
      </c>
      <c r="D13" s="15">
        <v>21.5</v>
      </c>
      <c r="E13" s="16">
        <f>D13+0.8</f>
        <v>22.3</v>
      </c>
      <c r="F13" s="14">
        <f>E13+0.8</f>
        <v>23.1</v>
      </c>
      <c r="G13" s="16">
        <f>F13+1.3</f>
        <v>24.4</v>
      </c>
      <c r="H13" s="14">
        <f>G13+1.3</f>
        <v>25.7</v>
      </c>
      <c r="I13" s="42"/>
      <c r="J13" s="76" t="s">
        <v>118</v>
      </c>
      <c r="K13" s="76" t="s">
        <v>119</v>
      </c>
      <c r="L13" s="76" t="s">
        <v>120</v>
      </c>
      <c r="M13" s="76" t="s">
        <v>120</v>
      </c>
      <c r="N13" s="76" t="s">
        <v>121</v>
      </c>
      <c r="O13" s="78" t="s">
        <v>122</v>
      </c>
    </row>
    <row r="14" s="1" customFormat="1" ht="16" customHeight="1" spans="1:15">
      <c r="A14" s="17" t="s">
        <v>65</v>
      </c>
      <c r="B14" s="14">
        <f>C14-0.7</f>
        <v>16.6</v>
      </c>
      <c r="C14" s="16">
        <f>D14-0.7</f>
        <v>17.3</v>
      </c>
      <c r="D14" s="22">
        <v>18</v>
      </c>
      <c r="E14" s="16">
        <f>D14+0.7</f>
        <v>18.7</v>
      </c>
      <c r="F14" s="14">
        <f>E14+0.7</f>
        <v>19.4</v>
      </c>
      <c r="G14" s="16">
        <f>F14+1</f>
        <v>20.4</v>
      </c>
      <c r="H14" s="14">
        <f>G14+1</f>
        <v>21.4</v>
      </c>
      <c r="I14" s="42"/>
      <c r="J14" s="76" t="s">
        <v>123</v>
      </c>
      <c r="K14" s="76" t="s">
        <v>124</v>
      </c>
      <c r="L14" s="76" t="s">
        <v>125</v>
      </c>
      <c r="M14" s="76" t="s">
        <v>111</v>
      </c>
      <c r="N14" s="76" t="s">
        <v>109</v>
      </c>
      <c r="O14" s="78" t="s">
        <v>126</v>
      </c>
    </row>
    <row r="15" s="1" customFormat="1" ht="16" customHeight="1" spans="1:15">
      <c r="A15" s="17" t="s">
        <v>68</v>
      </c>
      <c r="B15" s="14">
        <f>C15-0.5</f>
        <v>10</v>
      </c>
      <c r="C15" s="16">
        <f>D15-0.5</f>
        <v>10.5</v>
      </c>
      <c r="D15" s="15">
        <v>11</v>
      </c>
      <c r="E15" s="16">
        <f>D15+0.5</f>
        <v>11.5</v>
      </c>
      <c r="F15" s="14">
        <f>E15+0.5</f>
        <v>12</v>
      </c>
      <c r="G15" s="71">
        <f>F15+0.7</f>
        <v>12.7</v>
      </c>
      <c r="H15" s="23">
        <f>G15+0.7</f>
        <v>13.4</v>
      </c>
      <c r="I15" s="42"/>
      <c r="J15" s="76" t="s">
        <v>111</v>
      </c>
      <c r="K15" s="76" t="s">
        <v>127</v>
      </c>
      <c r="L15" s="76" t="s">
        <v>128</v>
      </c>
      <c r="M15" s="76" t="s">
        <v>129</v>
      </c>
      <c r="N15" s="76" t="s">
        <v>120</v>
      </c>
      <c r="O15" s="78" t="s">
        <v>130</v>
      </c>
    </row>
    <row r="16" s="1" customFormat="1" ht="16" customHeight="1" spans="1:15">
      <c r="A16" s="24" t="s">
        <v>71</v>
      </c>
      <c r="B16" s="25">
        <f>C16-1</f>
        <v>49</v>
      </c>
      <c r="C16" s="27">
        <f>D16-1</f>
        <v>50</v>
      </c>
      <c r="D16" s="26">
        <v>51</v>
      </c>
      <c r="E16" s="27">
        <f>D16+1</f>
        <v>52</v>
      </c>
      <c r="F16" s="25">
        <f>E16+1</f>
        <v>53</v>
      </c>
      <c r="G16" s="27">
        <f>F16+1.5</f>
        <v>54.5</v>
      </c>
      <c r="H16" s="25">
        <f>G16+1.5</f>
        <v>56</v>
      </c>
      <c r="I16" s="54"/>
      <c r="J16" s="81" t="s">
        <v>131</v>
      </c>
      <c r="K16" s="81" t="s">
        <v>132</v>
      </c>
      <c r="L16" s="81" t="s">
        <v>109</v>
      </c>
      <c r="M16" s="81" t="s">
        <v>99</v>
      </c>
      <c r="N16" s="81" t="s">
        <v>133</v>
      </c>
      <c r="O16" s="82" t="s">
        <v>120</v>
      </c>
    </row>
    <row r="17" s="1" customFormat="1" ht="16" customHeight="1" spans="1:15">
      <c r="A17" s="28" t="s">
        <v>74</v>
      </c>
      <c r="B17" s="29"/>
      <c r="C17" s="29"/>
      <c r="D17" s="29"/>
      <c r="E17" s="29"/>
      <c r="F17" s="29"/>
      <c r="G17" s="29"/>
      <c r="H17" s="30"/>
      <c r="I17" s="58"/>
      <c r="J17" s="59"/>
      <c r="K17" s="60"/>
      <c r="L17" s="60"/>
      <c r="M17" s="60"/>
      <c r="N17" s="60"/>
      <c r="O17" s="61"/>
    </row>
    <row r="18" s="1" customFormat="1" ht="16" customHeight="1" spans="1:15">
      <c r="A18" s="72" t="s">
        <v>134</v>
      </c>
      <c r="B18" s="73"/>
      <c r="C18" s="73"/>
      <c r="D18" s="73"/>
      <c r="E18" s="73"/>
      <c r="F18" s="73"/>
      <c r="G18" s="73"/>
      <c r="H18" s="74"/>
      <c r="I18" s="62"/>
      <c r="J18" s="63" t="s">
        <v>76</v>
      </c>
      <c r="K18" s="64"/>
      <c r="L18" s="64"/>
      <c r="M18" s="64"/>
      <c r="N18" s="64"/>
      <c r="O18" s="65"/>
    </row>
    <row r="19" s="1" customFormat="1" ht="16" customHeight="1" spans="1:15">
      <c r="A19" s="72" t="s">
        <v>135</v>
      </c>
      <c r="B19" s="32"/>
      <c r="C19" s="32"/>
      <c r="D19" s="32"/>
      <c r="E19" s="32"/>
      <c r="F19" s="32"/>
      <c r="G19" s="32"/>
      <c r="H19" s="33"/>
      <c r="I19" s="62"/>
      <c r="J19" s="83" t="s">
        <v>78</v>
      </c>
      <c r="K19" s="84"/>
      <c r="L19" s="84"/>
      <c r="M19" s="84"/>
      <c r="N19" s="84"/>
      <c r="O19" s="85"/>
    </row>
    <row r="20" s="1" customFormat="1" ht="16" customHeight="1" spans="1:15">
      <c r="A20" s="31" t="s">
        <v>79</v>
      </c>
      <c r="B20" s="32"/>
      <c r="C20" s="32"/>
      <c r="D20" s="32"/>
      <c r="E20" s="32"/>
      <c r="F20" s="32"/>
      <c r="G20" s="32"/>
      <c r="H20" s="33"/>
      <c r="I20" s="62"/>
      <c r="J20" s="83" t="s">
        <v>80</v>
      </c>
      <c r="K20" s="84"/>
      <c r="L20" s="84"/>
      <c r="M20" s="84"/>
      <c r="N20" s="84"/>
      <c r="O20" s="85"/>
    </row>
    <row r="21" s="1" customFormat="1" ht="16" customHeight="1" spans="1:15">
      <c r="A21" s="31" t="s">
        <v>81</v>
      </c>
      <c r="B21" s="32"/>
      <c r="C21" s="32"/>
      <c r="D21" s="32"/>
      <c r="E21" s="32"/>
      <c r="F21" s="32"/>
      <c r="G21" s="32"/>
      <c r="H21" s="33"/>
      <c r="I21" s="62"/>
      <c r="J21" s="63"/>
      <c r="K21" s="64"/>
      <c r="L21" s="64"/>
      <c r="M21" s="64"/>
      <c r="N21" s="64"/>
      <c r="O21" s="65"/>
    </row>
    <row r="22" s="1" customFormat="1" ht="16" customHeight="1" spans="1:15">
      <c r="A22" s="31" t="s">
        <v>82</v>
      </c>
      <c r="B22" s="32"/>
      <c r="C22" s="32"/>
      <c r="D22" s="32"/>
      <c r="E22" s="32"/>
      <c r="F22" s="32"/>
      <c r="G22" s="32"/>
      <c r="H22" s="33"/>
      <c r="I22" s="62"/>
      <c r="J22" s="63"/>
      <c r="K22" s="64"/>
      <c r="L22" s="64"/>
      <c r="M22" s="64"/>
      <c r="N22" s="64"/>
      <c r="O22" s="65"/>
    </row>
    <row r="23" s="1" customFormat="1" ht="16" customHeight="1" spans="1:15">
      <c r="A23" s="34"/>
      <c r="B23" s="35"/>
      <c r="C23" s="35"/>
      <c r="D23" s="35"/>
      <c r="E23" s="35"/>
      <c r="F23" s="35"/>
      <c r="G23" s="35"/>
      <c r="H23" s="36"/>
      <c r="I23" s="66"/>
      <c r="J23" s="67"/>
      <c r="K23" s="68"/>
      <c r="L23" s="68"/>
      <c r="M23" s="68"/>
      <c r="N23" s="68"/>
      <c r="O23" s="69"/>
    </row>
    <row r="24" s="1" customFormat="1" ht="15" spans="1:15">
      <c r="A24" s="37" t="s">
        <v>83</v>
      </c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</row>
    <row r="25" s="1" customFormat="1" ht="15" spans="1:15">
      <c r="A25" s="1" t="s">
        <v>84</v>
      </c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</row>
    <row r="26" s="1" customFormat="1" ht="15" spans="1:14">
      <c r="A26" s="38"/>
      <c r="B26" s="38"/>
      <c r="C26" s="38"/>
      <c r="D26" s="38"/>
      <c r="E26" s="38"/>
      <c r="F26" s="38"/>
      <c r="G26" s="38"/>
      <c r="H26" s="38"/>
      <c r="I26" s="38"/>
      <c r="J26" s="37" t="s">
        <v>85</v>
      </c>
      <c r="K26" s="70">
        <v>45291</v>
      </c>
      <c r="L26" s="37" t="s">
        <v>86</v>
      </c>
      <c r="M26" s="37" t="s">
        <v>87</v>
      </c>
      <c r="N26" s="37" t="s">
        <v>88</v>
      </c>
    </row>
  </sheetData>
  <mergeCells count="21">
    <mergeCell ref="A1:O1"/>
    <mergeCell ref="B2:C2"/>
    <mergeCell ref="E2:H2"/>
    <mergeCell ref="K2:O2"/>
    <mergeCell ref="B3:H3"/>
    <mergeCell ref="J3:O3"/>
    <mergeCell ref="A17:H17"/>
    <mergeCell ref="J17:O17"/>
    <mergeCell ref="A18:H18"/>
    <mergeCell ref="J18:O18"/>
    <mergeCell ref="A19:H19"/>
    <mergeCell ref="J19:O19"/>
    <mergeCell ref="A20:H20"/>
    <mergeCell ref="J20:O20"/>
    <mergeCell ref="A21:H21"/>
    <mergeCell ref="J21:O21"/>
    <mergeCell ref="A22:H22"/>
    <mergeCell ref="J22:O22"/>
    <mergeCell ref="A23:H23"/>
    <mergeCell ref="J23:O23"/>
    <mergeCell ref="A3:A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workbookViewId="0">
      <selection activeCell="A1" sqref="$A1:$XFD1048576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9.5" style="1" customWidth="1"/>
    <col min="11" max="11" width="11.7833333333333" style="1" customWidth="1"/>
    <col min="12" max="12" width="10.5" style="1" customWidth="1"/>
    <col min="13" max="13" width="10.4166666666667" style="1" customWidth="1"/>
    <col min="14" max="14" width="9.5" style="1" customWidth="1"/>
    <col min="15" max="15" width="9.75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39"/>
      <c r="J2" s="40" t="s">
        <v>22</v>
      </c>
      <c r="K2" s="5" t="s">
        <v>23</v>
      </c>
      <c r="L2" s="5"/>
      <c r="M2" s="5"/>
      <c r="N2" s="5"/>
      <c r="O2" s="41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42"/>
      <c r="J3" s="43" t="s">
        <v>26</v>
      </c>
      <c r="K3" s="43"/>
      <c r="L3" s="43"/>
      <c r="M3" s="43"/>
      <c r="N3" s="43"/>
      <c r="O3" s="44"/>
    </row>
    <row r="4" s="1" customFormat="1" ht="16" customHeight="1" spans="1:15">
      <c r="A4" s="7"/>
      <c r="B4" s="9" t="s">
        <v>27</v>
      </c>
      <c r="C4" s="10" t="s">
        <v>28</v>
      </c>
      <c r="D4" s="11" t="s">
        <v>29</v>
      </c>
      <c r="E4" s="12" t="s">
        <v>30</v>
      </c>
      <c r="F4" s="10" t="s">
        <v>31</v>
      </c>
      <c r="G4" s="10" t="s">
        <v>32</v>
      </c>
      <c r="H4" s="10" t="s">
        <v>33</v>
      </c>
      <c r="I4" s="42"/>
      <c r="J4" s="45" t="s">
        <v>30</v>
      </c>
      <c r="K4" s="45" t="s">
        <v>30</v>
      </c>
      <c r="L4" s="45"/>
      <c r="M4" s="45"/>
      <c r="N4" s="45"/>
      <c r="O4" s="46"/>
    </row>
    <row r="5" s="1" customFormat="1" ht="16" customHeight="1" spans="1:15">
      <c r="A5" s="7"/>
      <c r="B5" s="9" t="s">
        <v>34</v>
      </c>
      <c r="C5" s="10" t="s">
        <v>35</v>
      </c>
      <c r="D5" s="11" t="s">
        <v>36</v>
      </c>
      <c r="E5" s="12" t="s">
        <v>37</v>
      </c>
      <c r="F5" s="10" t="s">
        <v>38</v>
      </c>
      <c r="G5" s="10" t="s">
        <v>39</v>
      </c>
      <c r="H5" s="10" t="s">
        <v>40</v>
      </c>
      <c r="I5" s="42"/>
      <c r="J5" s="47" t="s">
        <v>41</v>
      </c>
      <c r="K5" s="47" t="s">
        <v>42</v>
      </c>
      <c r="L5" s="47"/>
      <c r="M5" s="47"/>
      <c r="N5" s="47"/>
      <c r="O5" s="48"/>
    </row>
    <row r="6" s="1" customFormat="1" ht="16" customHeight="1" spans="1:15">
      <c r="A6" s="13" t="s">
        <v>43</v>
      </c>
      <c r="B6" s="14">
        <f>C6-1</f>
        <v>68.5</v>
      </c>
      <c r="C6" s="14">
        <f>D6-2</f>
        <v>69.5</v>
      </c>
      <c r="D6" s="15">
        <v>71.5</v>
      </c>
      <c r="E6" s="16">
        <f>D6+2</f>
        <v>73.5</v>
      </c>
      <c r="F6" s="14">
        <f>E6+2</f>
        <v>75.5</v>
      </c>
      <c r="G6" s="14">
        <f>F6+1</f>
        <v>76.5</v>
      </c>
      <c r="H6" s="14">
        <f>G6+1</f>
        <v>77.5</v>
      </c>
      <c r="I6" s="42"/>
      <c r="J6" s="49" t="s">
        <v>44</v>
      </c>
      <c r="K6" s="50" t="s">
        <v>45</v>
      </c>
      <c r="L6" s="51"/>
      <c r="M6" s="51"/>
      <c r="N6" s="51"/>
      <c r="O6" s="52"/>
    </row>
    <row r="7" s="1" customFormat="1" ht="16" customHeight="1" spans="1:15">
      <c r="A7" s="17" t="s">
        <v>46</v>
      </c>
      <c r="B7" s="14">
        <f>C7-1</f>
        <v>65</v>
      </c>
      <c r="C7" s="14">
        <f>D7-2</f>
        <v>66</v>
      </c>
      <c r="D7" s="15">
        <v>68</v>
      </c>
      <c r="E7" s="16">
        <f>D7+2</f>
        <v>70</v>
      </c>
      <c r="F7" s="14">
        <f>E7+2</f>
        <v>72</v>
      </c>
      <c r="G7" s="14">
        <f>F7+1</f>
        <v>73</v>
      </c>
      <c r="H7" s="14">
        <f>G7+1</f>
        <v>74</v>
      </c>
      <c r="I7" s="42"/>
      <c r="J7" s="51" t="s">
        <v>47</v>
      </c>
      <c r="K7" s="50" t="s">
        <v>48</v>
      </c>
      <c r="L7" s="49"/>
      <c r="M7" s="49"/>
      <c r="N7" s="49"/>
      <c r="O7" s="53"/>
    </row>
    <row r="8" s="1" customFormat="1" ht="16" customHeight="1" spans="1:15">
      <c r="A8" s="17" t="s">
        <v>49</v>
      </c>
      <c r="B8" s="14">
        <f t="shared" ref="B8:B10" si="0">C8-4</f>
        <v>104</v>
      </c>
      <c r="C8" s="14">
        <f t="shared" ref="C8:C10" si="1">D8-4</f>
        <v>108</v>
      </c>
      <c r="D8" s="18" t="s">
        <v>50</v>
      </c>
      <c r="E8" s="16">
        <f t="shared" ref="E8:E10" si="2">D8+4</f>
        <v>116</v>
      </c>
      <c r="F8" s="14">
        <f>E8+4</f>
        <v>120</v>
      </c>
      <c r="G8" s="14">
        <f t="shared" ref="G8:G10" si="3">F8+6</f>
        <v>126</v>
      </c>
      <c r="H8" s="14">
        <f>G8+6</f>
        <v>132</v>
      </c>
      <c r="I8" s="42"/>
      <c r="J8" s="49" t="s">
        <v>51</v>
      </c>
      <c r="K8" s="50" t="s">
        <v>48</v>
      </c>
      <c r="L8" s="49"/>
      <c r="M8" s="49"/>
      <c r="N8" s="49"/>
      <c r="O8" s="53"/>
    </row>
    <row r="9" s="1" customFormat="1" ht="16" customHeight="1" spans="1:15">
      <c r="A9" s="17" t="s">
        <v>52</v>
      </c>
      <c r="B9" s="14">
        <f t="shared" si="0"/>
        <v>102</v>
      </c>
      <c r="C9" s="14">
        <f t="shared" si="1"/>
        <v>106</v>
      </c>
      <c r="D9" s="18" t="s">
        <v>53</v>
      </c>
      <c r="E9" s="16">
        <f t="shared" si="2"/>
        <v>114</v>
      </c>
      <c r="F9" s="14">
        <f>E9+5</f>
        <v>119</v>
      </c>
      <c r="G9" s="14">
        <f t="shared" si="3"/>
        <v>125</v>
      </c>
      <c r="H9" s="14">
        <f>G9+7</f>
        <v>132</v>
      </c>
      <c r="I9" s="42"/>
      <c r="J9" s="49" t="s">
        <v>54</v>
      </c>
      <c r="K9" s="50" t="s">
        <v>55</v>
      </c>
      <c r="L9" s="51"/>
      <c r="M9" s="51"/>
      <c r="N9" s="51"/>
      <c r="O9" s="52"/>
    </row>
    <row r="10" s="1" customFormat="1" ht="16" customHeight="1" spans="1:15">
      <c r="A10" s="17" t="s">
        <v>56</v>
      </c>
      <c r="B10" s="19">
        <f t="shared" si="0"/>
        <v>103</v>
      </c>
      <c r="C10" s="19">
        <f t="shared" si="1"/>
        <v>107</v>
      </c>
      <c r="D10" s="20">
        <v>111</v>
      </c>
      <c r="E10" s="21">
        <f t="shared" si="2"/>
        <v>115</v>
      </c>
      <c r="F10" s="19">
        <f>E10+5</f>
        <v>120</v>
      </c>
      <c r="G10" s="19">
        <f t="shared" si="3"/>
        <v>126</v>
      </c>
      <c r="H10" s="19">
        <f>G10+7</f>
        <v>133</v>
      </c>
      <c r="I10" s="42"/>
      <c r="J10" s="49" t="s">
        <v>54</v>
      </c>
      <c r="K10" s="50" t="s">
        <v>55</v>
      </c>
      <c r="L10" s="51"/>
      <c r="M10" s="51"/>
      <c r="N10" s="51"/>
      <c r="O10" s="52"/>
    </row>
    <row r="11" s="1" customFormat="1" ht="16" customHeight="1" spans="1:15">
      <c r="A11" s="17" t="s">
        <v>57</v>
      </c>
      <c r="B11" s="14">
        <f>C11-1.2</f>
        <v>45.6</v>
      </c>
      <c r="C11" s="14">
        <f>D11-1.2</f>
        <v>46.8</v>
      </c>
      <c r="D11" s="15">
        <v>48</v>
      </c>
      <c r="E11" s="16">
        <f>D11+1.2</f>
        <v>49.2</v>
      </c>
      <c r="F11" s="14">
        <f>E11+1.2</f>
        <v>50.4</v>
      </c>
      <c r="G11" s="14">
        <f>F11+1.4</f>
        <v>51.8</v>
      </c>
      <c r="H11" s="14">
        <f>G11+1.4</f>
        <v>53.2</v>
      </c>
      <c r="I11" s="42"/>
      <c r="J11" s="49" t="s">
        <v>58</v>
      </c>
      <c r="K11" s="51" t="s">
        <v>58</v>
      </c>
      <c r="L11" s="51"/>
      <c r="M11" s="51"/>
      <c r="N11" s="51"/>
      <c r="O11" s="52"/>
    </row>
    <row r="12" s="1" customFormat="1" ht="16" customHeight="1" spans="1:15">
      <c r="A12" s="17" t="s">
        <v>59</v>
      </c>
      <c r="B12" s="14">
        <f>C12-0.6</f>
        <v>60.7</v>
      </c>
      <c r="C12" s="14">
        <f>D12-1.2</f>
        <v>61.3</v>
      </c>
      <c r="D12" s="15">
        <v>62.5</v>
      </c>
      <c r="E12" s="16">
        <f>D12+1.2</f>
        <v>63.7</v>
      </c>
      <c r="F12" s="14">
        <f>E12+1.2</f>
        <v>64.9</v>
      </c>
      <c r="G12" s="14">
        <f>F12+0.6</f>
        <v>65.5</v>
      </c>
      <c r="H12" s="14">
        <f>G12+0.6</f>
        <v>66.1</v>
      </c>
      <c r="I12" s="42"/>
      <c r="J12" s="49" t="s">
        <v>60</v>
      </c>
      <c r="K12" s="50" t="s">
        <v>61</v>
      </c>
      <c r="L12" s="51"/>
      <c r="M12" s="51"/>
      <c r="N12" s="51"/>
      <c r="O12" s="52"/>
    </row>
    <row r="13" s="1" customFormat="1" ht="16" customHeight="1" spans="1:15">
      <c r="A13" s="17" t="s">
        <v>62</v>
      </c>
      <c r="B13" s="14">
        <f>C13-0.8</f>
        <v>19.9</v>
      </c>
      <c r="C13" s="14">
        <f>D13-0.8</f>
        <v>20.7</v>
      </c>
      <c r="D13" s="15">
        <v>21.5</v>
      </c>
      <c r="E13" s="16">
        <f>D13+0.8</f>
        <v>22.3</v>
      </c>
      <c r="F13" s="14">
        <f>E13+0.8</f>
        <v>23.1</v>
      </c>
      <c r="G13" s="14">
        <f>F13+1.3</f>
        <v>24.4</v>
      </c>
      <c r="H13" s="14">
        <f>G13+1.3</f>
        <v>25.7</v>
      </c>
      <c r="I13" s="42"/>
      <c r="J13" s="49" t="s">
        <v>63</v>
      </c>
      <c r="K13" s="51" t="s">
        <v>64</v>
      </c>
      <c r="L13" s="51"/>
      <c r="M13" s="51"/>
      <c r="N13" s="51"/>
      <c r="O13" s="52"/>
    </row>
    <row r="14" s="1" customFormat="1" ht="16" customHeight="1" spans="1:15">
      <c r="A14" s="17" t="s">
        <v>65</v>
      </c>
      <c r="B14" s="14">
        <f>C14-0.7</f>
        <v>16.6</v>
      </c>
      <c r="C14" s="14">
        <f>D14-0.7</f>
        <v>17.3</v>
      </c>
      <c r="D14" s="22">
        <v>18</v>
      </c>
      <c r="E14" s="16">
        <f>D14+0.7</f>
        <v>18.7</v>
      </c>
      <c r="F14" s="14">
        <f>E14+0.7</f>
        <v>19.4</v>
      </c>
      <c r="G14" s="14">
        <f>F14+1</f>
        <v>20.4</v>
      </c>
      <c r="H14" s="14">
        <f>G14+1</f>
        <v>21.4</v>
      </c>
      <c r="I14" s="42"/>
      <c r="J14" s="49" t="s">
        <v>66</v>
      </c>
      <c r="K14" s="51" t="s">
        <v>67</v>
      </c>
      <c r="L14" s="51"/>
      <c r="M14" s="51"/>
      <c r="N14" s="51"/>
      <c r="O14" s="52"/>
    </row>
    <row r="15" s="1" customFormat="1" ht="16" customHeight="1" spans="1:15">
      <c r="A15" s="17" t="s">
        <v>68</v>
      </c>
      <c r="B15" s="14">
        <f>C15-0.5</f>
        <v>10</v>
      </c>
      <c r="C15" s="14">
        <f>D15-0.5</f>
        <v>10.5</v>
      </c>
      <c r="D15" s="15">
        <v>11</v>
      </c>
      <c r="E15" s="16">
        <f>D15+0.5</f>
        <v>11.5</v>
      </c>
      <c r="F15" s="14">
        <f>E15+0.5</f>
        <v>12</v>
      </c>
      <c r="G15" s="23">
        <f>F15+0.7</f>
        <v>12.7</v>
      </c>
      <c r="H15" s="23">
        <f>G15+0.7</f>
        <v>13.4</v>
      </c>
      <c r="I15" s="42"/>
      <c r="J15" s="49" t="s">
        <v>69</v>
      </c>
      <c r="K15" s="51" t="s">
        <v>70</v>
      </c>
      <c r="L15" s="51"/>
      <c r="M15" s="51"/>
      <c r="N15" s="51"/>
      <c r="O15" s="52"/>
    </row>
    <row r="16" s="1" customFormat="1" ht="16" customHeight="1" spans="1:15">
      <c r="A16" s="24" t="s">
        <v>71</v>
      </c>
      <c r="B16" s="25">
        <f>C16-1</f>
        <v>49</v>
      </c>
      <c r="C16" s="25">
        <f>D16-1</f>
        <v>50</v>
      </c>
      <c r="D16" s="26">
        <v>51</v>
      </c>
      <c r="E16" s="27">
        <f>D16+1</f>
        <v>52</v>
      </c>
      <c r="F16" s="25">
        <f>E16+1</f>
        <v>53</v>
      </c>
      <c r="G16" s="25">
        <f>F16+1.5</f>
        <v>54.5</v>
      </c>
      <c r="H16" s="25">
        <f>G16+1.5</f>
        <v>56</v>
      </c>
      <c r="I16" s="54"/>
      <c r="J16" s="55" t="s">
        <v>72</v>
      </c>
      <c r="K16" s="56" t="s">
        <v>73</v>
      </c>
      <c r="L16" s="56"/>
      <c r="M16" s="56"/>
      <c r="N16" s="56"/>
      <c r="O16" s="57"/>
    </row>
    <row r="17" s="1" customFormat="1" ht="16" customHeight="1" spans="1:15">
      <c r="A17" s="28" t="s">
        <v>74</v>
      </c>
      <c r="B17" s="29"/>
      <c r="C17" s="29"/>
      <c r="D17" s="29"/>
      <c r="E17" s="29"/>
      <c r="F17" s="29"/>
      <c r="G17" s="29"/>
      <c r="H17" s="30"/>
      <c r="I17" s="58"/>
      <c r="J17" s="59"/>
      <c r="K17" s="60"/>
      <c r="L17" s="60"/>
      <c r="M17" s="60"/>
      <c r="N17" s="60"/>
      <c r="O17" s="61"/>
    </row>
    <row r="18" s="1" customFormat="1" ht="16" customHeight="1" spans="1:15">
      <c r="A18" s="31" t="s">
        <v>75</v>
      </c>
      <c r="B18" s="32"/>
      <c r="C18" s="32"/>
      <c r="D18" s="32"/>
      <c r="E18" s="32"/>
      <c r="F18" s="32"/>
      <c r="G18" s="32"/>
      <c r="H18" s="33"/>
      <c r="I18" s="62"/>
      <c r="J18" s="63" t="s">
        <v>76</v>
      </c>
      <c r="K18" s="64"/>
      <c r="L18" s="64"/>
      <c r="M18" s="64"/>
      <c r="N18" s="64"/>
      <c r="O18" s="65"/>
    </row>
    <row r="19" s="1" customFormat="1" ht="16" customHeight="1" spans="1:15">
      <c r="A19" s="31" t="s">
        <v>77</v>
      </c>
      <c r="B19" s="32"/>
      <c r="C19" s="32"/>
      <c r="D19" s="32"/>
      <c r="E19" s="32"/>
      <c r="F19" s="32"/>
      <c r="G19" s="32"/>
      <c r="H19" s="33"/>
      <c r="I19" s="62"/>
      <c r="J19" s="63" t="s">
        <v>78</v>
      </c>
      <c r="K19" s="64"/>
      <c r="L19" s="64"/>
      <c r="M19" s="64"/>
      <c r="N19" s="64"/>
      <c r="O19" s="65"/>
    </row>
    <row r="20" s="1" customFormat="1" ht="16" customHeight="1" spans="1:15">
      <c r="A20" s="31" t="s">
        <v>79</v>
      </c>
      <c r="B20" s="32"/>
      <c r="C20" s="32"/>
      <c r="D20" s="32"/>
      <c r="E20" s="32"/>
      <c r="F20" s="32"/>
      <c r="G20" s="32"/>
      <c r="H20" s="33"/>
      <c r="I20" s="62"/>
      <c r="J20" s="63" t="s">
        <v>80</v>
      </c>
      <c r="K20" s="64"/>
      <c r="L20" s="64"/>
      <c r="M20" s="64"/>
      <c r="N20" s="64"/>
      <c r="O20" s="65"/>
    </row>
    <row r="21" s="1" customFormat="1" ht="16" customHeight="1" spans="1:15">
      <c r="A21" s="31" t="s">
        <v>81</v>
      </c>
      <c r="B21" s="32"/>
      <c r="C21" s="32"/>
      <c r="D21" s="32"/>
      <c r="E21" s="32"/>
      <c r="F21" s="32"/>
      <c r="G21" s="32"/>
      <c r="H21" s="33"/>
      <c r="I21" s="62"/>
      <c r="J21" s="63"/>
      <c r="K21" s="64"/>
      <c r="L21" s="64"/>
      <c r="M21" s="64"/>
      <c r="N21" s="64"/>
      <c r="O21" s="65"/>
    </row>
    <row r="22" s="1" customFormat="1" ht="16" customHeight="1" spans="1:15">
      <c r="A22" s="31" t="s">
        <v>82</v>
      </c>
      <c r="B22" s="32"/>
      <c r="C22" s="32"/>
      <c r="D22" s="32"/>
      <c r="E22" s="32"/>
      <c r="F22" s="32"/>
      <c r="G22" s="32"/>
      <c r="H22" s="33"/>
      <c r="I22" s="62"/>
      <c r="J22" s="63"/>
      <c r="K22" s="64"/>
      <c r="L22" s="64"/>
      <c r="M22" s="64"/>
      <c r="N22" s="64"/>
      <c r="O22" s="65"/>
    </row>
    <row r="23" s="1" customFormat="1" ht="16" customHeight="1" spans="1:15">
      <c r="A23" s="34"/>
      <c r="B23" s="35"/>
      <c r="C23" s="35"/>
      <c r="D23" s="35"/>
      <c r="E23" s="35"/>
      <c r="F23" s="35"/>
      <c r="G23" s="35"/>
      <c r="H23" s="36"/>
      <c r="I23" s="66"/>
      <c r="J23" s="67"/>
      <c r="K23" s="68"/>
      <c r="L23" s="68"/>
      <c r="M23" s="68"/>
      <c r="N23" s="68"/>
      <c r="O23" s="69"/>
    </row>
    <row r="24" s="1" customFormat="1" ht="15" spans="1:15">
      <c r="A24" s="37" t="s">
        <v>83</v>
      </c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</row>
    <row r="25" s="1" customFormat="1" ht="15" spans="1:15">
      <c r="A25" s="1" t="s">
        <v>84</v>
      </c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</row>
    <row r="26" s="1" customFormat="1" ht="15" spans="1:14">
      <c r="A26" s="38"/>
      <c r="B26" s="38"/>
      <c r="C26" s="38"/>
      <c r="D26" s="38"/>
      <c r="E26" s="38"/>
      <c r="F26" s="38"/>
      <c r="G26" s="38"/>
      <c r="H26" s="38"/>
      <c r="I26" s="38"/>
      <c r="J26" s="37" t="s">
        <v>85</v>
      </c>
      <c r="K26" s="70">
        <v>45278</v>
      </c>
      <c r="L26" s="37" t="s">
        <v>86</v>
      </c>
      <c r="M26" s="37" t="s">
        <v>87</v>
      </c>
      <c r="N26" s="37" t="s">
        <v>88</v>
      </c>
    </row>
  </sheetData>
  <mergeCells count="21">
    <mergeCell ref="A1:O1"/>
    <mergeCell ref="B2:C2"/>
    <mergeCell ref="E2:H2"/>
    <mergeCell ref="K2:O2"/>
    <mergeCell ref="B3:H3"/>
    <mergeCell ref="J3:O3"/>
    <mergeCell ref="A17:H17"/>
    <mergeCell ref="J17:O17"/>
    <mergeCell ref="A18:H18"/>
    <mergeCell ref="J18:O18"/>
    <mergeCell ref="A19:H19"/>
    <mergeCell ref="J19:O19"/>
    <mergeCell ref="A20:H20"/>
    <mergeCell ref="J20:O20"/>
    <mergeCell ref="A21:H21"/>
    <mergeCell ref="J21:O21"/>
    <mergeCell ref="A22:H22"/>
    <mergeCell ref="J22:O22"/>
    <mergeCell ref="A23:H23"/>
    <mergeCell ref="J23:O2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AQL2.5验货</vt:lpstr>
      <vt:lpstr>验货尺寸表（初期） </vt:lpstr>
      <vt:lpstr>验货尺寸表 （中期）</vt:lpstr>
      <vt:lpstr>验货尺寸表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2024-01-13T10:46:29Z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9A76448B09AA4BF58667FC667EC195F4</vt:lpwstr>
  </property>
</Properties>
</file>