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<sst xmlns="http://schemas.openxmlformats.org/spreadsheetml/2006/main" count="266" uniqueCount="113">
  <si>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</si>
  <si>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</si>
  <si>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</si>
  <si>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</si>
  <si>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</si>
  <si>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</si>
  <si>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</si>
  <si>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</si>
  <si>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</si>
  <si>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</si>
  <si>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</si>
  <si>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</si>
  <si>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</si>
  <si>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</si>
  <si>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</si>
  <si>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</si>
  <si>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</si>
  <si>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</si>
  <si>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</si>
  <si>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TAZZCM81602</t>
  </si>
  <si>
    <t>品名</t>
  </si>
  <si>
    <t>男式皮肤衣</t>
  </si>
  <si>
    <t>生产工厂</t>
  </si>
  <si>
    <t>金缕衣-珲春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</si>
  <si>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</si>
  <si>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</si>
  <si>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</si>
  <si>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</si>
  <si>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</si>
  <si>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</si>
  <si>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</si>
  <si>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</si>
  <si>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</si>
  <si>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</si>
  <si>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</si>
  <si>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</si>
  <si>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</si>
  <si>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</si>
  <si>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</si>
  <si>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</si>
  <si>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</si>
  <si>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</si>
  <si>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</si>
  <si>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</si>
  <si>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0.5</t>
  </si>
  <si>
    <t>-0.5</t>
  </si>
  <si>
    <t>前中长</t>
  </si>
  <si>
    <t>胸围</t>
  </si>
  <si>
    <t>1</t>
  </si>
  <si>
    <t>腰围</t>
  </si>
  <si>
    <t>0</t>
  </si>
  <si>
    <t>摆围</t>
  </si>
  <si>
    <t>肩宽</t>
  </si>
  <si>
    <t>肩点袖长</t>
  </si>
  <si>
    <t>-0.3</t>
  </si>
  <si>
    <t>袖肥/2</t>
  </si>
  <si>
    <t>-0.2</t>
  </si>
  <si>
    <t>袖肘围/2</t>
  </si>
  <si>
    <t>袖口围/2（平量）</t>
  </si>
  <si>
    <t>下领围</t>
  </si>
  <si>
    <t>问题点：</t>
  </si>
  <si>
    <t>1，门襟两侧吃纵量要均匀，平服。</t>
  </si>
  <si>
    <t>6，口袋上下口要注意保证平整，不要褶皱出窝。</t>
  </si>
  <si>
    <t>2，后片横拼线迹紧吃纵褶皱不平。</t>
  </si>
  <si>
    <t>7，注意不要勾丝，熨烫不能出死折。</t>
  </si>
  <si>
    <t>3，袖笼吃纵不平褶皱，不能接受。</t>
  </si>
  <si>
    <t>8，包装折叠大小号要折叠一致，要平整，避免压皱痕迹。</t>
  </si>
  <si>
    <t>4，下摆线迹紧不要斜绺褶皱，宽窄要一致。</t>
  </si>
  <si>
    <t>5.领窝包条紧，影响领围小，请及时改进。</t>
  </si>
  <si>
    <t>备注：</t>
  </si>
  <si>
    <t xml:space="preserve">     尾期测量全码齐色全码至少3件，有问题的另加测量数量。</t>
  </si>
  <si>
    <t>验货时间：</t>
  </si>
  <si>
    <t>跟单QC:</t>
  </si>
  <si>
    <t>周苑</t>
  </si>
  <si>
    <t>工厂负责人：刘慧</t>
  </si>
  <si>
    <t>S沥青蓝</t>
  </si>
  <si>
    <t>M灰湖绿</t>
  </si>
  <si>
    <t>L沥青蓝</t>
  </si>
  <si>
    <t>XL黄蓝灰</t>
  </si>
  <si>
    <t>XXL藏青色</t>
  </si>
  <si>
    <t>XXXL藏青色</t>
  </si>
  <si>
    <t>洗前/洗后</t>
  </si>
  <si>
    <t>-0.5/-0.5</t>
  </si>
  <si>
    <t>-0.5/-1</t>
  </si>
  <si>
    <t>0/-0.5</t>
  </si>
  <si>
    <t>-1/-1</t>
  </si>
  <si>
    <t>-1/-1.5</t>
  </si>
  <si>
    <t>-0.5/-1.5</t>
  </si>
  <si>
    <t>1/0</t>
  </si>
  <si>
    <t>0/0</t>
  </si>
  <si>
    <t>0.5/-1</t>
  </si>
  <si>
    <t>0.5/0</t>
  </si>
  <si>
    <t>1/-1.5</t>
  </si>
  <si>
    <t>0/-1</t>
  </si>
  <si>
    <t>-0.3/-0.5</t>
  </si>
  <si>
    <t>-0.7/-1</t>
  </si>
  <si>
    <t>-0.9/-1</t>
  </si>
  <si>
    <t>0.6/-1</t>
  </si>
  <si>
    <t>0.7/0.7</t>
  </si>
  <si>
    <t>0.6/-0.3</t>
  </si>
  <si>
    <t>1.5/2</t>
  </si>
  <si>
    <t>-0.2/-0.9</t>
  </si>
  <si>
    <t>0.3/0</t>
  </si>
  <si>
    <t>0/-03</t>
  </si>
  <si>
    <t>0/0.5</t>
  </si>
  <si>
    <t>0.2/0</t>
  </si>
  <si>
    <t>-0.4/-0.6</t>
  </si>
  <si>
    <t>-0.4/0.5</t>
  </si>
  <si>
    <t>0/-0.3</t>
  </si>
  <si>
    <t>-0.6/-0.6</t>
  </si>
  <si>
    <t>05</t>
  </si>
  <si>
    <t>-1.5/-2</t>
  </si>
  <si>
    <t>-2.5/-3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</si>
</sst>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微软雅黑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3" fillId="8" borderId="20" applyNumberFormat="0" applyAlignment="0" applyProtection="0">
      <alignment vertical="center"/>
    </xf>
    <xf numFmtId="0" fontId="24" fillId="9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1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78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5" applyFont="1" applyFill="1" applyBorder="1" applyAlignment="1">
      <alignment horizontal="center"/>
    </xf>
    <xf numFmtId="0" fontId="4" fillId="0" borderId="4" xfId="55" applyFont="1" applyFill="1" applyBorder="1" applyAlignment="1">
      <alignment horizontal="center"/>
    </xf>
    <xf numFmtId="0" fontId="5" fillId="0" borderId="4" xfId="55" applyNumberFormat="1" applyFont="1" applyFill="1" applyBorder="1" applyAlignment="1">
      <alignment horizontal="center"/>
    </xf>
    <xf numFmtId="0" fontId="5" fillId="3" borderId="4" xfId="51" applyNumberFormat="1" applyFont="1" applyFill="1" applyBorder="1" applyAlignment="1">
      <alignment horizontal="center" vertical="center"/>
    </xf>
    <xf numFmtId="0" fontId="5" fillId="3" borderId="4" xfId="55" applyNumberFormat="1" applyFont="1" applyFill="1" applyBorder="1" applyAlignment="1">
      <alignment horizontal="center"/>
    </xf>
    <xf numFmtId="0" fontId="5" fillId="3" borderId="4" xfId="56" applyFont="1" applyFill="1" applyBorder="1" applyAlignment="1">
      <alignment horizontal="center" vertical="center"/>
    </xf>
    <xf numFmtId="0" fontId="5" fillId="0" borderId="4" xfId="51" applyNumberFormat="1" applyFont="1" applyFill="1" applyBorder="1" applyAlignment="1">
      <alignment horizontal="center" vertical="center"/>
    </xf>
    <xf numFmtId="0" fontId="3" fillId="0" borderId="4" xfId="55" applyNumberFormat="1" applyFont="1" applyFill="1" applyBorder="1" applyAlignment="1">
      <alignment horizontal="center"/>
    </xf>
    <xf numFmtId="0" fontId="5" fillId="3" borderId="4" xfId="57" applyNumberFormat="1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5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0" fontId="1" fillId="2" borderId="7" xfId="52" applyFont="1" applyFill="1" applyBorder="1" applyAlignment="1"/>
    <xf numFmtId="49" fontId="1" fillId="2" borderId="7" xfId="52" applyNumberFormat="1" applyFont="1" applyFill="1" applyBorder="1" applyAlignment="1">
      <alignment horizontal="center"/>
    </xf>
    <xf numFmtId="49" fontId="1" fillId="2" borderId="7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3" fillId="3" borderId="4" xfId="55" applyFont="1" applyFill="1" applyBorder="1" applyAlignment="1">
      <alignment horizontal="center"/>
    </xf>
    <xf numFmtId="0" fontId="4" fillId="3" borderId="4" xfId="55" applyFont="1" applyFill="1" applyBorder="1" applyAlignment="1">
      <alignment horizontal="center"/>
    </xf>
    <xf numFmtId="0" fontId="3" fillId="0" borderId="4" xfId="55" applyNumberFormat="1" applyFont="1" applyFill="1" applyBorder="1" applyAlignment="1">
      <alignment horizontal="left"/>
    </xf>
    <xf numFmtId="0" fontId="5" fillId="0" borderId="7" xfId="55" applyNumberFormat="1" applyFont="1" applyFill="1" applyBorder="1" applyAlignment="1">
      <alignment horizontal="left"/>
    </xf>
    <xf numFmtId="0" fontId="6" fillId="0" borderId="4" xfId="55" applyFont="1" applyFill="1" applyBorder="1" applyAlignment="1">
      <alignment horizontal="center"/>
    </xf>
    <xf numFmtId="0" fontId="7" fillId="2" borderId="4" xfId="53" applyFont="1" applyFill="1" applyBorder="1" applyAlignment="1">
      <alignment horizontal="center" vertical="center"/>
    </xf>
    <xf numFmtId="49" fontId="7" fillId="2" borderId="4" xfId="53" applyNumberFormat="1" applyFont="1" applyFill="1" applyBorder="1" applyAlignment="1">
      <alignment horizontal="center" vertical="center"/>
    </xf>
    <xf numFmtId="49" fontId="7" fillId="2" borderId="6" xfId="53" applyNumberFormat="1" applyFont="1" applyFill="1" applyBorder="1" applyAlignment="1">
      <alignment horizontal="center" vertical="center"/>
    </xf>
    <xf numFmtId="49" fontId="8" fillId="2" borderId="4" xfId="53" applyNumberFormat="1" applyFont="1" applyFill="1" applyBorder="1" applyAlignment="1">
      <alignment horizontal="center" vertical="center"/>
    </xf>
    <xf numFmtId="49" fontId="7" fillId="2" borderId="9" xfId="53" applyNumberFormat="1" applyFont="1" applyFill="1" applyBorder="1" applyAlignment="1">
      <alignment horizontal="left" vertical="center"/>
    </xf>
    <xf numFmtId="49" fontId="7" fillId="2" borderId="10" xfId="53" applyNumberFormat="1" applyFont="1" applyFill="1" applyBorder="1" applyAlignment="1">
      <alignment horizontal="left" vertical="center"/>
    </xf>
    <xf numFmtId="49" fontId="7" fillId="2" borderId="11" xfId="53" applyNumberFormat="1" applyFont="1" applyFill="1" applyBorder="1" applyAlignment="1">
      <alignment horizontal="left" vertical="center"/>
    </xf>
    <xf numFmtId="49" fontId="9" fillId="2" borderId="9" xfId="53" applyNumberFormat="1" applyFont="1" applyFill="1" applyBorder="1" applyAlignment="1">
      <alignment horizontal="left" vertical="center"/>
    </xf>
    <xf numFmtId="49" fontId="9" fillId="2" borderId="10" xfId="53" applyNumberFormat="1" applyFont="1" applyFill="1" applyBorder="1" applyAlignment="1">
      <alignment horizontal="left" vertical="center"/>
    </xf>
    <xf numFmtId="49" fontId="9" fillId="2" borderId="11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4" xfId="52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6" xfId="0" applyBorder="1"/>
    <xf numFmtId="0" fontId="0" fillId="0" borderId="7" xfId="0" applyBorder="1"/>
    <xf numFmtId="0" fontId="0" fillId="4" borderId="7" xfId="0" applyFill="1" applyBorder="1"/>
    <xf numFmtId="0" fontId="0" fillId="5" borderId="0" xfId="0" applyFill="1"/>
    <xf numFmtId="0" fontId="10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/>
    <xf numFmtId="0" fontId="0" fillId="0" borderId="6" xfId="0" applyBorder="1"/>
    <xf numFmtId="0" fontId="0" fillId="0" borderId="8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3 2 3" xfId="55"/>
    <cellStyle name="常规 40 5 2" xfId="56"/>
    <cellStyle name="常规_110509_2006-09-2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57" t="s">
        <v>0</v>
      </c>
      <c r="C2" s="58"/>
      <c r="D2" s="58"/>
      <c r="E2" s="58"/>
      <c r="F2" s="58"/>
      <c r="G2" s="58"/>
      <c r="H2" s="58"/>
      <c r="I2" s="73"/>
    </row>
    <row r="3" ht="28" customHeight="1" spans="2:9">
      <c r="B3" s="59"/>
      <c r="C3" s="60"/>
      <c r="D3" s="61" t="s">
        <v>1</v>
      </c>
      <c r="E3" s="62"/>
      <c r="F3" s="63" t="s">
        <v>2</v>
      </c>
      <c r="G3" s="64"/>
      <c r="H3" s="61" t="s">
        <v>3</v>
      </c>
      <c r="I3" s="74"/>
    </row>
    <row r="4" ht="28" customHeight="1" spans="2:9">
      <c r="B4" s="59" t="s">
        <v>4</v>
      </c>
      <c r="C4" s="60" t="s">
        <v>5</v>
      </c>
      <c r="D4" s="60" t="s">
        <v>6</v>
      </c>
      <c r="E4" s="60" t="s">
        <v>7</v>
      </c>
      <c r="F4" s="65" t="s">
        <v>6</v>
      </c>
      <c r="G4" s="65" t="s">
        <v>7</v>
      </c>
      <c r="H4" s="60" t="s">
        <v>6</v>
      </c>
      <c r="I4" s="75" t="s">
        <v>7</v>
      </c>
    </row>
    <row r="5" ht="28" customHeight="1" spans="2:9">
      <c r="B5" s="66" t="s">
        <v>8</v>
      </c>
      <c r="C5" s="67">
        <v>13</v>
      </c>
      <c r="D5" s="67">
        <v>0</v>
      </c>
      <c r="E5" s="67">
        <v>1</v>
      </c>
      <c r="F5" s="68">
        <v>0</v>
      </c>
      <c r="G5" s="68">
        <v>1</v>
      </c>
      <c r="H5" s="67">
        <v>1</v>
      </c>
      <c r="I5" s="76">
        <v>2</v>
      </c>
    </row>
    <row r="6" ht="28" customHeight="1" spans="2:9">
      <c r="B6" s="66" t="s">
        <v>9</v>
      </c>
      <c r="C6" s="67">
        <v>20</v>
      </c>
      <c r="D6" s="67">
        <v>0</v>
      </c>
      <c r="E6" s="67">
        <v>1</v>
      </c>
      <c r="F6" s="68">
        <v>1</v>
      </c>
      <c r="G6" s="68">
        <v>2</v>
      </c>
      <c r="H6" s="67">
        <v>2</v>
      </c>
      <c r="I6" s="76">
        <v>3</v>
      </c>
    </row>
    <row r="7" ht="28" customHeight="1" spans="2:9">
      <c r="B7" s="66" t="s">
        <v>10</v>
      </c>
      <c r="C7" s="67">
        <v>32</v>
      </c>
      <c r="D7" s="67">
        <v>0</v>
      </c>
      <c r="E7" s="67">
        <v>1</v>
      </c>
      <c r="F7" s="68">
        <v>2</v>
      </c>
      <c r="G7" s="68">
        <v>3</v>
      </c>
      <c r="H7" s="67">
        <v>3</v>
      </c>
      <c r="I7" s="76">
        <v>4</v>
      </c>
    </row>
    <row r="8" ht="28" customHeight="1" spans="2:9">
      <c r="B8" s="66" t="s">
        <v>11</v>
      </c>
      <c r="C8" s="67">
        <v>50</v>
      </c>
      <c r="D8" s="67">
        <v>1</v>
      </c>
      <c r="E8" s="67">
        <v>2</v>
      </c>
      <c r="F8" s="68">
        <v>3</v>
      </c>
      <c r="G8" s="68">
        <v>4</v>
      </c>
      <c r="H8" s="67">
        <v>5</v>
      </c>
      <c r="I8" s="76">
        <v>6</v>
      </c>
    </row>
    <row r="9" ht="28" customHeight="1" spans="2:9">
      <c r="B9" s="66" t="s">
        <v>12</v>
      </c>
      <c r="C9" s="67">
        <v>80</v>
      </c>
      <c r="D9" s="67">
        <v>2</v>
      </c>
      <c r="E9" s="67">
        <v>3</v>
      </c>
      <c r="F9" s="68">
        <v>5</v>
      </c>
      <c r="G9" s="68">
        <v>6</v>
      </c>
      <c r="H9" s="67">
        <v>7</v>
      </c>
      <c r="I9" s="76">
        <v>8</v>
      </c>
    </row>
    <row r="10" ht="28" customHeight="1" spans="2:9">
      <c r="B10" s="66" t="s">
        <v>13</v>
      </c>
      <c r="C10" s="67">
        <v>125</v>
      </c>
      <c r="D10" s="67">
        <v>3</v>
      </c>
      <c r="E10" s="67">
        <v>4</v>
      </c>
      <c r="F10" s="68">
        <v>7</v>
      </c>
      <c r="G10" s="68">
        <v>8</v>
      </c>
      <c r="H10" s="67">
        <v>10</v>
      </c>
      <c r="I10" s="76">
        <v>11</v>
      </c>
    </row>
    <row r="11" ht="28" customHeight="1" spans="2:9">
      <c r="B11" s="66" t="s">
        <v>14</v>
      </c>
      <c r="C11" s="67">
        <v>200</v>
      </c>
      <c r="D11" s="67">
        <v>5</v>
      </c>
      <c r="E11" s="67">
        <v>6</v>
      </c>
      <c r="F11" s="68">
        <v>10</v>
      </c>
      <c r="G11" s="68">
        <v>11</v>
      </c>
      <c r="H11" s="67">
        <v>14</v>
      </c>
      <c r="I11" s="76">
        <v>15</v>
      </c>
    </row>
    <row r="12" ht="28" customHeight="1" spans="2:9">
      <c r="B12" s="69" t="s">
        <v>15</v>
      </c>
      <c r="C12" s="70">
        <v>315</v>
      </c>
      <c r="D12" s="70">
        <v>7</v>
      </c>
      <c r="E12" s="70">
        <v>8</v>
      </c>
      <c r="F12" s="71">
        <v>14</v>
      </c>
      <c r="G12" s="71">
        <v>15</v>
      </c>
      <c r="H12" s="70">
        <v>21</v>
      </c>
      <c r="I12" s="77">
        <v>22</v>
      </c>
    </row>
    <row r="14" spans="2:4">
      <c r="B14" s="72" t="s">
        <v>16</v>
      </c>
      <c r="C14" s="72"/>
      <c r="D14" s="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A17" workbookViewId="0">
      <selection activeCell="J19" sqref="J19:O1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5" style="1" customWidth="1"/>
    <col min="11" max="11" width="12.75" style="1" customWidth="1"/>
    <col min="12" max="12" width="10" style="1" customWidth="1"/>
    <col min="13" max="13" width="10.4166666666667" style="1" customWidth="1"/>
    <col min="14" max="14" width="10.3333333333333" style="1" customWidth="1"/>
    <col min="15" max="15" width="1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0"/>
      <c r="J2" s="21" t="s">
        <v>22</v>
      </c>
      <c r="K2" s="5" t="s">
        <v>23</v>
      </c>
      <c r="L2" s="5"/>
      <c r="M2" s="5"/>
      <c r="N2" s="5"/>
      <c r="O2" s="22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3"/>
      <c r="J3" s="24" t="s">
        <v>26</v>
      </c>
      <c r="K3" s="24"/>
      <c r="L3" s="24"/>
      <c r="M3" s="24"/>
      <c r="N3" s="24"/>
      <c r="O3" s="25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3"/>
      <c r="J4" s="26" t="s">
        <v>29</v>
      </c>
      <c r="K4" s="26" t="s">
        <v>29</v>
      </c>
      <c r="L4" s="26"/>
      <c r="M4" s="26"/>
      <c r="N4" s="26"/>
      <c r="O4" s="27"/>
    </row>
    <row r="5" s="1" customFormat="1" ht="16" customHeight="1" spans="1:15">
      <c r="A5" s="7"/>
      <c r="B5" s="9" t="s">
        <v>34</v>
      </c>
      <c r="C5" s="9" t="s">
        <v>35</v>
      </c>
      <c r="D5" s="10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3"/>
      <c r="J5" s="28" t="s">
        <v>41</v>
      </c>
      <c r="K5" s="28" t="s">
        <v>42</v>
      </c>
      <c r="L5" s="28"/>
      <c r="M5" s="28"/>
      <c r="N5" s="28"/>
      <c r="O5" s="29"/>
    </row>
    <row r="6" s="1" customFormat="1" ht="16" customHeight="1" spans="1:15">
      <c r="A6" s="11" t="s">
        <v>43</v>
      </c>
      <c r="B6" s="11">
        <f>C6-1</f>
        <v>68</v>
      </c>
      <c r="C6" s="11">
        <f>D6-2</f>
        <v>69</v>
      </c>
      <c r="D6" s="12">
        <v>71</v>
      </c>
      <c r="E6" s="11">
        <f>D6+2</f>
        <v>73</v>
      </c>
      <c r="F6" s="11">
        <f>E6+2</f>
        <v>75</v>
      </c>
      <c r="G6" s="11">
        <f>F6+1</f>
        <v>76</v>
      </c>
      <c r="H6" s="11">
        <f>G6+1</f>
        <v>77</v>
      </c>
      <c r="I6" s="23"/>
      <c r="J6" s="30" t="s">
        <v>44</v>
      </c>
      <c r="K6" s="30" t="s">
        <v>45</v>
      </c>
      <c r="L6" s="30"/>
      <c r="M6" s="30"/>
      <c r="N6" s="30"/>
      <c r="O6" s="31"/>
    </row>
    <row r="7" s="1" customFormat="1" ht="16" customHeight="1" spans="1:15">
      <c r="A7" s="11" t="s">
        <v>46</v>
      </c>
      <c r="B7" s="11">
        <f>C7-1</f>
        <v>64.5</v>
      </c>
      <c r="C7" s="11">
        <f>D7-2</f>
        <v>65.5</v>
      </c>
      <c r="D7" s="12">
        <v>67.5</v>
      </c>
      <c r="E7" s="11">
        <f>D7+2</f>
        <v>69.5</v>
      </c>
      <c r="F7" s="11">
        <f>E7+2</f>
        <v>71.5</v>
      </c>
      <c r="G7" s="11">
        <f>F7+1</f>
        <v>72.5</v>
      </c>
      <c r="H7" s="11">
        <f>G7+1</f>
        <v>73.5</v>
      </c>
      <c r="I7" s="23"/>
      <c r="J7" s="32" t="s">
        <v>45</v>
      </c>
      <c r="K7" s="32" t="s">
        <v>45</v>
      </c>
      <c r="L7" s="32"/>
      <c r="M7" s="32"/>
      <c r="N7" s="32"/>
      <c r="O7" s="33"/>
    </row>
    <row r="8" s="1" customFormat="1" ht="16" customHeight="1" spans="1:15">
      <c r="A8" s="11" t="s">
        <v>47</v>
      </c>
      <c r="B8" s="11">
        <f t="shared" ref="B8:B10" si="0">C8-4</f>
        <v>104</v>
      </c>
      <c r="C8" s="11">
        <f t="shared" ref="C8:C10" si="1">D8-4</f>
        <v>108</v>
      </c>
      <c r="D8" s="13">
        <v>112</v>
      </c>
      <c r="E8" s="11">
        <f t="shared" ref="E8:E10" si="2">D8+4</f>
        <v>116</v>
      </c>
      <c r="F8" s="11">
        <f>E8+4</f>
        <v>120</v>
      </c>
      <c r="G8" s="11">
        <f t="shared" ref="G8:G10" si="3">F8+6</f>
        <v>126</v>
      </c>
      <c r="H8" s="11">
        <f>G8+6</f>
        <v>132</v>
      </c>
      <c r="I8" s="23"/>
      <c r="J8" s="32" t="s">
        <v>48</v>
      </c>
      <c r="K8" s="32" t="s">
        <v>44</v>
      </c>
      <c r="L8" s="32"/>
      <c r="M8" s="32"/>
      <c r="N8" s="32"/>
      <c r="O8" s="33"/>
    </row>
    <row r="9" s="1" customFormat="1" ht="16" customHeight="1" spans="1:15">
      <c r="A9" s="11" t="s">
        <v>49</v>
      </c>
      <c r="B9" s="11">
        <f t="shared" si="0"/>
        <v>102</v>
      </c>
      <c r="C9" s="11">
        <f t="shared" si="1"/>
        <v>106</v>
      </c>
      <c r="D9" s="13">
        <v>110</v>
      </c>
      <c r="E9" s="11">
        <f t="shared" si="2"/>
        <v>114</v>
      </c>
      <c r="F9" s="11">
        <f>E9+5</f>
        <v>119</v>
      </c>
      <c r="G9" s="11">
        <f t="shared" si="3"/>
        <v>125</v>
      </c>
      <c r="H9" s="11">
        <f>G9+7</f>
        <v>132</v>
      </c>
      <c r="I9" s="23"/>
      <c r="J9" s="30" t="s">
        <v>50</v>
      </c>
      <c r="K9" s="30" t="s">
        <v>45</v>
      </c>
      <c r="L9" s="30"/>
      <c r="M9" s="30"/>
      <c r="N9" s="30"/>
      <c r="O9" s="31"/>
    </row>
    <row r="10" s="1" customFormat="1" ht="16" customHeight="1" spans="1:15">
      <c r="A10" s="11" t="s">
        <v>51</v>
      </c>
      <c r="B10" s="11">
        <f t="shared" si="0"/>
        <v>103</v>
      </c>
      <c r="C10" s="11">
        <f t="shared" si="1"/>
        <v>107</v>
      </c>
      <c r="D10" s="14">
        <v>111</v>
      </c>
      <c r="E10" s="11">
        <f t="shared" si="2"/>
        <v>115</v>
      </c>
      <c r="F10" s="11">
        <f>E10+5</f>
        <v>120</v>
      </c>
      <c r="G10" s="11">
        <f t="shared" si="3"/>
        <v>126</v>
      </c>
      <c r="H10" s="11">
        <f>G10+7</f>
        <v>133</v>
      </c>
      <c r="I10" s="23"/>
      <c r="J10" s="30" t="s">
        <v>50</v>
      </c>
      <c r="K10" s="30" t="s">
        <v>45</v>
      </c>
      <c r="L10" s="30"/>
      <c r="M10" s="30"/>
      <c r="N10" s="30"/>
      <c r="O10" s="31"/>
    </row>
    <row r="11" s="1" customFormat="1" ht="16" customHeight="1" spans="1:15">
      <c r="A11" s="15" t="s">
        <v>52</v>
      </c>
      <c r="B11" s="15">
        <f>C11-1.2</f>
        <v>45.6</v>
      </c>
      <c r="C11" s="15">
        <f>D11-1.2</f>
        <v>46.8</v>
      </c>
      <c r="D11" s="14">
        <v>48</v>
      </c>
      <c r="E11" s="15">
        <f>D11+1.2</f>
        <v>49.2</v>
      </c>
      <c r="F11" s="15">
        <f>E11+1.2</f>
        <v>50.4</v>
      </c>
      <c r="G11" s="15">
        <f>F11+1.4</f>
        <v>51.8</v>
      </c>
      <c r="H11" s="15">
        <f>G11+1.4</f>
        <v>53.2</v>
      </c>
      <c r="I11" s="23"/>
      <c r="J11" s="30" t="s">
        <v>50</v>
      </c>
      <c r="K11" s="30" t="s">
        <v>45</v>
      </c>
      <c r="L11" s="30"/>
      <c r="M11" s="30"/>
      <c r="N11" s="30"/>
      <c r="O11" s="31"/>
    </row>
    <row r="12" s="1" customFormat="1" ht="16" customHeight="1" spans="1:15">
      <c r="A12" s="15" t="s">
        <v>53</v>
      </c>
      <c r="B12" s="15">
        <f>C12-0.6</f>
        <v>60.7</v>
      </c>
      <c r="C12" s="15">
        <f>D12-1.2</f>
        <v>61.3</v>
      </c>
      <c r="D12" s="13">
        <v>62.5</v>
      </c>
      <c r="E12" s="15">
        <f>D12+1.2</f>
        <v>63.7</v>
      </c>
      <c r="F12" s="15">
        <f>E12+1.2</f>
        <v>64.9</v>
      </c>
      <c r="G12" s="15">
        <f>F12+0.6</f>
        <v>65.5</v>
      </c>
      <c r="H12" s="15">
        <f>G12+0.6</f>
        <v>66.1</v>
      </c>
      <c r="I12" s="23"/>
      <c r="J12" s="30" t="s">
        <v>50</v>
      </c>
      <c r="K12" s="30" t="s">
        <v>54</v>
      </c>
      <c r="L12" s="30"/>
      <c r="M12" s="30"/>
      <c r="N12" s="30"/>
      <c r="O12" s="31"/>
    </row>
    <row r="13" s="1" customFormat="1" ht="16" customHeight="1" spans="1:15">
      <c r="A13" s="16" t="s">
        <v>55</v>
      </c>
      <c r="B13" s="11">
        <f>C13-0.8</f>
        <v>19.9</v>
      </c>
      <c r="C13" s="11">
        <f>D13-0.8</f>
        <v>20.7</v>
      </c>
      <c r="D13" s="13">
        <v>21.5</v>
      </c>
      <c r="E13" s="11">
        <f>D13+0.8</f>
        <v>22.3</v>
      </c>
      <c r="F13" s="11">
        <f>E13+0.8</f>
        <v>23.1</v>
      </c>
      <c r="G13" s="11">
        <f>F13+1.3</f>
        <v>24.4</v>
      </c>
      <c r="H13" s="11">
        <f>G13+1.3</f>
        <v>25.7</v>
      </c>
      <c r="I13" s="23"/>
      <c r="J13" s="30" t="s">
        <v>50</v>
      </c>
      <c r="K13" s="30" t="s">
        <v>56</v>
      </c>
      <c r="L13" s="30"/>
      <c r="M13" s="30"/>
      <c r="N13" s="30"/>
      <c r="O13" s="31"/>
    </row>
    <row r="14" s="1" customFormat="1" ht="16" customHeight="1" spans="1:15">
      <c r="A14" s="11" t="s">
        <v>57</v>
      </c>
      <c r="B14" s="11">
        <f>C14-0.7</f>
        <v>16.6</v>
      </c>
      <c r="C14" s="11">
        <f>D14-0.7</f>
        <v>17.3</v>
      </c>
      <c r="D14" s="13">
        <v>18</v>
      </c>
      <c r="E14" s="11">
        <f>D14+0.7</f>
        <v>18.7</v>
      </c>
      <c r="F14" s="11">
        <f>E14+0.7</f>
        <v>19.4</v>
      </c>
      <c r="G14" s="11">
        <f>F14+1</f>
        <v>20.4</v>
      </c>
      <c r="H14" s="11">
        <f>G14+1</f>
        <v>21.4</v>
      </c>
      <c r="I14" s="23"/>
      <c r="J14" s="30" t="s">
        <v>50</v>
      </c>
      <c r="K14" s="30" t="s">
        <v>54</v>
      </c>
      <c r="L14" s="30"/>
      <c r="M14" s="30"/>
      <c r="N14" s="30"/>
      <c r="O14" s="31"/>
    </row>
    <row r="15" s="1" customFormat="1" ht="16" customHeight="1" spans="1:15">
      <c r="A15" s="11" t="s">
        <v>58</v>
      </c>
      <c r="B15" s="11">
        <f>C15-0.5</f>
        <v>10</v>
      </c>
      <c r="C15" s="11">
        <f>D15-0.5</f>
        <v>10.5</v>
      </c>
      <c r="D15" s="13">
        <v>11</v>
      </c>
      <c r="E15" s="11">
        <f>D15+0.5</f>
        <v>11.5</v>
      </c>
      <c r="F15" s="11">
        <f>E15+0.5</f>
        <v>12</v>
      </c>
      <c r="G15" s="11">
        <f>F15+0.7</f>
        <v>12.7</v>
      </c>
      <c r="H15" s="11">
        <f>G15+0.7</f>
        <v>13.4</v>
      </c>
      <c r="I15" s="23"/>
      <c r="J15" s="30" t="s">
        <v>50</v>
      </c>
      <c r="K15" s="30" t="s">
        <v>45</v>
      </c>
      <c r="L15" s="30"/>
      <c r="M15" s="30"/>
      <c r="N15" s="30"/>
      <c r="O15" s="31"/>
    </row>
    <row r="16" s="1" customFormat="1" ht="16" customHeight="1" spans="1:15">
      <c r="A16" s="11" t="s">
        <v>59</v>
      </c>
      <c r="B16" s="11">
        <f>C16-1</f>
        <v>48.5</v>
      </c>
      <c r="C16" s="11">
        <f>D16-1</f>
        <v>49.5</v>
      </c>
      <c r="D16" s="17">
        <v>50.5</v>
      </c>
      <c r="E16" s="11">
        <f>D16+1</f>
        <v>51.5</v>
      </c>
      <c r="F16" s="11">
        <f>E16+1</f>
        <v>52.5</v>
      </c>
      <c r="G16" s="11">
        <f>F16+1.5</f>
        <v>54</v>
      </c>
      <c r="H16" s="11">
        <f>G16+1.5</f>
        <v>55.5</v>
      </c>
      <c r="I16" s="23"/>
      <c r="J16" s="30" t="s">
        <v>50</v>
      </c>
      <c r="K16" s="30" t="s">
        <v>45</v>
      </c>
      <c r="L16" s="30"/>
      <c r="M16" s="30"/>
      <c r="N16" s="30"/>
      <c r="O16" s="31"/>
    </row>
    <row r="17" s="1" customFormat="1" ht="16" customHeight="1" spans="1:15">
      <c r="A17" s="41" t="s">
        <v>60</v>
      </c>
      <c r="B17" s="41"/>
      <c r="C17" s="41"/>
      <c r="D17" s="41"/>
      <c r="E17" s="41"/>
      <c r="F17" s="41"/>
      <c r="G17" s="41"/>
      <c r="H17" s="41"/>
      <c r="I17" s="23"/>
      <c r="J17" s="48"/>
      <c r="K17" s="49"/>
      <c r="L17" s="49"/>
      <c r="M17" s="49"/>
      <c r="N17" s="49"/>
      <c r="O17" s="50"/>
    </row>
    <row r="18" s="1" customFormat="1" ht="16" customHeight="1" spans="1:15">
      <c r="A18" s="41" t="s">
        <v>61</v>
      </c>
      <c r="B18" s="41"/>
      <c r="C18" s="41"/>
      <c r="D18" s="41"/>
      <c r="E18" s="41"/>
      <c r="F18" s="41"/>
      <c r="G18" s="41"/>
      <c r="H18" s="41"/>
      <c r="I18" s="23"/>
      <c r="J18" s="51" t="s">
        <v>62</v>
      </c>
      <c r="K18" s="52"/>
      <c r="L18" s="52"/>
      <c r="M18" s="52"/>
      <c r="N18" s="52"/>
      <c r="O18" s="53"/>
    </row>
    <row r="19" s="1" customFormat="1" ht="16" customHeight="1" spans="1:15">
      <c r="A19" s="41" t="s">
        <v>63</v>
      </c>
      <c r="B19" s="41"/>
      <c r="C19" s="41"/>
      <c r="D19" s="41"/>
      <c r="E19" s="41"/>
      <c r="F19" s="41"/>
      <c r="G19" s="41"/>
      <c r="H19" s="41"/>
      <c r="I19" s="23"/>
      <c r="J19" s="51" t="s">
        <v>64</v>
      </c>
      <c r="K19" s="52"/>
      <c r="L19" s="52"/>
      <c r="M19" s="52"/>
      <c r="N19" s="52"/>
      <c r="O19" s="53"/>
    </row>
    <row r="20" s="1" customFormat="1" ht="16" customHeight="1" spans="1:15">
      <c r="A20" s="41" t="s">
        <v>65</v>
      </c>
      <c r="B20" s="41"/>
      <c r="C20" s="41"/>
      <c r="D20" s="41"/>
      <c r="E20" s="41"/>
      <c r="F20" s="41"/>
      <c r="G20" s="41"/>
      <c r="H20" s="41"/>
      <c r="I20" s="23"/>
      <c r="J20" s="51" t="s">
        <v>66</v>
      </c>
      <c r="K20" s="52"/>
      <c r="L20" s="52"/>
      <c r="M20" s="52"/>
      <c r="N20" s="52"/>
      <c r="O20" s="53"/>
    </row>
    <row r="21" s="1" customFormat="1" ht="16" customHeight="1" spans="1:15">
      <c r="A21" s="41" t="s">
        <v>67</v>
      </c>
      <c r="B21" s="41"/>
      <c r="C21" s="41"/>
      <c r="D21" s="41"/>
      <c r="E21" s="41"/>
      <c r="F21" s="41"/>
      <c r="G21" s="41"/>
      <c r="H21" s="41"/>
      <c r="I21" s="23"/>
      <c r="J21" s="48"/>
      <c r="K21" s="49"/>
      <c r="L21" s="49"/>
      <c r="M21" s="49"/>
      <c r="N21" s="49"/>
      <c r="O21" s="50"/>
    </row>
    <row r="22" s="1" customFormat="1" ht="16" customHeight="1" spans="1:15">
      <c r="A22" s="41" t="s">
        <v>68</v>
      </c>
      <c r="B22" s="41"/>
      <c r="C22" s="41"/>
      <c r="D22" s="41"/>
      <c r="E22" s="41"/>
      <c r="F22" s="41"/>
      <c r="G22" s="41"/>
      <c r="H22" s="41"/>
      <c r="I22" s="23"/>
      <c r="J22" s="48"/>
      <c r="K22" s="49"/>
      <c r="L22" s="49"/>
      <c r="M22" s="49"/>
      <c r="N22" s="49"/>
      <c r="O22" s="50"/>
    </row>
    <row r="23" s="1" customFormat="1" ht="16" customHeight="1" spans="1:15">
      <c r="A23" s="11"/>
      <c r="B23" s="11"/>
      <c r="C23" s="11"/>
      <c r="D23" s="17"/>
      <c r="E23" s="11"/>
      <c r="F23" s="11"/>
      <c r="G23" s="11"/>
      <c r="H23" s="11"/>
      <c r="I23" s="34"/>
      <c r="J23" s="35"/>
      <c r="K23" s="35"/>
      <c r="L23" s="36"/>
      <c r="M23" s="35"/>
      <c r="N23" s="35"/>
      <c r="O23" s="37"/>
    </row>
    <row r="24" s="1" customFormat="1" ht="15" spans="1:15">
      <c r="A24" s="18" t="s">
        <v>69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="1" customFormat="1" ht="15" spans="1:15">
      <c r="A25" s="1" t="s">
        <v>70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="1" customFormat="1" ht="15" spans="1:14">
      <c r="A26" s="19"/>
      <c r="B26" s="19"/>
      <c r="C26" s="19"/>
      <c r="D26" s="19"/>
      <c r="E26" s="19"/>
      <c r="F26" s="19"/>
      <c r="G26" s="19"/>
      <c r="H26" s="19"/>
      <c r="I26" s="19"/>
      <c r="J26" s="18" t="s">
        <v>71</v>
      </c>
      <c r="K26" s="38">
        <v>45273</v>
      </c>
      <c r="L26" s="18" t="s">
        <v>72</v>
      </c>
      <c r="M26" s="18" t="s">
        <v>73</v>
      </c>
      <c r="N26" s="18" t="s">
        <v>74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A10" workbookViewId="0">
      <selection activeCell="F27" sqref="F2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5" style="1" customWidth="1"/>
    <col min="11" max="11" width="12.75" style="1" customWidth="1"/>
    <col min="12" max="12" width="10" style="1" customWidth="1"/>
    <col min="13" max="13" width="10.4166666666667" style="1" customWidth="1"/>
    <col min="14" max="14" width="10.3333333333333" style="1" customWidth="1"/>
    <col min="15" max="15" width="1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0"/>
      <c r="J2" s="21" t="s">
        <v>22</v>
      </c>
      <c r="K2" s="5" t="s">
        <v>23</v>
      </c>
      <c r="L2" s="5"/>
      <c r="M2" s="5"/>
      <c r="N2" s="5"/>
      <c r="O2" s="22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3"/>
      <c r="J3" s="24" t="s">
        <v>26</v>
      </c>
      <c r="K3" s="24"/>
      <c r="L3" s="24"/>
      <c r="M3" s="24"/>
      <c r="N3" s="24"/>
      <c r="O3" s="25"/>
    </row>
    <row r="4" s="1" customFormat="1" ht="16" customHeight="1" spans="1:15">
      <c r="A4" s="7"/>
      <c r="B4" s="39" t="s">
        <v>27</v>
      </c>
      <c r="C4" s="9" t="s">
        <v>28</v>
      </c>
      <c r="D4" s="40" t="s">
        <v>29</v>
      </c>
      <c r="E4" s="9" t="s">
        <v>30</v>
      </c>
      <c r="F4" s="39" t="s">
        <v>31</v>
      </c>
      <c r="G4" s="9" t="s">
        <v>32</v>
      </c>
      <c r="H4" s="9" t="s">
        <v>33</v>
      </c>
      <c r="I4" s="23"/>
      <c r="J4" s="43" t="s">
        <v>75</v>
      </c>
      <c r="K4" s="43" t="s">
        <v>76</v>
      </c>
      <c r="L4" s="43" t="s">
        <v>77</v>
      </c>
      <c r="M4" s="43" t="s">
        <v>78</v>
      </c>
      <c r="N4" s="43" t="s">
        <v>79</v>
      </c>
      <c r="O4" s="43" t="s">
        <v>80</v>
      </c>
    </row>
    <row r="5" s="1" customFormat="1" ht="16" customHeight="1" spans="1:15">
      <c r="A5" s="7"/>
      <c r="B5" s="39" t="s">
        <v>34</v>
      </c>
      <c r="C5" s="9" t="s">
        <v>35</v>
      </c>
      <c r="D5" s="40" t="s">
        <v>36</v>
      </c>
      <c r="E5" s="9" t="s">
        <v>37</v>
      </c>
      <c r="F5" s="39" t="s">
        <v>38</v>
      </c>
      <c r="G5" s="9" t="s">
        <v>39</v>
      </c>
      <c r="H5" s="9" t="s">
        <v>40</v>
      </c>
      <c r="I5" s="23"/>
      <c r="J5" s="44" t="s">
        <v>81</v>
      </c>
      <c r="K5" s="44" t="s">
        <v>81</v>
      </c>
      <c r="L5" s="44" t="s">
        <v>81</v>
      </c>
      <c r="M5" s="44" t="s">
        <v>81</v>
      </c>
      <c r="N5" s="44" t="s">
        <v>81</v>
      </c>
      <c r="O5" s="44" t="s">
        <v>81</v>
      </c>
    </row>
    <row r="6" s="1" customFormat="1" ht="16" customHeight="1" spans="1:15">
      <c r="A6" s="11" t="s">
        <v>43</v>
      </c>
      <c r="B6" s="13">
        <f>C6-1</f>
        <v>68</v>
      </c>
      <c r="C6" s="11">
        <f>D6-2</f>
        <v>69</v>
      </c>
      <c r="D6" s="12">
        <v>71</v>
      </c>
      <c r="E6" s="11">
        <f>D6+2</f>
        <v>73</v>
      </c>
      <c r="F6" s="13">
        <f>E6+2</f>
        <v>75</v>
      </c>
      <c r="G6" s="11">
        <f>F6+1</f>
        <v>76</v>
      </c>
      <c r="H6" s="11">
        <f>G6+1</f>
        <v>77</v>
      </c>
      <c r="I6" s="23"/>
      <c r="J6" s="45" t="s">
        <v>82</v>
      </c>
      <c r="K6" s="45" t="s">
        <v>83</v>
      </c>
      <c r="L6" s="45" t="s">
        <v>84</v>
      </c>
      <c r="M6" s="45" t="s">
        <v>85</v>
      </c>
      <c r="N6" s="45" t="s">
        <v>84</v>
      </c>
      <c r="O6" s="46" t="s">
        <v>84</v>
      </c>
    </row>
    <row r="7" s="1" customFormat="1" ht="16" customHeight="1" spans="1:15">
      <c r="A7" s="11" t="s">
        <v>46</v>
      </c>
      <c r="B7" s="13">
        <f>C7-1</f>
        <v>64.5</v>
      </c>
      <c r="C7" s="11">
        <f>D7-2</f>
        <v>65.5</v>
      </c>
      <c r="D7" s="12">
        <v>67.5</v>
      </c>
      <c r="E7" s="11">
        <f>D7+2</f>
        <v>69.5</v>
      </c>
      <c r="F7" s="13">
        <f>E7+2</f>
        <v>71.5</v>
      </c>
      <c r="G7" s="11">
        <f>F7+1</f>
        <v>72.5</v>
      </c>
      <c r="H7" s="11">
        <f>G7+1</f>
        <v>73.5</v>
      </c>
      <c r="I7" s="23"/>
      <c r="J7" s="45" t="s">
        <v>86</v>
      </c>
      <c r="K7" s="45" t="s">
        <v>86</v>
      </c>
      <c r="L7" s="45" t="s">
        <v>87</v>
      </c>
      <c r="M7" s="45" t="s">
        <v>85</v>
      </c>
      <c r="N7" s="45" t="s">
        <v>86</v>
      </c>
      <c r="O7" s="46" t="s">
        <v>85</v>
      </c>
    </row>
    <row r="8" s="1" customFormat="1" ht="16" customHeight="1" spans="1:15">
      <c r="A8" s="11" t="s">
        <v>47</v>
      </c>
      <c r="B8" s="13">
        <f t="shared" ref="B8:B10" si="0">C8-4</f>
        <v>104</v>
      </c>
      <c r="C8" s="11">
        <f t="shared" ref="C8:C10" si="1">D8-4</f>
        <v>108</v>
      </c>
      <c r="D8" s="13">
        <v>112</v>
      </c>
      <c r="E8" s="11">
        <f t="shared" ref="E8:E10" si="2">D8+4</f>
        <v>116</v>
      </c>
      <c r="F8" s="13">
        <f>E8+4</f>
        <v>120</v>
      </c>
      <c r="G8" s="11">
        <f t="shared" ref="G8:G10" si="3">F8+6</f>
        <v>126</v>
      </c>
      <c r="H8" s="11">
        <f>G8+6</f>
        <v>132</v>
      </c>
      <c r="I8" s="23"/>
      <c r="J8" s="45" t="s">
        <v>88</v>
      </c>
      <c r="K8" s="45" t="s">
        <v>88</v>
      </c>
      <c r="L8" s="45" t="s">
        <v>84</v>
      </c>
      <c r="M8" s="45" t="s">
        <v>88</v>
      </c>
      <c r="N8" s="45" t="s">
        <v>88</v>
      </c>
      <c r="O8" s="46" t="s">
        <v>89</v>
      </c>
    </row>
    <row r="9" s="1" customFormat="1" ht="16" customHeight="1" spans="1:15">
      <c r="A9" s="11" t="s">
        <v>49</v>
      </c>
      <c r="B9" s="13">
        <f t="shared" si="0"/>
        <v>102</v>
      </c>
      <c r="C9" s="11">
        <f t="shared" si="1"/>
        <v>106</v>
      </c>
      <c r="D9" s="13">
        <v>110</v>
      </c>
      <c r="E9" s="11">
        <f t="shared" si="2"/>
        <v>114</v>
      </c>
      <c r="F9" s="13">
        <f>E9+5</f>
        <v>119</v>
      </c>
      <c r="G9" s="11">
        <f t="shared" si="3"/>
        <v>125</v>
      </c>
      <c r="H9" s="11">
        <f>G9+7</f>
        <v>132</v>
      </c>
      <c r="I9" s="23"/>
      <c r="J9" s="45" t="s">
        <v>88</v>
      </c>
      <c r="K9" s="45" t="s">
        <v>89</v>
      </c>
      <c r="L9" s="45" t="s">
        <v>88</v>
      </c>
      <c r="M9" s="45" t="s">
        <v>83</v>
      </c>
      <c r="N9" s="45" t="s">
        <v>88</v>
      </c>
      <c r="O9" s="46" t="s">
        <v>89</v>
      </c>
    </row>
    <row r="10" s="1" customFormat="1" ht="16" customHeight="1" spans="1:15">
      <c r="A10" s="11" t="s">
        <v>51</v>
      </c>
      <c r="B10" s="13">
        <f t="shared" si="0"/>
        <v>103</v>
      </c>
      <c r="C10" s="11">
        <f t="shared" si="1"/>
        <v>107</v>
      </c>
      <c r="D10" s="14">
        <v>111</v>
      </c>
      <c r="E10" s="11">
        <f t="shared" si="2"/>
        <v>115</v>
      </c>
      <c r="F10" s="13">
        <f>E10+5</f>
        <v>120</v>
      </c>
      <c r="G10" s="11">
        <f t="shared" si="3"/>
        <v>126</v>
      </c>
      <c r="H10" s="11">
        <f>G10+7</f>
        <v>133</v>
      </c>
      <c r="I10" s="23"/>
      <c r="J10" s="45" t="s">
        <v>89</v>
      </c>
      <c r="K10" s="45" t="s">
        <v>90</v>
      </c>
      <c r="L10" s="45" t="s">
        <v>91</v>
      </c>
      <c r="M10" s="45" t="s">
        <v>86</v>
      </c>
      <c r="N10" s="45" t="s">
        <v>92</v>
      </c>
      <c r="O10" s="46" t="s">
        <v>93</v>
      </c>
    </row>
    <row r="11" s="1" customFormat="1" ht="16" customHeight="1" spans="1:15">
      <c r="A11" s="15" t="s">
        <v>52</v>
      </c>
      <c r="B11" s="12">
        <f>C11-1.2</f>
        <v>45.6</v>
      </c>
      <c r="C11" s="15">
        <f>D11-1.2</f>
        <v>46.8</v>
      </c>
      <c r="D11" s="14">
        <v>48</v>
      </c>
      <c r="E11" s="15">
        <f>D11+1.2</f>
        <v>49.2</v>
      </c>
      <c r="F11" s="12">
        <f>E11+1.2</f>
        <v>50.4</v>
      </c>
      <c r="G11" s="15">
        <f>F11+1.4</f>
        <v>51.8</v>
      </c>
      <c r="H11" s="15">
        <f>G11+1.4</f>
        <v>53.2</v>
      </c>
      <c r="I11" s="23"/>
      <c r="J11" s="45" t="s">
        <v>89</v>
      </c>
      <c r="K11" s="45" t="s">
        <v>94</v>
      </c>
      <c r="L11" s="45" t="s">
        <v>84</v>
      </c>
      <c r="M11" s="45" t="s">
        <v>95</v>
      </c>
      <c r="N11" s="45" t="s">
        <v>96</v>
      </c>
      <c r="O11" s="46" t="s">
        <v>97</v>
      </c>
    </row>
    <row r="12" s="1" customFormat="1" ht="16" customHeight="1" spans="1:15">
      <c r="A12" s="15" t="s">
        <v>53</v>
      </c>
      <c r="B12" s="12">
        <f>C12-0.6</f>
        <v>60.7</v>
      </c>
      <c r="C12" s="15">
        <f>D12-1.2</f>
        <v>61.3</v>
      </c>
      <c r="D12" s="13">
        <v>62.5</v>
      </c>
      <c r="E12" s="15">
        <f>D12+1.2</f>
        <v>63.7</v>
      </c>
      <c r="F12" s="12">
        <f>E12+1.2</f>
        <v>64.9</v>
      </c>
      <c r="G12" s="15">
        <f>F12+0.6</f>
        <v>65.5</v>
      </c>
      <c r="H12" s="15">
        <f>G12+0.6</f>
        <v>66.1</v>
      </c>
      <c r="I12" s="23"/>
      <c r="J12" s="45" t="s">
        <v>90</v>
      </c>
      <c r="K12" s="45" t="s">
        <v>98</v>
      </c>
      <c r="L12" s="45" t="s">
        <v>91</v>
      </c>
      <c r="M12" s="45" t="s">
        <v>91</v>
      </c>
      <c r="N12" s="45" t="s">
        <v>99</v>
      </c>
      <c r="O12" s="46" t="s">
        <v>100</v>
      </c>
    </row>
    <row r="13" s="1" customFormat="1" ht="16" customHeight="1" spans="1:15">
      <c r="A13" s="16" t="s">
        <v>55</v>
      </c>
      <c r="B13" s="13">
        <f>C13-0.8</f>
        <v>19.9</v>
      </c>
      <c r="C13" s="11">
        <f>D13-0.8</f>
        <v>20.7</v>
      </c>
      <c r="D13" s="13">
        <v>21.5</v>
      </c>
      <c r="E13" s="11">
        <f>D13+0.8</f>
        <v>22.3</v>
      </c>
      <c r="F13" s="13">
        <f>E13+0.8</f>
        <v>23.1</v>
      </c>
      <c r="G13" s="11">
        <f>F13+1.3</f>
        <v>24.4</v>
      </c>
      <c r="H13" s="11">
        <f>G13+1.3</f>
        <v>25.7</v>
      </c>
      <c r="I13" s="23"/>
      <c r="J13" s="45" t="s">
        <v>101</v>
      </c>
      <c r="K13" s="45" t="s">
        <v>102</v>
      </c>
      <c r="L13" s="45" t="s">
        <v>89</v>
      </c>
      <c r="M13" s="45" t="s">
        <v>103</v>
      </c>
      <c r="N13" s="45" t="s">
        <v>84</v>
      </c>
      <c r="O13" s="46" t="s">
        <v>104</v>
      </c>
    </row>
    <row r="14" s="1" customFormat="1" ht="16" customHeight="1" spans="1:15">
      <c r="A14" s="11" t="s">
        <v>57</v>
      </c>
      <c r="B14" s="13">
        <f>C14-0.7</f>
        <v>16.6</v>
      </c>
      <c r="C14" s="11">
        <f>D14-0.7</f>
        <v>17.3</v>
      </c>
      <c r="D14" s="13">
        <v>18</v>
      </c>
      <c r="E14" s="11">
        <f>D14+0.7</f>
        <v>18.7</v>
      </c>
      <c r="F14" s="13">
        <f>E14+0.7</f>
        <v>19.4</v>
      </c>
      <c r="G14" s="11">
        <f>F14+1</f>
        <v>20.4</v>
      </c>
      <c r="H14" s="11">
        <f>G14+1</f>
        <v>21.4</v>
      </c>
      <c r="I14" s="23"/>
      <c r="J14" s="45" t="s">
        <v>105</v>
      </c>
      <c r="K14" s="45" t="s">
        <v>89</v>
      </c>
      <c r="L14" s="45" t="s">
        <v>82</v>
      </c>
      <c r="M14" s="45" t="s">
        <v>84</v>
      </c>
      <c r="N14" s="45" t="s">
        <v>106</v>
      </c>
      <c r="O14" s="46" t="s">
        <v>107</v>
      </c>
    </row>
    <row r="15" s="1" customFormat="1" ht="16" customHeight="1" spans="1:15">
      <c r="A15" s="11" t="s">
        <v>58</v>
      </c>
      <c r="B15" s="13">
        <f>C15-0.5</f>
        <v>10</v>
      </c>
      <c r="C15" s="11">
        <f>D15-0.5</f>
        <v>10.5</v>
      </c>
      <c r="D15" s="13">
        <v>11</v>
      </c>
      <c r="E15" s="11">
        <f>D15+0.5</f>
        <v>11.5</v>
      </c>
      <c r="F15" s="13">
        <f>E15+0.5</f>
        <v>12</v>
      </c>
      <c r="G15" s="11">
        <f>F15+0.7</f>
        <v>12.7</v>
      </c>
      <c r="H15" s="11">
        <f>G15+0.7</f>
        <v>13.4</v>
      </c>
      <c r="I15" s="23"/>
      <c r="J15" s="45" t="s">
        <v>105</v>
      </c>
      <c r="K15" s="45" t="s">
        <v>89</v>
      </c>
      <c r="L15" s="45" t="s">
        <v>108</v>
      </c>
      <c r="M15" s="45" t="s">
        <v>82</v>
      </c>
      <c r="N15" s="45" t="s">
        <v>109</v>
      </c>
      <c r="O15" s="46" t="s">
        <v>94</v>
      </c>
    </row>
    <row r="16" s="1" customFormat="1" ht="16" customHeight="1" spans="1:15">
      <c r="A16" s="11" t="s">
        <v>59</v>
      </c>
      <c r="B16" s="13">
        <f>C16-1</f>
        <v>48.5</v>
      </c>
      <c r="C16" s="11">
        <f>D16-1</f>
        <v>49.5</v>
      </c>
      <c r="D16" s="17">
        <v>50.5</v>
      </c>
      <c r="E16" s="11">
        <f>D16+1</f>
        <v>51.5</v>
      </c>
      <c r="F16" s="13">
        <f>E16+1</f>
        <v>52.5</v>
      </c>
      <c r="G16" s="11">
        <f>F16+1.5</f>
        <v>54</v>
      </c>
      <c r="H16" s="11">
        <f>G16+1.5</f>
        <v>55.5</v>
      </c>
      <c r="I16" s="23"/>
      <c r="J16" s="45" t="s">
        <v>83</v>
      </c>
      <c r="K16" s="45" t="s">
        <v>82</v>
      </c>
      <c r="L16" s="45" t="s">
        <v>110</v>
      </c>
      <c r="M16" s="47" t="s">
        <v>111</v>
      </c>
      <c r="N16" s="47" t="s">
        <v>112</v>
      </c>
      <c r="O16" s="46" t="s">
        <v>89</v>
      </c>
    </row>
    <row r="17" s="1" customFormat="1" ht="16" customHeight="1" spans="1:15">
      <c r="A17" s="41" t="s">
        <v>60</v>
      </c>
      <c r="B17" s="41"/>
      <c r="C17" s="41"/>
      <c r="D17" s="41"/>
      <c r="E17" s="41"/>
      <c r="F17" s="41"/>
      <c r="G17" s="41"/>
      <c r="H17" s="41"/>
      <c r="I17" s="23"/>
      <c r="J17" s="48"/>
      <c r="K17" s="49"/>
      <c r="L17" s="49"/>
      <c r="M17" s="49"/>
      <c r="N17" s="49"/>
      <c r="O17" s="50"/>
    </row>
    <row r="18" s="1" customFormat="1" ht="16" customHeight="1" spans="1:15">
      <c r="A18" s="41" t="s">
        <v>61</v>
      </c>
      <c r="B18" s="41"/>
      <c r="C18" s="41"/>
      <c r="D18" s="41"/>
      <c r="E18" s="41"/>
      <c r="F18" s="41"/>
      <c r="G18" s="41"/>
      <c r="H18" s="41"/>
      <c r="I18" s="23"/>
      <c r="J18" s="51" t="s">
        <v>62</v>
      </c>
      <c r="K18" s="52"/>
      <c r="L18" s="52"/>
      <c r="M18" s="52"/>
      <c r="N18" s="52"/>
      <c r="O18" s="53"/>
    </row>
    <row r="19" s="1" customFormat="1" ht="16" customHeight="1" spans="1:15">
      <c r="A19" s="41" t="s">
        <v>63</v>
      </c>
      <c r="B19" s="41"/>
      <c r="C19" s="41"/>
      <c r="D19" s="41"/>
      <c r="E19" s="41"/>
      <c r="F19" s="41"/>
      <c r="G19" s="41"/>
      <c r="H19" s="41"/>
      <c r="I19" s="23"/>
      <c r="J19" s="51" t="s">
        <v>64</v>
      </c>
      <c r="K19" s="52"/>
      <c r="L19" s="52"/>
      <c r="M19" s="52"/>
      <c r="N19" s="52"/>
      <c r="O19" s="53"/>
    </row>
    <row r="20" s="1" customFormat="1" ht="16" customHeight="1" spans="1:15">
      <c r="A20" s="41" t="s">
        <v>65</v>
      </c>
      <c r="B20" s="41"/>
      <c r="C20" s="41"/>
      <c r="D20" s="41"/>
      <c r="E20" s="41"/>
      <c r="F20" s="41"/>
      <c r="G20" s="41"/>
      <c r="H20" s="41"/>
      <c r="I20" s="23"/>
      <c r="J20" s="51" t="s">
        <v>66</v>
      </c>
      <c r="K20" s="52"/>
      <c r="L20" s="52"/>
      <c r="M20" s="52"/>
      <c r="N20" s="52"/>
      <c r="O20" s="53"/>
    </row>
    <row r="21" s="1" customFormat="1" ht="16" customHeight="1" spans="1:15">
      <c r="A21" s="41" t="s">
        <v>67</v>
      </c>
      <c r="B21" s="41"/>
      <c r="C21" s="41"/>
      <c r="D21" s="41"/>
      <c r="E21" s="41"/>
      <c r="F21" s="41"/>
      <c r="G21" s="41"/>
      <c r="H21" s="41"/>
      <c r="I21" s="23"/>
      <c r="J21" s="48"/>
      <c r="K21" s="49"/>
      <c r="L21" s="49"/>
      <c r="M21" s="49"/>
      <c r="N21" s="49"/>
      <c r="O21" s="50"/>
    </row>
    <row r="22" s="1" customFormat="1" ht="16" customHeight="1" spans="1:15">
      <c r="A22" s="41" t="s">
        <v>68</v>
      </c>
      <c r="B22" s="41"/>
      <c r="C22" s="41"/>
      <c r="D22" s="41"/>
      <c r="E22" s="41"/>
      <c r="F22" s="41"/>
      <c r="G22" s="41"/>
      <c r="H22" s="41"/>
      <c r="I22" s="23"/>
      <c r="J22" s="48"/>
      <c r="K22" s="49"/>
      <c r="L22" s="49"/>
      <c r="M22" s="49"/>
      <c r="N22" s="49"/>
      <c r="O22" s="50"/>
    </row>
    <row r="23" s="1" customFormat="1" ht="16" customHeight="1" spans="1:15">
      <c r="A23" s="42"/>
      <c r="B23" s="42"/>
      <c r="C23" s="42"/>
      <c r="D23" s="42"/>
      <c r="E23" s="42"/>
      <c r="F23" s="42"/>
      <c r="G23" s="42"/>
      <c r="H23" s="42"/>
      <c r="I23" s="34"/>
      <c r="J23" s="54"/>
      <c r="K23" s="55"/>
      <c r="L23" s="55"/>
      <c r="M23" s="55"/>
      <c r="N23" s="55"/>
      <c r="O23" s="56"/>
    </row>
    <row r="24" s="1" customFormat="1" ht="15" spans="1:15">
      <c r="A24" s="18" t="s">
        <v>69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="1" customFormat="1" ht="15" spans="1:15">
      <c r="A25" s="1" t="s">
        <v>70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="1" customFormat="1" ht="15" spans="1:14">
      <c r="A26" s="19"/>
      <c r="B26" s="19"/>
      <c r="C26" s="19"/>
      <c r="D26" s="19"/>
      <c r="E26" s="19"/>
      <c r="F26" s="19"/>
      <c r="G26" s="19"/>
      <c r="H26" s="19"/>
      <c r="I26" s="19"/>
      <c r="J26" s="18" t="s">
        <v>71</v>
      </c>
      <c r="K26" s="38">
        <v>45291</v>
      </c>
      <c r="L26" s="18" t="s">
        <v>72</v>
      </c>
      <c r="M26" s="18" t="s">
        <v>73</v>
      </c>
      <c r="N26" s="18" t="s">
        <v>74</v>
      </c>
    </row>
  </sheetData>
  <mergeCells count="21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23:H23"/>
    <mergeCell ref="J23:O2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M16" sqref="M1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5" style="1" customWidth="1"/>
    <col min="11" max="11" width="12.75" style="1" customWidth="1"/>
    <col min="12" max="12" width="10" style="1" customWidth="1"/>
    <col min="13" max="13" width="10.4166666666667" style="1" customWidth="1"/>
    <col min="14" max="14" width="10.3333333333333" style="1" customWidth="1"/>
    <col min="15" max="15" width="1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0"/>
      <c r="J2" s="21" t="s">
        <v>22</v>
      </c>
      <c r="K2" s="5" t="s">
        <v>23</v>
      </c>
      <c r="L2" s="5"/>
      <c r="M2" s="5"/>
      <c r="N2" s="5"/>
      <c r="O2" s="22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3"/>
      <c r="J3" s="24" t="s">
        <v>26</v>
      </c>
      <c r="K3" s="24"/>
      <c r="L3" s="24"/>
      <c r="M3" s="24"/>
      <c r="N3" s="24"/>
      <c r="O3" s="25"/>
    </row>
    <row r="4" s="1" customFormat="1" ht="16" customHeight="1" spans="1:15">
      <c r="A4" s="7"/>
      <c r="B4" s="9" t="s">
        <v>27</v>
      </c>
      <c r="C4" s="9" t="s">
        <v>28</v>
      </c>
      <c r="D4" s="10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23"/>
      <c r="J4" s="26"/>
      <c r="K4" s="26"/>
      <c r="L4" s="26"/>
      <c r="M4" s="26"/>
      <c r="N4" s="26"/>
      <c r="O4" s="27"/>
    </row>
    <row r="5" s="1" customFormat="1" ht="16" customHeight="1" spans="1:15">
      <c r="A5" s="7"/>
      <c r="B5" s="9" t="s">
        <v>34</v>
      </c>
      <c r="C5" s="9" t="s">
        <v>35</v>
      </c>
      <c r="D5" s="10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23"/>
      <c r="J5" s="28"/>
      <c r="K5" s="28"/>
      <c r="L5" s="28"/>
      <c r="M5" s="28"/>
      <c r="N5" s="28"/>
      <c r="O5" s="29"/>
    </row>
    <row r="6" s="1" customFormat="1" ht="16" customHeight="1" spans="1:15">
      <c r="A6" s="11" t="s">
        <v>43</v>
      </c>
      <c r="B6" s="11">
        <f>C6-1</f>
        <v>68</v>
      </c>
      <c r="C6" s="11">
        <f>D6-2</f>
        <v>69</v>
      </c>
      <c r="D6" s="12">
        <v>71</v>
      </c>
      <c r="E6" s="11">
        <f>D6+2</f>
        <v>73</v>
      </c>
      <c r="F6" s="11">
        <f>E6+2</f>
        <v>75</v>
      </c>
      <c r="G6" s="11">
        <f>F6+1</f>
        <v>76</v>
      </c>
      <c r="H6" s="11">
        <f>G6+1</f>
        <v>77</v>
      </c>
      <c r="I6" s="23"/>
      <c r="J6" s="30"/>
      <c r="K6" s="30"/>
      <c r="L6" s="30"/>
      <c r="M6" s="30"/>
      <c r="N6" s="30"/>
      <c r="O6" s="31"/>
    </row>
    <row r="7" s="1" customFormat="1" ht="16" customHeight="1" spans="1:15">
      <c r="A7" s="11" t="s">
        <v>46</v>
      </c>
      <c r="B7" s="11">
        <f>C7-1</f>
        <v>64.5</v>
      </c>
      <c r="C7" s="11">
        <f>D7-2</f>
        <v>65.5</v>
      </c>
      <c r="D7" s="12">
        <v>67.5</v>
      </c>
      <c r="E7" s="11">
        <f>D7+2</f>
        <v>69.5</v>
      </c>
      <c r="F7" s="11">
        <f>E7+2</f>
        <v>71.5</v>
      </c>
      <c r="G7" s="11">
        <f>F7+1</f>
        <v>72.5</v>
      </c>
      <c r="H7" s="11">
        <f>G7+1</f>
        <v>73.5</v>
      </c>
      <c r="I7" s="23"/>
      <c r="J7" s="32"/>
      <c r="K7" s="32"/>
      <c r="L7" s="32"/>
      <c r="M7" s="32"/>
      <c r="N7" s="32"/>
      <c r="O7" s="33"/>
    </row>
    <row r="8" s="1" customFormat="1" ht="16" customHeight="1" spans="1:15">
      <c r="A8" s="11" t="s">
        <v>47</v>
      </c>
      <c r="B8" s="11">
        <f t="shared" ref="B8:B10" si="0">C8-4</f>
        <v>104</v>
      </c>
      <c r="C8" s="11">
        <f t="shared" ref="C8:C10" si="1">D8-4</f>
        <v>108</v>
      </c>
      <c r="D8" s="13">
        <v>112</v>
      </c>
      <c r="E8" s="11">
        <f t="shared" ref="E8:E10" si="2">D8+4</f>
        <v>116</v>
      </c>
      <c r="F8" s="11">
        <f>E8+4</f>
        <v>120</v>
      </c>
      <c r="G8" s="11">
        <f t="shared" ref="G8:G10" si="3">F8+6</f>
        <v>126</v>
      </c>
      <c r="H8" s="11">
        <f>G8+6</f>
        <v>132</v>
      </c>
      <c r="I8" s="23"/>
      <c r="J8" s="32"/>
      <c r="K8" s="32"/>
      <c r="L8" s="32"/>
      <c r="M8" s="32"/>
      <c r="N8" s="32"/>
      <c r="O8" s="33"/>
    </row>
    <row r="9" s="1" customFormat="1" ht="16" customHeight="1" spans="1:15">
      <c r="A9" s="11" t="s">
        <v>49</v>
      </c>
      <c r="B9" s="11">
        <f t="shared" si="0"/>
        <v>102</v>
      </c>
      <c r="C9" s="11">
        <f t="shared" si="1"/>
        <v>106</v>
      </c>
      <c r="D9" s="13">
        <v>110</v>
      </c>
      <c r="E9" s="11">
        <f t="shared" si="2"/>
        <v>114</v>
      </c>
      <c r="F9" s="11">
        <f>E9+5</f>
        <v>119</v>
      </c>
      <c r="G9" s="11">
        <f t="shared" si="3"/>
        <v>125</v>
      </c>
      <c r="H9" s="11">
        <f>G9+7</f>
        <v>132</v>
      </c>
      <c r="I9" s="23"/>
      <c r="J9" s="30"/>
      <c r="K9" s="30"/>
      <c r="L9" s="30"/>
      <c r="M9" s="30"/>
      <c r="N9" s="30"/>
      <c r="O9" s="31"/>
    </row>
    <row r="10" s="1" customFormat="1" ht="16" customHeight="1" spans="1:15">
      <c r="A10" s="11" t="s">
        <v>51</v>
      </c>
      <c r="B10" s="11">
        <f t="shared" si="0"/>
        <v>103</v>
      </c>
      <c r="C10" s="11">
        <f t="shared" si="1"/>
        <v>107</v>
      </c>
      <c r="D10" s="14">
        <v>111</v>
      </c>
      <c r="E10" s="11">
        <f t="shared" si="2"/>
        <v>115</v>
      </c>
      <c r="F10" s="11">
        <f>E10+5</f>
        <v>120</v>
      </c>
      <c r="G10" s="11">
        <f t="shared" si="3"/>
        <v>126</v>
      </c>
      <c r="H10" s="11">
        <f>G10+7</f>
        <v>133</v>
      </c>
      <c r="I10" s="23"/>
      <c r="J10" s="30"/>
      <c r="K10" s="30"/>
      <c r="L10" s="30"/>
      <c r="M10" s="30"/>
      <c r="N10" s="30"/>
      <c r="O10" s="31"/>
    </row>
    <row r="11" s="1" customFormat="1" ht="16" customHeight="1" spans="1:15">
      <c r="A11" s="15" t="s">
        <v>52</v>
      </c>
      <c r="B11" s="15">
        <f>C11-1.2</f>
        <v>45.6</v>
      </c>
      <c r="C11" s="15">
        <f>D11-1.2</f>
        <v>46.8</v>
      </c>
      <c r="D11" s="14">
        <v>48</v>
      </c>
      <c r="E11" s="15">
        <f>D11+1.2</f>
        <v>49.2</v>
      </c>
      <c r="F11" s="15">
        <f>E11+1.2</f>
        <v>50.4</v>
      </c>
      <c r="G11" s="15">
        <f>F11+1.4</f>
        <v>51.8</v>
      </c>
      <c r="H11" s="15">
        <f>G11+1.4</f>
        <v>53.2</v>
      </c>
      <c r="I11" s="23"/>
      <c r="J11" s="30"/>
      <c r="K11" s="30"/>
      <c r="L11" s="30"/>
      <c r="M11" s="30"/>
      <c r="N11" s="30"/>
      <c r="O11" s="31"/>
    </row>
    <row r="12" s="1" customFormat="1" ht="16" customHeight="1" spans="1:15">
      <c r="A12" s="15" t="s">
        <v>53</v>
      </c>
      <c r="B12" s="15">
        <f>C12-0.6</f>
        <v>60.7</v>
      </c>
      <c r="C12" s="15">
        <f>D12-1.2</f>
        <v>61.3</v>
      </c>
      <c r="D12" s="13">
        <v>62.5</v>
      </c>
      <c r="E12" s="15">
        <f>D12+1.2</f>
        <v>63.7</v>
      </c>
      <c r="F12" s="15">
        <f>E12+1.2</f>
        <v>64.9</v>
      </c>
      <c r="G12" s="15">
        <f>F12+0.6</f>
        <v>65.5</v>
      </c>
      <c r="H12" s="15">
        <f>G12+0.6</f>
        <v>66.1</v>
      </c>
      <c r="I12" s="23"/>
      <c r="J12" s="30"/>
      <c r="K12" s="30"/>
      <c r="L12" s="30"/>
      <c r="M12" s="30"/>
      <c r="N12" s="30"/>
      <c r="O12" s="31"/>
    </row>
    <row r="13" s="1" customFormat="1" ht="16" customHeight="1" spans="1:15">
      <c r="A13" s="16" t="s">
        <v>55</v>
      </c>
      <c r="B13" s="11">
        <f>C13-0.8</f>
        <v>19.9</v>
      </c>
      <c r="C13" s="11">
        <f>D13-0.8</f>
        <v>20.7</v>
      </c>
      <c r="D13" s="13">
        <v>21.5</v>
      </c>
      <c r="E13" s="11">
        <f>D13+0.8</f>
        <v>22.3</v>
      </c>
      <c r="F13" s="11">
        <f>E13+0.8</f>
        <v>23.1</v>
      </c>
      <c r="G13" s="11">
        <f>F13+1.3</f>
        <v>24.4</v>
      </c>
      <c r="H13" s="11">
        <f>G13+1.3</f>
        <v>25.7</v>
      </c>
      <c r="I13" s="23"/>
      <c r="J13" s="30"/>
      <c r="K13" s="30"/>
      <c r="L13" s="30"/>
      <c r="M13" s="30"/>
      <c r="N13" s="30"/>
      <c r="O13" s="31"/>
    </row>
    <row r="14" s="1" customFormat="1" ht="16" customHeight="1" spans="1:15">
      <c r="A14" s="11" t="s">
        <v>57</v>
      </c>
      <c r="B14" s="11">
        <f>C14-0.7</f>
        <v>16.6</v>
      </c>
      <c r="C14" s="11">
        <f>D14-0.7</f>
        <v>17.3</v>
      </c>
      <c r="D14" s="13">
        <v>18</v>
      </c>
      <c r="E14" s="11">
        <f>D14+0.7</f>
        <v>18.7</v>
      </c>
      <c r="F14" s="11">
        <f>E14+0.7</f>
        <v>19.4</v>
      </c>
      <c r="G14" s="11">
        <f>F14+1</f>
        <v>20.4</v>
      </c>
      <c r="H14" s="11">
        <f>G14+1</f>
        <v>21.4</v>
      </c>
      <c r="I14" s="23"/>
      <c r="J14" s="30"/>
      <c r="K14" s="30"/>
      <c r="L14" s="30"/>
      <c r="M14" s="30"/>
      <c r="N14" s="30"/>
      <c r="O14" s="31"/>
    </row>
    <row r="15" s="1" customFormat="1" ht="16" customHeight="1" spans="1:15">
      <c r="A15" s="11" t="s">
        <v>58</v>
      </c>
      <c r="B15" s="11">
        <f>C15-0.5</f>
        <v>10</v>
      </c>
      <c r="C15" s="11">
        <f>D15-0.5</f>
        <v>10.5</v>
      </c>
      <c r="D15" s="13">
        <v>11</v>
      </c>
      <c r="E15" s="11">
        <f>D15+0.5</f>
        <v>11.5</v>
      </c>
      <c r="F15" s="11">
        <f>E15+0.5</f>
        <v>12</v>
      </c>
      <c r="G15" s="11">
        <f>F15+0.7</f>
        <v>12.7</v>
      </c>
      <c r="H15" s="11">
        <f>G15+0.7</f>
        <v>13.4</v>
      </c>
      <c r="I15" s="23"/>
      <c r="J15" s="30"/>
      <c r="K15" s="30"/>
      <c r="L15" s="30"/>
      <c r="M15" s="30"/>
      <c r="N15" s="30"/>
      <c r="O15" s="31"/>
    </row>
    <row r="16" s="1" customFormat="1" ht="16" customHeight="1" spans="1:15">
      <c r="A16" s="11" t="s">
        <v>59</v>
      </c>
      <c r="B16" s="11">
        <f>C16-1</f>
        <v>48.5</v>
      </c>
      <c r="C16" s="11">
        <f>D16-1</f>
        <v>49.5</v>
      </c>
      <c r="D16" s="17">
        <v>50.5</v>
      </c>
      <c r="E16" s="11">
        <f>D16+1</f>
        <v>51.5</v>
      </c>
      <c r="F16" s="11">
        <f>E16+1</f>
        <v>52.5</v>
      </c>
      <c r="G16" s="11">
        <f>F16+1.5</f>
        <v>54</v>
      </c>
      <c r="H16" s="11">
        <f>G16+1.5</f>
        <v>55.5</v>
      </c>
      <c r="I16" s="23"/>
      <c r="J16" s="30"/>
      <c r="K16" s="30"/>
      <c r="L16" s="30"/>
      <c r="M16" s="30"/>
      <c r="N16" s="30"/>
      <c r="O16" s="31"/>
    </row>
    <row r="17" s="1" customFormat="1" ht="16" customHeight="1" spans="1:15">
      <c r="A17" s="11"/>
      <c r="B17" s="11"/>
      <c r="C17" s="11"/>
      <c r="D17" s="17"/>
      <c r="E17" s="11"/>
      <c r="F17" s="11"/>
      <c r="G17" s="11"/>
      <c r="H17" s="11"/>
      <c r="I17" s="23"/>
      <c r="J17" s="30"/>
      <c r="K17" s="30"/>
      <c r="L17" s="30"/>
      <c r="M17" s="30"/>
      <c r="N17" s="30"/>
      <c r="O17" s="31"/>
    </row>
    <row r="18" s="1" customFormat="1" ht="16" customHeight="1" spans="1:15">
      <c r="A18" s="11"/>
      <c r="B18" s="11"/>
      <c r="C18" s="11"/>
      <c r="D18" s="17"/>
      <c r="E18" s="11"/>
      <c r="F18" s="11"/>
      <c r="G18" s="11"/>
      <c r="H18" s="11"/>
      <c r="I18" s="34"/>
      <c r="J18" s="35"/>
      <c r="K18" s="35"/>
      <c r="L18" s="36"/>
      <c r="M18" s="35"/>
      <c r="N18" s="35"/>
      <c r="O18" s="37"/>
    </row>
    <row r="19" s="1" customFormat="1" ht="15" spans="1:15">
      <c r="A19" s="18" t="s">
        <v>69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="1" customFormat="1" ht="15" spans="1:15">
      <c r="A20" s="1" t="s">
        <v>70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="1" customFormat="1" ht="15" spans="1:14">
      <c r="A21" s="19"/>
      <c r="B21" s="19"/>
      <c r="C21" s="19"/>
      <c r="D21" s="19"/>
      <c r="E21" s="19"/>
      <c r="F21" s="19"/>
      <c r="G21" s="19"/>
      <c r="H21" s="19"/>
      <c r="I21" s="19"/>
      <c r="J21" s="18" t="s">
        <v>71</v>
      </c>
      <c r="K21" s="38">
        <v>45273</v>
      </c>
      <c r="L21" s="18" t="s">
        <v>72</v>
      </c>
      <c r="M21" s="18" t="s">
        <v>73</v>
      </c>
      <c r="N21" s="18" t="s">
        <v>74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2023-12-31T08:00:29Z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