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2"/>
  </bookViews>
  <sheets>
    <sheet name="工作内容" sheetId="1" r:id="rId1"/>
    <sheet name="AQL2.5验货" sheetId="2" r:id="rId2"/>
    <sheet name="尾期" sheetId="5" r:id="rId3"/>
    <sheet name="验货尺寸表" sheetId="6" r:id="rId4"/>
    <sheet name="1.面料验布" sheetId="7" r:id="rId5"/>
    <sheet name="2.面料缩率" sheetId="8" r:id="rId6"/>
    <sheet name="3.面料互染" sheetId="9" r:id="rId7"/>
    <sheet name="4.面料静水压" sheetId="10" r:id="rId8"/>
    <sheet name="5.特殊工艺测试" sheetId="11" r:id="rId9"/>
    <sheet name="6.织带类缩率测试" sheetId="12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<sst xmlns="http://schemas.openxmlformats.org/spreadsheetml/2006/main" count="476" uniqueCount="264">
  <si>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</si>
  <si>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</si>
  <si>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</si>
  <si>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</si>
  <si>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</si>
  <si>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</si>
  <si>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</si>
  <si>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</si>
  <si>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</si>
  <si>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</si>
  <si>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</si>
  <si>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</si>
  <si>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</si>
  <si>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</si>
  <si>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</si>
  <si>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</si>
  <si>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</si>
  <si>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</si>
  <si>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</si>
  <si>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</si>
  <si>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</si>
  <si>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</si>
  <si>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</si>
  <si>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</si>
  <si>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</si>
  <si>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</si>
  <si>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</si>
  <si>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</si>
  <si>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</si>
  <si>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</si>
  <si>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</si>
  <si>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</si>
  <si>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</si>
  <si>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</si>
  <si>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</si>
  <si>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</si>
  <si>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</si>
  <si>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</si>
  <si>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</si>
  <si>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</si>
  <si>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</si>
  <si>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</si>
  <si>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</si>
  <si>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</si>
  <si>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</si>
  <si>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</si>
  <si>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</si>
  <si>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</si>
  <si>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</si>
  <si>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</si>
  <si>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</si>
  <si>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</si>
  <si>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QC出货报告书</t>
  </si>
  <si>
    <t>订单类别</t>
  </si>
  <si>
    <t>南北极订单</t>
  </si>
  <si>
    <t>款号</t>
  </si>
  <si>
    <t>TAMF91981</t>
  </si>
  <si>
    <t>产品名称</t>
  </si>
  <si>
    <t>极地羽绒裤</t>
  </si>
  <si>
    <t>生产工厂</t>
  </si>
  <si>
    <t>天津</t>
  </si>
  <si>
    <t>订单数量</t>
  </si>
  <si>
    <t>合同日期</t>
  </si>
  <si>
    <t>检验资料确认</t>
  </si>
  <si>
    <t>色/号型数</t>
  </si>
  <si>
    <t>交货形式</t>
  </si>
  <si>
    <t>直发</t>
  </si>
  <si>
    <t>面料第三方合格报告</t>
  </si>
  <si>
    <t>有</t>
  </si>
  <si>
    <t>无</t>
  </si>
  <si>
    <t>验货次数</t>
  </si>
  <si>
    <t>非直发</t>
  </si>
  <si>
    <t>苏州库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</si>
  <si>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</si>
  <si>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</si>
  <si>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</si>
  <si>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</si>
  <si>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</si>
  <si>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</si>
  <si>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</si>
  <si>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</si>
  <si>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</si>
  <si>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</si>
  <si>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</si>
  <si>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</si>
  <si>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</si>
  <si>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</si>
  <si>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</si>
  <si>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</si>
  <si>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</si>
  <si>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</si>
  <si>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</si>
  <si>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</si>
  <si>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洗水唛</t>
  </si>
  <si>
    <t>正</t>
  </si>
  <si>
    <t>误</t>
  </si>
  <si>
    <t>印、绣花</t>
  </si>
  <si>
    <t>装箱数量</t>
  </si>
  <si>
    <t>合格证</t>
  </si>
  <si>
    <t>缝纫用线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</si>
  <si>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</si>
  <si>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</si>
  <si>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</si>
  <si>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</si>
  <si>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</si>
  <si>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</si>
  <si>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</si>
  <si>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齐号一箱</t>
  </si>
  <si>
    <t>②规格异常情况</t>
  </si>
  <si>
    <t>情况说明：</t>
  </si>
  <si>
    <t xml:space="preserve">【问题点描述】  </t>
  </si>
  <si>
    <t>1.面料漏白点.</t>
  </si>
  <si>
    <t>2.脚口接线1件，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</si>
  <si>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</si>
  <si>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</si>
  <si>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</si>
  <si>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</si>
  <si>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</si>
  <si>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</si>
  <si>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备注：</t>
  </si>
  <si>
    <t>尾期抽验货，不良品已经改正，可以出货</t>
  </si>
  <si>
    <t>检验部门</t>
  </si>
  <si>
    <t>服装QC部门</t>
  </si>
  <si>
    <t>检验人</t>
  </si>
  <si>
    <t>李泽锋</t>
  </si>
  <si>
    <t>查验时间</t>
  </si>
  <si>
    <t>工厂负责人</t>
  </si>
  <si>
    <t>李晓龙</t>
  </si>
  <si>
    <t>QC规格测量表</t>
  </si>
  <si>
    <t>品名</t>
  </si>
  <si>
    <t>探越天津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</si>
  <si>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</si>
  <si>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</si>
  <si>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</si>
  <si>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</si>
  <si>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</si>
  <si>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</si>
  <si>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</si>
  <si>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</si>
  <si>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</si>
  <si>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号型</t>
  </si>
  <si>
    <t>165/80B</t>
  </si>
  <si>
    <t>170/84B</t>
  </si>
  <si>
    <t>175/88B</t>
  </si>
  <si>
    <t>180/92B</t>
  </si>
  <si>
    <t>185/96B</t>
  </si>
  <si>
    <t>190/100B</t>
  </si>
  <si>
    <t>黑色</t>
  </si>
  <si>
    <t>裤外侧长</t>
  </si>
  <si>
    <t>-1-0.5</t>
  </si>
  <si>
    <t>-1+1</t>
  </si>
  <si>
    <t>+1.1</t>
  </si>
  <si>
    <t>+1+1</t>
  </si>
  <si>
    <t>+2+0.5</t>
  </si>
  <si>
    <t>腰围</t>
  </si>
  <si>
    <t>√√</t>
  </si>
  <si>
    <t>√-1.5</t>
  </si>
  <si>
    <t>-2-0.5</t>
  </si>
  <si>
    <t>-2√</t>
  </si>
  <si>
    <t>-1.5-0.6</t>
  </si>
  <si>
    <t>臀围</t>
  </si>
  <si>
    <t>√-0.5</t>
  </si>
  <si>
    <t>腿围/2</t>
  </si>
  <si>
    <t>-0.5</t>
  </si>
  <si>
    <t>膝围/2</t>
  </si>
  <si>
    <t>脚口/2（平量）</t>
  </si>
  <si>
    <t>脚口/2（拉量）</t>
  </si>
  <si>
    <r>
      <rPr>
        <sz val="12"/>
        <color theme="1"/>
        <rFont val="宋体"/>
        <charset val="134"/>
      </rPr>
      <t>√-</t>
    </r>
    <r>
      <rPr>
        <sz val="12"/>
        <color theme="1"/>
        <rFont val="宋体"/>
        <charset val="134"/>
      </rPr>
      <t>0.5</t>
    </r>
  </si>
  <si>
    <t>前裆长</t>
  </si>
  <si>
    <t>后裆长</t>
  </si>
  <si>
    <t>√-0.4</t>
  </si>
  <si>
    <t>√</t>
  </si>
  <si>
    <t xml:space="preserve">     齐色齐码各2-3件，有问题的另加测量数量。</t>
  </si>
  <si>
    <t>验货时间：24-9-23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</si>
  <si>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</si>
  <si>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</si>
  <si>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</si>
  <si>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</si>
  <si>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</si>
  <si>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</si>
  <si>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</si>
  <si>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</si>
  <si>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</si>
  <si>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</si>
  <si>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</si>
  <si>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</si>
  <si>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</si>
  <si>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</si>
  <si>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</si>
  <si>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</si>
  <si>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</si>
  <si>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</si>
  <si>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</si>
  <si>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G17FW0260</t>
  </si>
  <si>
    <t>G17FW0260-309X/12C蔚蓝</t>
  </si>
  <si>
    <r>
      <rPr>
        <sz val="12"/>
        <color theme="1"/>
        <rFont val="宋体"/>
        <charset val="134"/>
        <scheme val="minor"/>
      </rPr>
      <t>TADF91976</t>
    </r>
    <r>
      <rPr>
        <sz val="12"/>
        <color theme="1"/>
        <rFont val="宋体"/>
        <charset val="134"/>
        <scheme val="minor"/>
      </rPr>
      <t>.</t>
    </r>
  </si>
  <si>
    <t xml:space="preserve">嘉兴市正麒高新面料复合有限公司 </t>
  </si>
  <si>
    <t>YES</t>
  </si>
  <si>
    <t>G17FW0260-701X/12C黑</t>
  </si>
  <si>
    <t>制表时间：2024-8-10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</si>
  <si>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</si>
  <si>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</si>
  <si>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</si>
  <si>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</si>
  <si>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</si>
  <si>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</si>
  <si>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</si>
  <si>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</si>
  <si>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</si>
  <si>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</si>
  <si>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</si>
  <si>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测试人签名：魏永军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</si>
  <si>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</si>
  <si>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</si>
  <si>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</si>
  <si>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</si>
  <si>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</si>
  <si>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</si>
  <si>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</si>
  <si>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</si>
  <si>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</si>
  <si>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</si>
  <si>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</si>
  <si>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LP00078</t>
  </si>
  <si>
    <t>5#Hypalon拉袢（含铆钉）</t>
  </si>
  <si>
    <t>常熟倍腾</t>
  </si>
  <si>
    <t>BB00003</t>
  </si>
  <si>
    <t xml:space="preserve">弹力包边带 </t>
  </si>
  <si>
    <t>东莞泰丰</t>
  </si>
  <si>
    <t>YK00021</t>
  </si>
  <si>
    <t xml:space="preserve">5#尼龙开尾反装，DABLH拉头，含注塑上止金属下止 </t>
  </si>
  <si>
    <t>YK</t>
  </si>
  <si>
    <t>物料6</t>
  </si>
  <si>
    <t>物料7</t>
  </si>
  <si>
    <t>物料8</t>
  </si>
  <si>
    <t>物料9</t>
  </si>
  <si>
    <t>物料10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</si>
  <si>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</si>
  <si>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</si>
  <si>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</si>
  <si>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</si>
  <si>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</si>
  <si>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</si>
  <si>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</si>
  <si>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</si>
  <si>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</si>
  <si>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</si>
  <si>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</si>
  <si>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</si>
  <si>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</si>
  <si>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</si>
  <si>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</si>
  <si>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</si>
  <si>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</si>
  <si>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</si>
  <si>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</si>
  <si>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</si>
  <si>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</si>
  <si>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</si>
  <si>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</si>
  <si>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</si>
  <si>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G17SSXJ001-701</t>
  </si>
  <si>
    <t xml:space="preserve">G17SSXJ001-701/12C黑 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</si>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</sst>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_-[$€-2]* #,##0.00_-;\-[$€-2]* #,##0.00_-;_-[$€-2]* &quot;-&quot;??_-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name val="微软雅黑"/>
      <charset val="134"/>
    </font>
    <font>
      <sz val="8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  <font>
      <sz val="9"/>
      <color rgb="FF000000"/>
      <name val="宋体"/>
      <charset val="134"/>
    </font>
    <font>
      <sz val="11"/>
      <color indexed="8"/>
      <name val="宋体"/>
      <charset val="134"/>
    </font>
    <font>
      <sz val="12"/>
      <name val="新細明體"/>
      <charset val="134"/>
    </font>
  </fonts>
  <fills count="39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indexed="8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29" fillId="0" borderId="0" applyFont="0" applyFill="0" applyBorder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2" fontId="29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10" borderId="53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54" applyNumberFormat="0" applyFill="0" applyAlignment="0" applyProtection="0">
      <alignment vertical="center"/>
    </xf>
    <xf numFmtId="0" fontId="36" fillId="0" borderId="54" applyNumberFormat="0" applyFill="0" applyAlignment="0" applyProtection="0">
      <alignment vertical="center"/>
    </xf>
    <xf numFmtId="0" fontId="37" fillId="0" borderId="55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11" borderId="56" applyNumberFormat="0" applyAlignment="0" applyProtection="0">
      <alignment vertical="center"/>
    </xf>
    <xf numFmtId="0" fontId="39" fillId="12" borderId="57" applyNumberFormat="0" applyAlignment="0" applyProtection="0">
      <alignment vertical="center"/>
    </xf>
    <xf numFmtId="0" fontId="40" fillId="12" borderId="56" applyNumberFormat="0" applyAlignment="0" applyProtection="0">
      <alignment vertical="center"/>
    </xf>
    <xf numFmtId="0" fontId="41" fillId="13" borderId="58" applyNumberFormat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43" fillId="0" borderId="60" applyNumberFormat="0" applyFill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9" fillId="0" borderId="0">
      <alignment horizontal="center" vertical="center"/>
    </xf>
    <xf numFmtId="0" fontId="49" fillId="0" borderId="0">
      <alignment horizontal="center" vertical="top"/>
    </xf>
    <xf numFmtId="0" fontId="50" fillId="0" borderId="0">
      <alignment horizontal="center" vertical="center"/>
    </xf>
    <xf numFmtId="0" fontId="50" fillId="0" borderId="0">
      <alignment horizontal="center" vertical="center"/>
    </xf>
    <xf numFmtId="0" fontId="5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9" fillId="0" borderId="0">
      <alignment vertical="center"/>
    </xf>
    <xf numFmtId="0" fontId="29" fillId="0" borderId="0">
      <alignment vertical="center"/>
    </xf>
    <xf numFmtId="0" fontId="52" fillId="0" borderId="0" applyProtection="0">
      <alignment vertical="center"/>
    </xf>
  </cellStyleXfs>
  <cellXfs count="21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5" xfId="59" applyNumberFormat="1" applyFont="1" applyFill="1" applyBorder="1" applyAlignment="1">
      <alignment horizontal="center" vertical="center" wrapText="1" shrinkToFit="1"/>
    </xf>
    <xf numFmtId="0" fontId="5" fillId="0" borderId="6" xfId="59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6" fillId="3" borderId="7" xfId="52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7" fillId="4" borderId="10" xfId="0" applyFont="1" applyFill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5" fillId="0" borderId="6" xfId="59" applyNumberFormat="1" applyFont="1" applyFill="1" applyBorder="1" applyAlignment="1">
      <alignment horizontal="center" wrapText="1"/>
    </xf>
    <xf numFmtId="0" fontId="5" fillId="0" borderId="11" xfId="59" applyNumberFormat="1" applyFont="1" applyFill="1" applyBorder="1" applyAlignment="1">
      <alignment horizontal="center" vertical="center" wrapText="1"/>
    </xf>
    <xf numFmtId="0" fontId="6" fillId="0" borderId="12" xfId="51" applyFont="1" applyBorder="1" applyAlignment="1">
      <alignment horizontal="center" vertical="center" wrapText="1"/>
    </xf>
    <xf numFmtId="0" fontId="6" fillId="0" borderId="0" xfId="5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0" fillId="4" borderId="0" xfId="0" applyFill="1"/>
    <xf numFmtId="0" fontId="2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6" fillId="5" borderId="14" xfId="52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6" fillId="5" borderId="6" xfId="52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2" xfId="0" applyFill="1" applyBorder="1"/>
    <xf numFmtId="0" fontId="9" fillId="4" borderId="2" xfId="0" applyFont="1" applyFill="1" applyBorder="1" applyAlignment="1">
      <alignment horizontal="left" vertical="top"/>
    </xf>
    <xf numFmtId="0" fontId="3" fillId="2" borderId="10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11" fillId="0" borderId="0" xfId="49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0" borderId="2" xfId="0" applyFont="1" applyBorder="1" applyAlignment="1">
      <alignment horizontal="center" vertical="top"/>
    </xf>
    <xf numFmtId="0" fontId="12" fillId="4" borderId="0" xfId="56" applyFont="1" applyFill="1"/>
    <xf numFmtId="0" fontId="13" fillId="4" borderId="0" xfId="56" applyFont="1" applyFill="1" applyBorder="1" applyAlignment="1">
      <alignment horizontal="center"/>
    </xf>
    <xf numFmtId="0" fontId="12" fillId="4" borderId="0" xfId="56" applyFont="1" applyFill="1" applyBorder="1" applyAlignment="1">
      <alignment horizontal="center"/>
    </xf>
    <xf numFmtId="0" fontId="13" fillId="4" borderId="15" xfId="54" applyFont="1" applyFill="1" applyBorder="1" applyAlignment="1">
      <alignment horizontal="left" vertical="center"/>
    </xf>
    <xf numFmtId="0" fontId="12" fillId="4" borderId="16" xfId="54" applyFont="1" applyFill="1" applyBorder="1" applyAlignment="1">
      <alignment horizontal="center" vertical="center"/>
    </xf>
    <xf numFmtId="0" fontId="13" fillId="4" borderId="16" xfId="54" applyFont="1" applyFill="1" applyBorder="1" applyAlignment="1">
      <alignment vertical="center"/>
    </xf>
    <xf numFmtId="0" fontId="12" fillId="4" borderId="16" xfId="56" applyFont="1" applyFill="1" applyBorder="1" applyAlignment="1">
      <alignment horizontal="center"/>
    </xf>
    <xf numFmtId="0" fontId="13" fillId="4" borderId="17" xfId="56" applyFont="1" applyFill="1" applyBorder="1" applyAlignment="1" applyProtection="1">
      <alignment horizontal="center" vertical="center"/>
    </xf>
    <xf numFmtId="0" fontId="13" fillId="4" borderId="2" xfId="56" applyFont="1" applyFill="1" applyBorder="1" applyAlignment="1">
      <alignment horizontal="center" vertical="center"/>
    </xf>
    <xf numFmtId="0" fontId="12" fillId="4" borderId="2" xfId="56" applyFont="1" applyFill="1" applyBorder="1" applyAlignment="1">
      <alignment horizontal="center"/>
    </xf>
    <xf numFmtId="176" fontId="14" fillId="4" borderId="2" xfId="0" applyNumberFormat="1" applyFont="1" applyFill="1" applyBorder="1" applyAlignment="1">
      <alignment horizontal="center"/>
    </xf>
    <xf numFmtId="176" fontId="14" fillId="4" borderId="8" xfId="0" applyNumberFormat="1" applyFont="1" applyFill="1" applyBorder="1" applyAlignment="1">
      <alignment horizontal="center"/>
    </xf>
    <xf numFmtId="0" fontId="15" fillId="4" borderId="4" xfId="0" applyFont="1" applyFill="1" applyBorder="1" applyAlignment="1">
      <alignment horizontal="left"/>
    </xf>
    <xf numFmtId="176" fontId="16" fillId="4" borderId="2" xfId="0" applyNumberFormat="1" applyFont="1" applyFill="1" applyBorder="1" applyAlignment="1">
      <alignment horizontal="center"/>
    </xf>
    <xf numFmtId="176" fontId="17" fillId="4" borderId="2" xfId="0" applyNumberFormat="1" applyFont="1" applyFill="1" applyBorder="1" applyAlignment="1">
      <alignment horizontal="center"/>
    </xf>
    <xf numFmtId="0" fontId="15" fillId="4" borderId="2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left" vertical="center"/>
    </xf>
    <xf numFmtId="0" fontId="15" fillId="4" borderId="8" xfId="0" applyFont="1" applyFill="1" applyBorder="1" applyAlignment="1">
      <alignment horizontal="center" vertical="center"/>
    </xf>
    <xf numFmtId="0" fontId="0" fillId="4" borderId="0" xfId="57" applyFont="1" applyFill="1">
      <alignment vertical="center"/>
    </xf>
    <xf numFmtId="0" fontId="13" fillId="4" borderId="16" xfId="54" applyFont="1" applyFill="1" applyBorder="1" applyAlignment="1">
      <alignment horizontal="left" vertical="center"/>
    </xf>
    <xf numFmtId="0" fontId="13" fillId="4" borderId="2" xfId="56" applyFont="1" applyFill="1" applyBorder="1" applyAlignment="1" applyProtection="1">
      <alignment horizontal="center" vertical="center"/>
    </xf>
    <xf numFmtId="177" fontId="18" fillId="4" borderId="2" xfId="0" applyNumberFormat="1" applyFont="1" applyFill="1" applyBorder="1" applyAlignment="1"/>
    <xf numFmtId="177" fontId="17" fillId="4" borderId="2" xfId="0" applyNumberFormat="1" applyFont="1" applyFill="1" applyBorder="1" applyAlignment="1"/>
    <xf numFmtId="49" fontId="19" fillId="4" borderId="2" xfId="53" applyNumberFormat="1" applyFont="1" applyFill="1" applyBorder="1" applyAlignment="1">
      <alignment horizontal="center"/>
    </xf>
    <xf numFmtId="49" fontId="13" fillId="4" borderId="2" xfId="57" applyNumberFormat="1" applyFont="1" applyFill="1" applyBorder="1" applyAlignment="1">
      <alignment horizontal="center" vertical="center"/>
    </xf>
    <xf numFmtId="49" fontId="12" fillId="4" borderId="2" xfId="57" applyNumberFormat="1" applyFont="1" applyFill="1" applyBorder="1" applyAlignment="1">
      <alignment horizontal="center" vertical="center"/>
    </xf>
    <xf numFmtId="0" fontId="13" fillId="4" borderId="0" xfId="56" applyFont="1" applyFill="1"/>
    <xf numFmtId="14" fontId="13" fillId="4" borderId="0" xfId="56" applyNumberFormat="1" applyFont="1" applyFill="1"/>
    <xf numFmtId="0" fontId="20" fillId="0" borderId="0" xfId="54" applyFill="1" applyBorder="1" applyAlignment="1">
      <alignment horizontal="left" vertical="center"/>
    </xf>
    <xf numFmtId="0" fontId="20" fillId="0" borderId="0" xfId="54" applyFont="1" applyFill="1" applyAlignment="1">
      <alignment horizontal="left" vertical="center"/>
    </xf>
    <xf numFmtId="0" fontId="20" fillId="0" borderId="0" xfId="54" applyFill="1" applyAlignment="1">
      <alignment horizontal="left" vertical="center"/>
    </xf>
    <xf numFmtId="0" fontId="21" fillId="0" borderId="18" xfId="54" applyFont="1" applyFill="1" applyBorder="1" applyAlignment="1">
      <alignment horizontal="center" vertical="top"/>
    </xf>
    <xf numFmtId="0" fontId="22" fillId="0" borderId="19" xfId="54" applyFont="1" applyFill="1" applyBorder="1" applyAlignment="1">
      <alignment horizontal="left" vertical="center"/>
    </xf>
    <xf numFmtId="0" fontId="16" fillId="0" borderId="20" xfId="54" applyFont="1" applyFill="1" applyBorder="1" applyAlignment="1">
      <alignment horizontal="center" vertical="center"/>
    </xf>
    <xf numFmtId="0" fontId="22" fillId="0" borderId="20" xfId="54" applyFont="1" applyFill="1" applyBorder="1" applyAlignment="1">
      <alignment horizontal="center" vertical="center"/>
    </xf>
    <xf numFmtId="0" fontId="23" fillId="0" borderId="20" xfId="54" applyFont="1" applyFill="1" applyBorder="1" applyAlignment="1">
      <alignment vertical="center"/>
    </xf>
    <xf numFmtId="0" fontId="22" fillId="0" borderId="20" xfId="54" applyFont="1" applyFill="1" applyBorder="1" applyAlignment="1">
      <alignment vertical="center"/>
    </xf>
    <xf numFmtId="0" fontId="23" fillId="0" borderId="20" xfId="54" applyFont="1" applyFill="1" applyBorder="1" applyAlignment="1">
      <alignment horizontal="center" vertical="center"/>
    </xf>
    <xf numFmtId="0" fontId="22" fillId="0" borderId="21" xfId="54" applyFont="1" applyFill="1" applyBorder="1" applyAlignment="1">
      <alignment vertical="center"/>
    </xf>
    <xf numFmtId="0" fontId="16" fillId="0" borderId="22" xfId="54" applyFont="1" applyBorder="1" applyAlignment="1">
      <alignment horizontal="left" vertical="center"/>
    </xf>
    <xf numFmtId="0" fontId="16" fillId="0" borderId="23" xfId="54" applyFont="1" applyBorder="1" applyAlignment="1">
      <alignment horizontal="left" vertical="center"/>
    </xf>
    <xf numFmtId="0" fontId="22" fillId="0" borderId="24" xfId="54" applyFont="1" applyFill="1" applyBorder="1" applyAlignment="1">
      <alignment vertical="center"/>
    </xf>
    <xf numFmtId="58" fontId="23" fillId="0" borderId="24" xfId="54" applyNumberFormat="1" applyFont="1" applyFill="1" applyBorder="1" applyAlignment="1">
      <alignment horizontal="center" vertical="center"/>
    </xf>
    <xf numFmtId="0" fontId="23" fillId="0" borderId="24" xfId="54" applyFont="1" applyFill="1" applyBorder="1" applyAlignment="1">
      <alignment horizontal="center" vertical="center"/>
    </xf>
    <xf numFmtId="0" fontId="22" fillId="0" borderId="24" xfId="54" applyFont="1" applyFill="1" applyBorder="1" applyAlignment="1">
      <alignment horizontal="center" vertical="center"/>
    </xf>
    <xf numFmtId="0" fontId="22" fillId="0" borderId="21" xfId="54" applyFont="1" applyFill="1" applyBorder="1" applyAlignment="1">
      <alignment horizontal="left" vertical="center"/>
    </xf>
    <xf numFmtId="0" fontId="16" fillId="0" borderId="24" xfId="54" applyFont="1" applyBorder="1" applyAlignment="1">
      <alignment vertical="center"/>
    </xf>
    <xf numFmtId="0" fontId="16" fillId="0" borderId="25" xfId="54" applyFont="1" applyBorder="1" applyAlignment="1">
      <alignment vertical="center"/>
    </xf>
    <xf numFmtId="0" fontId="22" fillId="0" borderId="24" xfId="54" applyFont="1" applyFill="1" applyBorder="1" applyAlignment="1">
      <alignment horizontal="left" vertical="center"/>
    </xf>
    <xf numFmtId="0" fontId="16" fillId="0" borderId="24" xfId="54" applyFont="1" applyFill="1" applyBorder="1" applyAlignment="1">
      <alignment horizontal="center" vertical="center"/>
    </xf>
    <xf numFmtId="0" fontId="22" fillId="0" borderId="26" xfId="54" applyFont="1" applyFill="1" applyBorder="1" applyAlignment="1">
      <alignment vertical="center"/>
    </xf>
    <xf numFmtId="0" fontId="22" fillId="0" borderId="27" xfId="54" applyFont="1" applyFill="1" applyBorder="1" applyAlignment="1">
      <alignment vertical="center"/>
    </xf>
    <xf numFmtId="0" fontId="16" fillId="0" borderId="28" xfId="54" applyFont="1" applyFill="1" applyBorder="1" applyAlignment="1">
      <alignment horizontal="right" vertical="center"/>
    </xf>
    <xf numFmtId="0" fontId="22" fillId="0" borderId="28" xfId="54" applyFont="1" applyFill="1" applyBorder="1" applyAlignment="1">
      <alignment vertical="center"/>
    </xf>
    <xf numFmtId="0" fontId="23" fillId="0" borderId="29" xfId="54" applyFont="1" applyFill="1" applyBorder="1" applyAlignment="1">
      <alignment vertical="center"/>
    </xf>
    <xf numFmtId="0" fontId="20" fillId="0" borderId="2" xfId="54" applyFill="1" applyBorder="1" applyAlignment="1">
      <alignment horizontal="left" vertical="center"/>
    </xf>
    <xf numFmtId="0" fontId="23" fillId="0" borderId="30" xfId="54" applyFont="1" applyFill="1" applyBorder="1" applyAlignment="1">
      <alignment horizontal="left" vertical="center"/>
    </xf>
    <xf numFmtId="0" fontId="22" fillId="0" borderId="28" xfId="54" applyFont="1" applyFill="1" applyBorder="1" applyAlignment="1">
      <alignment horizontal="left" vertical="center"/>
    </xf>
    <xf numFmtId="0" fontId="22" fillId="0" borderId="0" xfId="54" applyFont="1" applyFill="1" applyBorder="1" applyAlignment="1">
      <alignment vertical="center"/>
    </xf>
    <xf numFmtId="0" fontId="23" fillId="0" borderId="0" xfId="54" applyFont="1" applyFill="1" applyBorder="1" applyAlignment="1">
      <alignment vertical="center"/>
    </xf>
    <xf numFmtId="0" fontId="23" fillId="0" borderId="0" xfId="54" applyFont="1" applyFill="1" applyAlignment="1">
      <alignment horizontal="left" vertical="center"/>
    </xf>
    <xf numFmtId="0" fontId="22" fillId="0" borderId="19" xfId="54" applyFont="1" applyFill="1" applyBorder="1" applyAlignment="1">
      <alignment vertical="center"/>
    </xf>
    <xf numFmtId="0" fontId="22" fillId="0" borderId="31" xfId="54" applyFont="1" applyFill="1" applyBorder="1" applyAlignment="1">
      <alignment horizontal="left" vertical="center"/>
    </xf>
    <xf numFmtId="0" fontId="22" fillId="0" borderId="32" xfId="54" applyFont="1" applyFill="1" applyBorder="1" applyAlignment="1">
      <alignment horizontal="left" vertical="center"/>
    </xf>
    <xf numFmtId="0" fontId="23" fillId="0" borderId="24" xfId="54" applyFont="1" applyFill="1" applyBorder="1" applyAlignment="1">
      <alignment horizontal="left" vertical="center"/>
    </xf>
    <xf numFmtId="0" fontId="23" fillId="0" borderId="24" xfId="54" applyFont="1" applyFill="1" applyBorder="1" applyAlignment="1">
      <alignment vertical="center"/>
    </xf>
    <xf numFmtId="0" fontId="23" fillId="0" borderId="22" xfId="54" applyFont="1" applyFill="1" applyBorder="1" applyAlignment="1">
      <alignment horizontal="center" vertical="center"/>
    </xf>
    <xf numFmtId="0" fontId="23" fillId="0" borderId="33" xfId="54" applyFont="1" applyFill="1" applyBorder="1" applyAlignment="1">
      <alignment horizontal="center" vertical="center"/>
    </xf>
    <xf numFmtId="0" fontId="17" fillId="0" borderId="34" xfId="54" applyFont="1" applyFill="1" applyBorder="1" applyAlignment="1">
      <alignment horizontal="left" vertical="center"/>
    </xf>
    <xf numFmtId="0" fontId="17" fillId="0" borderId="33" xfId="54" applyFont="1" applyFill="1" applyBorder="1" applyAlignment="1">
      <alignment horizontal="left" vertical="center"/>
    </xf>
    <xf numFmtId="0" fontId="23" fillId="0" borderId="28" xfId="54" applyFont="1" applyFill="1" applyBorder="1" applyAlignment="1">
      <alignment horizontal="left" vertical="center"/>
    </xf>
    <xf numFmtId="0" fontId="23" fillId="0" borderId="28" xfId="54" applyFont="1" applyFill="1" applyBorder="1" applyAlignment="1">
      <alignment vertical="center"/>
    </xf>
    <xf numFmtId="0" fontId="23" fillId="0" borderId="0" xfId="54" applyFont="1" applyFill="1" applyBorder="1" applyAlignment="1">
      <alignment horizontal="left" vertical="center"/>
    </xf>
    <xf numFmtId="0" fontId="22" fillId="0" borderId="20" xfId="54" applyFont="1" applyFill="1" applyBorder="1" applyAlignment="1">
      <alignment horizontal="left" vertical="center"/>
    </xf>
    <xf numFmtId="0" fontId="23" fillId="0" borderId="21" xfId="54" applyFont="1" applyFill="1" applyBorder="1" applyAlignment="1">
      <alignment horizontal="left" vertical="center"/>
    </xf>
    <xf numFmtId="0" fontId="23" fillId="0" borderId="34" xfId="54" applyFont="1" applyFill="1" applyBorder="1" applyAlignment="1">
      <alignment horizontal="left" vertical="center"/>
    </xf>
    <xf numFmtId="0" fontId="23" fillId="0" borderId="33" xfId="54" applyFont="1" applyFill="1" applyBorder="1" applyAlignment="1">
      <alignment horizontal="left" vertical="center"/>
    </xf>
    <xf numFmtId="0" fontId="23" fillId="0" borderId="21" xfId="54" applyFont="1" applyFill="1" applyBorder="1" applyAlignment="1">
      <alignment horizontal="left" vertical="center" wrapText="1"/>
    </xf>
    <xf numFmtId="0" fontId="23" fillId="0" borderId="24" xfId="54" applyFont="1" applyFill="1" applyBorder="1" applyAlignment="1">
      <alignment horizontal="left" vertical="center" wrapText="1"/>
    </xf>
    <xf numFmtId="0" fontId="22" fillId="0" borderId="27" xfId="54" applyFont="1" applyFill="1" applyBorder="1" applyAlignment="1">
      <alignment horizontal="left" vertical="center"/>
    </xf>
    <xf numFmtId="0" fontId="20" fillId="0" borderId="28" xfId="54" applyFill="1" applyBorder="1" applyAlignment="1">
      <alignment horizontal="center" vertical="center"/>
    </xf>
    <xf numFmtId="0" fontId="22" fillId="0" borderId="35" xfId="54" applyFont="1" applyFill="1" applyBorder="1" applyAlignment="1">
      <alignment horizontal="center" vertical="center"/>
    </xf>
    <xf numFmtId="0" fontId="22" fillId="0" borderId="36" xfId="54" applyFont="1" applyFill="1" applyBorder="1" applyAlignment="1">
      <alignment horizontal="left" vertical="center"/>
    </xf>
    <xf numFmtId="0" fontId="20" fillId="0" borderId="34" xfId="54" applyFont="1" applyFill="1" applyBorder="1" applyAlignment="1">
      <alignment horizontal="left" vertical="center"/>
    </xf>
    <xf numFmtId="0" fontId="20" fillId="0" borderId="33" xfId="54" applyFont="1" applyFill="1" applyBorder="1" applyAlignment="1">
      <alignment horizontal="left" vertical="center"/>
    </xf>
    <xf numFmtId="0" fontId="18" fillId="0" borderId="34" xfId="54" applyFont="1" applyFill="1" applyBorder="1" applyAlignment="1">
      <alignment horizontal="left" vertical="center"/>
    </xf>
    <xf numFmtId="0" fontId="23" fillId="0" borderId="37" xfId="54" applyFont="1" applyFill="1" applyBorder="1" applyAlignment="1">
      <alignment horizontal="left" vertical="center"/>
    </xf>
    <xf numFmtId="0" fontId="23" fillId="0" borderId="38" xfId="54" applyFont="1" applyFill="1" applyBorder="1" applyAlignment="1">
      <alignment horizontal="left" vertical="center"/>
    </xf>
    <xf numFmtId="0" fontId="17" fillId="0" borderId="19" xfId="54" applyFont="1" applyFill="1" applyBorder="1" applyAlignment="1">
      <alignment horizontal="left" vertical="center"/>
    </xf>
    <xf numFmtId="0" fontId="17" fillId="0" borderId="20" xfId="54" applyFont="1" applyFill="1" applyBorder="1" applyAlignment="1">
      <alignment horizontal="left" vertical="center"/>
    </xf>
    <xf numFmtId="0" fontId="22" fillId="0" borderId="22" xfId="54" applyFont="1" applyFill="1" applyBorder="1" applyAlignment="1">
      <alignment horizontal="left" vertical="center"/>
    </xf>
    <xf numFmtId="0" fontId="22" fillId="0" borderId="39" xfId="54" applyFont="1" applyFill="1" applyBorder="1" applyAlignment="1">
      <alignment horizontal="left" vertical="center"/>
    </xf>
    <xf numFmtId="0" fontId="23" fillId="0" borderId="28" xfId="54" applyFont="1" applyFill="1" applyBorder="1" applyAlignment="1">
      <alignment horizontal="center" vertical="center"/>
    </xf>
    <xf numFmtId="58" fontId="23" fillId="0" borderId="28" xfId="54" applyNumberFormat="1" applyFont="1" applyFill="1" applyBorder="1" applyAlignment="1">
      <alignment vertical="center"/>
    </xf>
    <xf numFmtId="0" fontId="22" fillId="0" borderId="28" xfId="54" applyFont="1" applyFill="1" applyBorder="1" applyAlignment="1">
      <alignment horizontal="center" vertical="center"/>
    </xf>
    <xf numFmtId="0" fontId="23" fillId="0" borderId="31" xfId="54" applyFont="1" applyFill="1" applyBorder="1" applyAlignment="1">
      <alignment horizontal="center" vertical="center"/>
    </xf>
    <xf numFmtId="0" fontId="23" fillId="0" borderId="40" xfId="54" applyFont="1" applyFill="1" applyBorder="1" applyAlignment="1">
      <alignment horizontal="center" vertical="center"/>
    </xf>
    <xf numFmtId="0" fontId="22" fillId="0" borderId="25" xfId="54" applyFont="1" applyFill="1" applyBorder="1" applyAlignment="1">
      <alignment horizontal="center" vertical="center"/>
    </xf>
    <xf numFmtId="0" fontId="23" fillId="0" borderId="25" xfId="54" applyFont="1" applyFill="1" applyBorder="1" applyAlignment="1">
      <alignment horizontal="left" vertical="center"/>
    </xf>
    <xf numFmtId="0" fontId="23" fillId="0" borderId="41" xfId="54" applyFont="1" applyFill="1" applyBorder="1" applyAlignment="1">
      <alignment horizontal="left" vertical="center"/>
    </xf>
    <xf numFmtId="0" fontId="22" fillId="0" borderId="40" xfId="54" applyFont="1" applyFill="1" applyBorder="1" applyAlignment="1">
      <alignment horizontal="left" vertical="center"/>
    </xf>
    <xf numFmtId="0" fontId="23" fillId="0" borderId="23" xfId="54" applyFont="1" applyFill="1" applyBorder="1" applyAlignment="1">
      <alignment horizontal="center" vertical="center"/>
    </xf>
    <xf numFmtId="0" fontId="17" fillId="0" borderId="23" xfId="54" applyFont="1" applyFill="1" applyBorder="1" applyAlignment="1">
      <alignment horizontal="left" vertical="center"/>
    </xf>
    <xf numFmtId="0" fontId="22" fillId="0" borderId="42" xfId="54" applyFont="1" applyFill="1" applyBorder="1" applyAlignment="1">
      <alignment horizontal="left" vertical="center"/>
    </xf>
    <xf numFmtId="0" fontId="22" fillId="0" borderId="25" xfId="54" applyFont="1" applyFill="1" applyBorder="1" applyAlignment="1">
      <alignment horizontal="left" vertical="center"/>
    </xf>
    <xf numFmtId="0" fontId="23" fillId="0" borderId="23" xfId="54" applyFont="1" applyFill="1" applyBorder="1" applyAlignment="1">
      <alignment horizontal="left" vertical="center"/>
    </xf>
    <xf numFmtId="0" fontId="23" fillId="0" borderId="25" xfId="54" applyFont="1" applyFill="1" applyBorder="1" applyAlignment="1">
      <alignment horizontal="left" vertical="center" wrapText="1"/>
    </xf>
    <xf numFmtId="0" fontId="20" fillId="0" borderId="41" xfId="54" applyFill="1" applyBorder="1" applyAlignment="1">
      <alignment horizontal="center" vertical="center"/>
    </xf>
    <xf numFmtId="0" fontId="20" fillId="0" borderId="23" xfId="54" applyFont="1" applyFill="1" applyBorder="1" applyAlignment="1">
      <alignment horizontal="left" vertical="center"/>
    </xf>
    <xf numFmtId="0" fontId="23" fillId="0" borderId="43" xfId="54" applyFont="1" applyFill="1" applyBorder="1" applyAlignment="1">
      <alignment horizontal="left" vertical="center"/>
    </xf>
    <xf numFmtId="0" fontId="17" fillId="0" borderId="42" xfId="54" applyFont="1" applyFill="1" applyBorder="1" applyAlignment="1">
      <alignment horizontal="left" vertical="center"/>
    </xf>
    <xf numFmtId="0" fontId="23" fillId="0" borderId="41" xfId="54" applyFont="1" applyFill="1" applyBorder="1" applyAlignment="1">
      <alignment horizontal="center" vertical="center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5" fillId="0" borderId="46" xfId="0" applyFont="1" applyBorder="1"/>
    <xf numFmtId="0" fontId="25" fillId="0" borderId="2" xfId="0" applyFont="1" applyBorder="1"/>
    <xf numFmtId="0" fontId="25" fillId="0" borderId="8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6" borderId="8" xfId="0" applyFont="1" applyFill="1" applyBorder="1" applyAlignment="1">
      <alignment horizontal="center" vertical="center"/>
    </xf>
    <xf numFmtId="0" fontId="25" fillId="6" borderId="10" xfId="0" applyFont="1" applyFill="1" applyBorder="1" applyAlignment="1">
      <alignment horizontal="center" vertical="center"/>
    </xf>
    <xf numFmtId="0" fontId="25" fillId="6" borderId="2" xfId="0" applyFont="1" applyFill="1" applyBorder="1"/>
    <xf numFmtId="0" fontId="0" fillId="0" borderId="46" xfId="0" applyBorder="1"/>
    <xf numFmtId="0" fontId="0" fillId="6" borderId="2" xfId="0" applyFill="1" applyBorder="1"/>
    <xf numFmtId="0" fontId="0" fillId="0" borderId="47" xfId="0" applyBorder="1"/>
    <xf numFmtId="0" fontId="0" fillId="0" borderId="48" xfId="0" applyBorder="1"/>
    <xf numFmtId="0" fontId="0" fillId="6" borderId="48" xfId="0" applyFill="1" applyBorder="1"/>
    <xf numFmtId="0" fontId="0" fillId="7" borderId="0" xfId="0" applyFill="1"/>
    <xf numFmtId="0" fontId="24" fillId="0" borderId="49" xfId="0" applyFont="1" applyBorder="1" applyAlignment="1">
      <alignment horizontal="center" vertical="center" wrapText="1"/>
    </xf>
    <xf numFmtId="0" fontId="25" fillId="0" borderId="50" xfId="0" applyFont="1" applyBorder="1" applyAlignment="1">
      <alignment horizontal="center" vertical="center"/>
    </xf>
    <xf numFmtId="0" fontId="25" fillId="0" borderId="51" xfId="0" applyFont="1" applyBorder="1"/>
    <xf numFmtId="0" fontId="0" fillId="0" borderId="51" xfId="0" applyBorder="1"/>
    <xf numFmtId="0" fontId="0" fillId="0" borderId="5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26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25" fillId="8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9" borderId="2" xfId="0" applyFont="1" applyFill="1" applyBorder="1" applyAlignment="1">
      <alignment vertical="top" wrapText="1"/>
    </xf>
    <xf numFmtId="0" fontId="0" fillId="9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0" fillId="0" borderId="2" xfId="0" applyBorder="1" applyAlignment="1" quotePrefix="1">
      <alignment horizontal="center"/>
    </xf>
    <xf numFmtId="0" fontId="0" fillId="0" borderId="2" xfId="0" applyBorder="1" quotePrefix="1"/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0" xfId="49"/>
    <cellStyle name="S11" xfId="50"/>
    <cellStyle name="S13" xfId="51"/>
    <cellStyle name="S15" xfId="52"/>
    <cellStyle name="常规 10 10" xfId="53"/>
    <cellStyle name="常规 2" xfId="54"/>
    <cellStyle name="常规 23" xfId="55"/>
    <cellStyle name="常规 3" xfId="56"/>
    <cellStyle name="常规 4" xfId="57"/>
    <cellStyle name="常规 40" xfId="58"/>
    <cellStyle name="常规_10AW核价-润懋(35款已核，单耗未减)" xfId="59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checked="Checked" noThreeD="1" val="0"/>
</file>

<file path=xl/ctrlProps/ctrlProp36.xml><?xml version="1.0" encoding="utf-8"?>
<formControlPr xmlns="http://schemas.microsoft.com/office/spreadsheetml/2009/9/main" objectType="CheckBox" checked="Checked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192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24125"/>
              <a:ext cx="6286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01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022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349250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8541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349250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96799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349250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96799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349250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3756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349250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8541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349250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518541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349250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296799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349250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296799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349250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33756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349250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518541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349250</xdr:colOff>
      <xdr:row>7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451100" y="259842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349250</xdr:colOff>
      <xdr:row>7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74900" y="259842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349250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501900" y="296799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16" workbookViewId="0">
      <selection activeCell="B43" sqref="B43"/>
    </sheetView>
  </sheetViews>
  <sheetFormatPr defaultColWidth="11" defaultRowHeight="14.25" outlineLevelCol="1"/>
  <cols>
    <col min="1" max="1" width="5.5" customWidth="1"/>
    <col min="2" max="2" width="96.375" style="198" customWidth="1"/>
    <col min="3" max="3" width="10.125" customWidth="1"/>
  </cols>
  <sheetData>
    <row r="1" ht="21" customHeight="1" spans="1:2">
      <c r="A1" s="199"/>
      <c r="B1" s="200" t="s">
        <v>0</v>
      </c>
    </row>
    <row r="2" spans="1:2">
      <c r="A2" s="9">
        <v>1</v>
      </c>
      <c r="B2" s="201" t="s">
        <v>1</v>
      </c>
    </row>
    <row r="3" spans="1:2">
      <c r="A3" s="9">
        <v>2</v>
      </c>
      <c r="B3" s="201" t="s">
        <v>2</v>
      </c>
    </row>
    <row r="4" spans="1:2">
      <c r="A4" s="9">
        <v>3</v>
      </c>
      <c r="B4" s="201" t="s">
        <v>3</v>
      </c>
    </row>
    <row r="5" spans="1:2">
      <c r="A5" s="9">
        <v>4</v>
      </c>
      <c r="B5" s="201" t="s">
        <v>4</v>
      </c>
    </row>
    <row r="6" spans="1:2">
      <c r="A6" s="9">
        <v>5</v>
      </c>
      <c r="B6" s="201" t="s">
        <v>5</v>
      </c>
    </row>
    <row r="7" spans="1:2">
      <c r="A7" s="9">
        <v>6</v>
      </c>
      <c r="B7" s="201" t="s">
        <v>6</v>
      </c>
    </row>
    <row r="8" s="197" customFormat="1" ht="15" customHeight="1" spans="1:2">
      <c r="A8" s="202">
        <v>7</v>
      </c>
      <c r="B8" s="203" t="s">
        <v>7</v>
      </c>
    </row>
    <row r="9" ht="18.95" customHeight="1" spans="1:2">
      <c r="A9" s="199"/>
      <c r="B9" s="204" t="s">
        <v>8</v>
      </c>
    </row>
    <row r="10" ht="15.95" customHeight="1" spans="1:2">
      <c r="A10" s="9">
        <v>1</v>
      </c>
      <c r="B10" s="205" t="s">
        <v>9</v>
      </c>
    </row>
    <row r="11" spans="1:2">
      <c r="A11" s="9">
        <v>2</v>
      </c>
      <c r="B11" s="201" t="s">
        <v>10</v>
      </c>
    </row>
    <row r="12" spans="1:2">
      <c r="A12" s="9">
        <v>3</v>
      </c>
      <c r="B12" s="206" t="s">
        <v>11</v>
      </c>
    </row>
    <row r="13" spans="1:2">
      <c r="A13" s="9">
        <v>4</v>
      </c>
      <c r="B13" s="207" t="s">
        <v>12</v>
      </c>
    </row>
    <row r="14" spans="1:2">
      <c r="A14" s="9">
        <v>5</v>
      </c>
      <c r="B14" s="207" t="s">
        <v>13</v>
      </c>
    </row>
    <row r="15" spans="1:2">
      <c r="A15" s="9">
        <v>6</v>
      </c>
      <c r="B15" s="207" t="s">
        <v>14</v>
      </c>
    </row>
    <row r="16" spans="1:2">
      <c r="A16" s="9">
        <v>7</v>
      </c>
      <c r="B16" s="207" t="s">
        <v>15</v>
      </c>
    </row>
    <row r="17" spans="1:2">
      <c r="A17" s="9">
        <v>8</v>
      </c>
      <c r="B17" s="207" t="s">
        <v>16</v>
      </c>
    </row>
    <row r="18" spans="1:2">
      <c r="A18" s="9">
        <v>9</v>
      </c>
      <c r="B18" s="201" t="s">
        <v>17</v>
      </c>
    </row>
    <row r="19" spans="1:2">
      <c r="A19" s="9"/>
      <c r="B19" s="201"/>
    </row>
    <row r="20" ht="20.25" spans="1:2">
      <c r="A20" s="199"/>
      <c r="B20" s="200" t="s">
        <v>18</v>
      </c>
    </row>
    <row r="21" spans="1:2">
      <c r="A21" s="9">
        <v>1</v>
      </c>
      <c r="B21" s="208" t="s">
        <v>19</v>
      </c>
    </row>
    <row r="22" spans="1:2">
      <c r="A22" s="9">
        <v>2</v>
      </c>
      <c r="B22" s="201" t="s">
        <v>20</v>
      </c>
    </row>
    <row r="23" spans="1:2">
      <c r="A23" s="9">
        <v>3</v>
      </c>
      <c r="B23" s="201" t="s">
        <v>21</v>
      </c>
    </row>
    <row r="24" spans="1:2">
      <c r="A24" s="9">
        <v>4</v>
      </c>
      <c r="B24" s="201" t="s">
        <v>22</v>
      </c>
    </row>
    <row r="25" spans="1:2">
      <c r="A25" s="9">
        <v>5</v>
      </c>
      <c r="B25" s="207" t="s">
        <v>23</v>
      </c>
    </row>
    <row r="26" spans="1:2">
      <c r="A26" s="9">
        <v>6</v>
      </c>
      <c r="B26" s="207" t="s">
        <v>24</v>
      </c>
    </row>
    <row r="27" spans="1:2">
      <c r="A27" s="9">
        <v>7</v>
      </c>
      <c r="B27" s="201" t="s">
        <v>25</v>
      </c>
    </row>
    <row r="28" spans="1:2">
      <c r="A28" s="9"/>
      <c r="B28" s="201"/>
    </row>
    <row r="29" ht="20.25" spans="1:2">
      <c r="A29" s="199"/>
      <c r="B29" s="200" t="s">
        <v>26</v>
      </c>
    </row>
    <row r="30" spans="1:2">
      <c r="A30" s="9">
        <v>1</v>
      </c>
      <c r="B30" s="208" t="s">
        <v>27</v>
      </c>
    </row>
    <row r="31" spans="1:2">
      <c r="A31" s="9">
        <v>2</v>
      </c>
      <c r="B31" s="201" t="s">
        <v>28</v>
      </c>
    </row>
    <row r="32" spans="1:2">
      <c r="A32" s="9">
        <v>3</v>
      </c>
      <c r="B32" s="201" t="s">
        <v>29</v>
      </c>
    </row>
    <row r="33" ht="28.5" spans="1:2">
      <c r="A33" s="9">
        <v>4</v>
      </c>
      <c r="B33" s="201" t="s">
        <v>30</v>
      </c>
    </row>
    <row r="34" spans="1:2">
      <c r="A34" s="9">
        <v>5</v>
      </c>
      <c r="B34" s="201" t="s">
        <v>31</v>
      </c>
    </row>
    <row r="35" spans="1:2">
      <c r="A35" s="9">
        <v>6</v>
      </c>
      <c r="B35" s="201" t="s">
        <v>32</v>
      </c>
    </row>
    <row r="36" spans="1:2">
      <c r="A36" s="9">
        <v>7</v>
      </c>
      <c r="B36" s="201" t="s">
        <v>33</v>
      </c>
    </row>
    <row r="37" spans="1:2">
      <c r="A37" s="9"/>
      <c r="B37" s="201"/>
    </row>
    <row r="39" spans="1:2">
      <c r="A39" s="209" t="s">
        <v>34</v>
      </c>
      <c r="B39" s="21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D18" sqref="D1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257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177</v>
      </c>
      <c r="B2" s="5" t="s">
        <v>182</v>
      </c>
      <c r="C2" s="5" t="s">
        <v>221</v>
      </c>
      <c r="D2" s="5" t="s">
        <v>180</v>
      </c>
      <c r="E2" s="5" t="s">
        <v>181</v>
      </c>
      <c r="F2" s="4" t="s">
        <v>258</v>
      </c>
      <c r="G2" s="4" t="s">
        <v>204</v>
      </c>
      <c r="H2" s="6" t="s">
        <v>205</v>
      </c>
      <c r="I2" s="23" t="s">
        <v>207</v>
      </c>
    </row>
    <row r="3" s="1" customFormat="1" ht="16.5" spans="1:9">
      <c r="A3" s="4"/>
      <c r="B3" s="7"/>
      <c r="C3" s="7"/>
      <c r="D3" s="7"/>
      <c r="E3" s="7"/>
      <c r="F3" s="4" t="s">
        <v>259</v>
      </c>
      <c r="G3" s="4" t="s">
        <v>208</v>
      </c>
      <c r="H3" s="8"/>
      <c r="I3" s="24"/>
    </row>
    <row r="4" ht="33" spans="1:9">
      <c r="A4" s="9"/>
      <c r="B4" s="212" t="s">
        <v>260</v>
      </c>
      <c r="C4" s="10" t="s">
        <v>261</v>
      </c>
      <c r="D4" s="11" t="s">
        <v>262</v>
      </c>
      <c r="E4" s="12" t="s">
        <v>56</v>
      </c>
      <c r="F4" s="13">
        <v>0.3</v>
      </c>
      <c r="G4" s="13">
        <v>0.5</v>
      </c>
      <c r="H4" s="13">
        <f>SUM(F4:G4)</f>
        <v>0.8</v>
      </c>
      <c r="I4" s="13" t="s">
        <v>197</v>
      </c>
    </row>
    <row r="5" spans="1:9">
      <c r="A5" s="9"/>
      <c r="B5" s="9"/>
      <c r="C5" s="13"/>
      <c r="D5" s="14"/>
      <c r="E5" s="13"/>
      <c r="F5" s="13"/>
      <c r="G5" s="13"/>
      <c r="H5" s="13"/>
      <c r="I5" s="13"/>
    </row>
    <row r="6" spans="1:9">
      <c r="A6" s="9"/>
      <c r="B6" s="9"/>
      <c r="C6" s="13"/>
      <c r="D6" s="13"/>
      <c r="E6" s="13"/>
      <c r="F6" s="13"/>
      <c r="G6" s="13"/>
      <c r="H6" s="13"/>
      <c r="I6" s="13"/>
    </row>
    <row r="7" spans="1:9">
      <c r="A7" s="9"/>
      <c r="B7" s="9"/>
      <c r="D7" s="13"/>
      <c r="E7" s="13"/>
      <c r="F7" s="13"/>
      <c r="G7" s="13"/>
      <c r="H7" s="13"/>
      <c r="I7" s="13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5" t="s">
        <v>199</v>
      </c>
      <c r="B12" s="16"/>
      <c r="C12" s="16"/>
      <c r="D12" s="17"/>
      <c r="E12" s="18"/>
      <c r="F12" s="15" t="s">
        <v>211</v>
      </c>
      <c r="G12" s="19"/>
      <c r="H12" s="20"/>
      <c r="I12" s="25"/>
    </row>
    <row r="13" ht="16.5" spans="1:9">
      <c r="A13" s="21" t="s">
        <v>263</v>
      </c>
      <c r="B13" s="21"/>
      <c r="C13" s="22"/>
      <c r="D13" s="22"/>
      <c r="E13" s="22"/>
      <c r="F13" s="22"/>
      <c r="G13" s="22"/>
      <c r="H13" s="22"/>
      <c r="I13" s="2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177" t="s">
        <v>35</v>
      </c>
      <c r="C2" s="178"/>
      <c r="D2" s="178"/>
      <c r="E2" s="178"/>
      <c r="F2" s="178"/>
      <c r="G2" s="178"/>
      <c r="H2" s="178"/>
      <c r="I2" s="192"/>
    </row>
    <row r="3" ht="27.95" customHeight="1" spans="2:9">
      <c r="B3" s="179"/>
      <c r="C3" s="180"/>
      <c r="D3" s="181" t="s">
        <v>36</v>
      </c>
      <c r="E3" s="182"/>
      <c r="F3" s="183" t="s">
        <v>37</v>
      </c>
      <c r="G3" s="184"/>
      <c r="H3" s="181" t="s">
        <v>38</v>
      </c>
      <c r="I3" s="193"/>
    </row>
    <row r="4" ht="27.95" customHeight="1" spans="2:9">
      <c r="B4" s="179" t="s">
        <v>39</v>
      </c>
      <c r="C4" s="180" t="s">
        <v>40</v>
      </c>
      <c r="D4" s="180" t="s">
        <v>41</v>
      </c>
      <c r="E4" s="180" t="s">
        <v>42</v>
      </c>
      <c r="F4" s="185" t="s">
        <v>41</v>
      </c>
      <c r="G4" s="185" t="s">
        <v>42</v>
      </c>
      <c r="H4" s="180" t="s">
        <v>41</v>
      </c>
      <c r="I4" s="194" t="s">
        <v>42</v>
      </c>
    </row>
    <row r="5" ht="27.95" customHeight="1" spans="2:9">
      <c r="B5" s="186" t="s">
        <v>43</v>
      </c>
      <c r="C5" s="9">
        <v>13</v>
      </c>
      <c r="D5" s="9">
        <v>0</v>
      </c>
      <c r="E5" s="9">
        <v>1</v>
      </c>
      <c r="F5" s="187">
        <v>0</v>
      </c>
      <c r="G5" s="187">
        <v>1</v>
      </c>
      <c r="H5" s="9">
        <v>1</v>
      </c>
      <c r="I5" s="195">
        <v>2</v>
      </c>
    </row>
    <row r="6" ht="27.95" customHeight="1" spans="2:9">
      <c r="B6" s="186" t="s">
        <v>44</v>
      </c>
      <c r="C6" s="9">
        <v>20</v>
      </c>
      <c r="D6" s="9">
        <v>0</v>
      </c>
      <c r="E6" s="9">
        <v>1</v>
      </c>
      <c r="F6" s="187">
        <v>1</v>
      </c>
      <c r="G6" s="187">
        <v>2</v>
      </c>
      <c r="H6" s="9">
        <v>2</v>
      </c>
      <c r="I6" s="195">
        <v>3</v>
      </c>
    </row>
    <row r="7" ht="27.95" customHeight="1" spans="2:9">
      <c r="B7" s="186" t="s">
        <v>45</v>
      </c>
      <c r="C7" s="9">
        <v>32</v>
      </c>
      <c r="D7" s="9">
        <v>0</v>
      </c>
      <c r="E7" s="9">
        <v>1</v>
      </c>
      <c r="F7" s="187">
        <v>2</v>
      </c>
      <c r="G7" s="187">
        <v>3</v>
      </c>
      <c r="H7" s="9">
        <v>3</v>
      </c>
      <c r="I7" s="195">
        <v>4</v>
      </c>
    </row>
    <row r="8" ht="27.95" customHeight="1" spans="2:9">
      <c r="B8" s="186" t="s">
        <v>46</v>
      </c>
      <c r="C8" s="9">
        <v>50</v>
      </c>
      <c r="D8" s="9">
        <v>1</v>
      </c>
      <c r="E8" s="9">
        <v>2</v>
      </c>
      <c r="F8" s="187">
        <v>3</v>
      </c>
      <c r="G8" s="187">
        <v>4</v>
      </c>
      <c r="H8" s="9">
        <v>5</v>
      </c>
      <c r="I8" s="195">
        <v>6</v>
      </c>
    </row>
    <row r="9" ht="27.95" customHeight="1" spans="2:9">
      <c r="B9" s="186" t="s">
        <v>47</v>
      </c>
      <c r="C9" s="9">
        <v>80</v>
      </c>
      <c r="D9" s="9">
        <v>2</v>
      </c>
      <c r="E9" s="9">
        <v>3</v>
      </c>
      <c r="F9" s="187">
        <v>5</v>
      </c>
      <c r="G9" s="187">
        <v>6</v>
      </c>
      <c r="H9" s="9">
        <v>7</v>
      </c>
      <c r="I9" s="195">
        <v>8</v>
      </c>
    </row>
    <row r="10" ht="27.95" customHeight="1" spans="2:9">
      <c r="B10" s="186" t="s">
        <v>48</v>
      </c>
      <c r="C10" s="9">
        <v>125</v>
      </c>
      <c r="D10" s="9">
        <v>3</v>
      </c>
      <c r="E10" s="9">
        <v>4</v>
      </c>
      <c r="F10" s="187">
        <v>7</v>
      </c>
      <c r="G10" s="187">
        <v>8</v>
      </c>
      <c r="H10" s="9">
        <v>10</v>
      </c>
      <c r="I10" s="195">
        <v>11</v>
      </c>
    </row>
    <row r="11" ht="27.95" customHeight="1" spans="2:9">
      <c r="B11" s="186" t="s">
        <v>49</v>
      </c>
      <c r="C11" s="9">
        <v>200</v>
      </c>
      <c r="D11" s="9">
        <v>5</v>
      </c>
      <c r="E11" s="9">
        <v>6</v>
      </c>
      <c r="F11" s="187">
        <v>10</v>
      </c>
      <c r="G11" s="187">
        <v>11</v>
      </c>
      <c r="H11" s="9">
        <v>14</v>
      </c>
      <c r="I11" s="195">
        <v>15</v>
      </c>
    </row>
    <row r="12" ht="27.95" customHeight="1" spans="2:9">
      <c r="B12" s="188" t="s">
        <v>50</v>
      </c>
      <c r="C12" s="189">
        <v>315</v>
      </c>
      <c r="D12" s="189">
        <v>7</v>
      </c>
      <c r="E12" s="189">
        <v>8</v>
      </c>
      <c r="F12" s="190">
        <v>14</v>
      </c>
      <c r="G12" s="190">
        <v>15</v>
      </c>
      <c r="H12" s="189">
        <v>21</v>
      </c>
      <c r="I12" s="196">
        <v>22</v>
      </c>
    </row>
    <row r="14" spans="2:4">
      <c r="B14" s="191" t="s">
        <v>51</v>
      </c>
      <c r="C14" s="191"/>
      <c r="D14" s="19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N8" sqref="N8"/>
    </sheetView>
  </sheetViews>
  <sheetFormatPr defaultColWidth="10.125" defaultRowHeight="14.25"/>
  <cols>
    <col min="1" max="1" width="9.625" style="95" customWidth="1"/>
    <col min="2" max="2" width="11.125" style="95" customWidth="1"/>
    <col min="3" max="3" width="9.125" style="95" customWidth="1"/>
    <col min="4" max="4" width="9.5" style="95" customWidth="1"/>
    <col min="5" max="5" width="9.125" style="95" customWidth="1"/>
    <col min="6" max="6" width="10.375" style="95" customWidth="1"/>
    <col min="7" max="7" width="9.5" style="95" customWidth="1"/>
    <col min="8" max="8" width="9.125" style="95" customWidth="1"/>
    <col min="9" max="9" width="8.125" style="95" customWidth="1"/>
    <col min="10" max="10" width="10.5" style="95" customWidth="1"/>
    <col min="11" max="11" width="12.125" style="95" customWidth="1"/>
    <col min="12" max="16384" width="10.125" style="95"/>
  </cols>
  <sheetData>
    <row r="1" ht="26.25" spans="1:11">
      <c r="A1" s="96" t="s">
        <v>52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11">
      <c r="A2" s="97" t="s">
        <v>53</v>
      </c>
      <c r="B2" s="98" t="s">
        <v>54</v>
      </c>
      <c r="C2" s="98"/>
      <c r="D2" s="99" t="s">
        <v>55</v>
      </c>
      <c r="E2" s="100" t="s">
        <v>56</v>
      </c>
      <c r="F2" s="101" t="s">
        <v>57</v>
      </c>
      <c r="G2" s="102" t="s">
        <v>58</v>
      </c>
      <c r="H2" s="102"/>
      <c r="I2" s="138" t="s">
        <v>59</v>
      </c>
      <c r="J2" s="160" t="s">
        <v>60</v>
      </c>
      <c r="K2" s="161"/>
    </row>
    <row r="3" spans="1:11">
      <c r="A3" s="103" t="s">
        <v>61</v>
      </c>
      <c r="B3" s="104">
        <v>224</v>
      </c>
      <c r="C3" s="105"/>
      <c r="D3" s="106" t="s">
        <v>62</v>
      </c>
      <c r="E3" s="107">
        <v>45555</v>
      </c>
      <c r="F3" s="108"/>
      <c r="G3" s="108"/>
      <c r="H3" s="109" t="s">
        <v>63</v>
      </c>
      <c r="I3" s="109"/>
      <c r="J3" s="109"/>
      <c r="K3" s="162"/>
    </row>
    <row r="4" spans="1:11">
      <c r="A4" s="110" t="s">
        <v>64</v>
      </c>
      <c r="B4" s="111">
        <v>1</v>
      </c>
      <c r="C4" s="112">
        <v>5</v>
      </c>
      <c r="D4" s="113" t="s">
        <v>65</v>
      </c>
      <c r="E4" s="108" t="s">
        <v>66</v>
      </c>
      <c r="F4" s="108"/>
      <c r="G4" s="108"/>
      <c r="H4" s="113" t="s">
        <v>67</v>
      </c>
      <c r="I4" s="113"/>
      <c r="J4" s="129" t="s">
        <v>68</v>
      </c>
      <c r="K4" s="163" t="s">
        <v>69</v>
      </c>
    </row>
    <row r="5" spans="1:11">
      <c r="A5" s="110" t="s">
        <v>70</v>
      </c>
      <c r="B5" s="114">
        <v>1</v>
      </c>
      <c r="C5" s="114"/>
      <c r="D5" s="106" t="s">
        <v>71</v>
      </c>
      <c r="E5" s="106" t="s">
        <v>72</v>
      </c>
      <c r="F5" s="115" t="s">
        <v>73</v>
      </c>
      <c r="G5" s="106" t="s">
        <v>66</v>
      </c>
      <c r="H5" s="113" t="s">
        <v>74</v>
      </c>
      <c r="I5" s="113"/>
      <c r="J5" s="129" t="s">
        <v>68</v>
      </c>
      <c r="K5" s="163" t="s">
        <v>69</v>
      </c>
    </row>
    <row r="6" ht="15" spans="1:11">
      <c r="A6" s="116" t="s">
        <v>75</v>
      </c>
      <c r="B6" s="117">
        <v>32</v>
      </c>
      <c r="C6" s="117"/>
      <c r="D6" s="118" t="s">
        <v>76</v>
      </c>
      <c r="E6" s="119"/>
      <c r="F6" s="120"/>
      <c r="G6" s="121">
        <v>224</v>
      </c>
      <c r="H6" s="122" t="s">
        <v>77</v>
      </c>
      <c r="I6" s="122"/>
      <c r="J6" s="135" t="s">
        <v>68</v>
      </c>
      <c r="K6" s="164" t="s">
        <v>69</v>
      </c>
    </row>
    <row r="7" ht="15" spans="1:11">
      <c r="A7" s="123"/>
      <c r="B7" s="124"/>
      <c r="C7" s="124"/>
      <c r="D7" s="123"/>
      <c r="E7" s="124"/>
      <c r="F7" s="125"/>
      <c r="G7" s="123"/>
      <c r="H7" s="125"/>
      <c r="I7" s="124"/>
      <c r="J7" s="124"/>
      <c r="K7" s="124"/>
    </row>
    <row r="8" spans="1:11">
      <c r="A8" s="126" t="s">
        <v>78</v>
      </c>
      <c r="B8" s="101" t="s">
        <v>79</v>
      </c>
      <c r="C8" s="101" t="s">
        <v>80</v>
      </c>
      <c r="D8" s="101" t="s">
        <v>81</v>
      </c>
      <c r="E8" s="101" t="s">
        <v>82</v>
      </c>
      <c r="F8" s="101" t="s">
        <v>83</v>
      </c>
      <c r="G8" s="127" t="s">
        <v>84</v>
      </c>
      <c r="H8" s="128"/>
      <c r="I8" s="128"/>
      <c r="J8" s="128"/>
      <c r="K8" s="165"/>
    </row>
    <row r="9" spans="1:11">
      <c r="A9" s="110" t="s">
        <v>85</v>
      </c>
      <c r="B9" s="113"/>
      <c r="C9" s="129" t="s">
        <v>68</v>
      </c>
      <c r="D9" s="129" t="s">
        <v>69</v>
      </c>
      <c r="E9" s="106" t="s">
        <v>86</v>
      </c>
      <c r="F9" s="130" t="s">
        <v>87</v>
      </c>
      <c r="G9" s="131"/>
      <c r="H9" s="132"/>
      <c r="I9" s="132"/>
      <c r="J9" s="132"/>
      <c r="K9" s="166"/>
    </row>
    <row r="10" spans="1:11">
      <c r="A10" s="110" t="s">
        <v>88</v>
      </c>
      <c r="B10" s="113"/>
      <c r="C10" s="129" t="s">
        <v>68</v>
      </c>
      <c r="D10" s="129" t="s">
        <v>69</v>
      </c>
      <c r="E10" s="106" t="s">
        <v>89</v>
      </c>
      <c r="F10" s="130" t="s">
        <v>90</v>
      </c>
      <c r="G10" s="131" t="s">
        <v>91</v>
      </c>
      <c r="H10" s="132"/>
      <c r="I10" s="132"/>
      <c r="J10" s="132"/>
      <c r="K10" s="166"/>
    </row>
    <row r="11" spans="1:11">
      <c r="A11" s="133" t="s">
        <v>92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67"/>
    </row>
    <row r="12" spans="1:11">
      <c r="A12" s="103" t="s">
        <v>93</v>
      </c>
      <c r="B12" s="129" t="s">
        <v>94</v>
      </c>
      <c r="C12" s="129" t="s">
        <v>95</v>
      </c>
      <c r="D12" s="130"/>
      <c r="E12" s="106" t="s">
        <v>96</v>
      </c>
      <c r="F12" s="129" t="s">
        <v>94</v>
      </c>
      <c r="G12" s="129" t="s">
        <v>95</v>
      </c>
      <c r="H12" s="129"/>
      <c r="I12" s="106" t="s">
        <v>97</v>
      </c>
      <c r="J12" s="129" t="s">
        <v>94</v>
      </c>
      <c r="K12" s="163" t="s">
        <v>95</v>
      </c>
    </row>
    <row r="13" spans="1:11">
      <c r="A13" s="103" t="s">
        <v>98</v>
      </c>
      <c r="B13" s="129" t="s">
        <v>94</v>
      </c>
      <c r="C13" s="129" t="s">
        <v>95</v>
      </c>
      <c r="D13" s="130"/>
      <c r="E13" s="106" t="s">
        <v>99</v>
      </c>
      <c r="F13" s="129" t="s">
        <v>94</v>
      </c>
      <c r="G13" s="129" t="s">
        <v>95</v>
      </c>
      <c r="H13" s="129"/>
      <c r="I13" s="106" t="s">
        <v>100</v>
      </c>
      <c r="J13" s="129" t="s">
        <v>94</v>
      </c>
      <c r="K13" s="163" t="s">
        <v>95</v>
      </c>
    </row>
    <row r="14" ht="15" spans="1:11">
      <c r="A14" s="116" t="s">
        <v>101</v>
      </c>
      <c r="B14" s="135" t="s">
        <v>94</v>
      </c>
      <c r="C14" s="135" t="s">
        <v>95</v>
      </c>
      <c r="D14" s="136"/>
      <c r="E14" s="118" t="s">
        <v>102</v>
      </c>
      <c r="F14" s="135" t="s">
        <v>94</v>
      </c>
      <c r="G14" s="135" t="s">
        <v>95</v>
      </c>
      <c r="H14" s="135"/>
      <c r="I14" s="118" t="s">
        <v>103</v>
      </c>
      <c r="J14" s="135" t="s">
        <v>94</v>
      </c>
      <c r="K14" s="164" t="s">
        <v>95</v>
      </c>
    </row>
    <row r="15" ht="15" spans="1:11">
      <c r="A15" s="123"/>
      <c r="B15" s="137"/>
      <c r="C15" s="137"/>
      <c r="D15" s="124"/>
      <c r="E15" s="123"/>
      <c r="F15" s="137"/>
      <c r="G15" s="137"/>
      <c r="H15" s="137"/>
      <c r="I15" s="123"/>
      <c r="J15" s="137"/>
      <c r="K15" s="137"/>
    </row>
    <row r="16" s="93" customFormat="1" spans="1:11">
      <c r="A16" s="97" t="s">
        <v>104</v>
      </c>
      <c r="B16" s="138"/>
      <c r="C16" s="138"/>
      <c r="D16" s="138"/>
      <c r="E16" s="138"/>
      <c r="F16" s="138"/>
      <c r="G16" s="138"/>
      <c r="H16" s="138"/>
      <c r="I16" s="138"/>
      <c r="J16" s="138"/>
      <c r="K16" s="168"/>
    </row>
    <row r="17" spans="1:11">
      <c r="A17" s="110" t="s">
        <v>105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69"/>
    </row>
    <row r="18" spans="1:11">
      <c r="A18" s="110" t="s">
        <v>106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69"/>
    </row>
    <row r="19" spans="1:11">
      <c r="A19" s="139" t="s">
        <v>107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63"/>
    </row>
    <row r="20" spans="1:11">
      <c r="A20" s="140"/>
      <c r="B20" s="141"/>
      <c r="C20" s="141"/>
      <c r="D20" s="141"/>
      <c r="E20" s="141"/>
      <c r="F20" s="141"/>
      <c r="G20" s="141"/>
      <c r="H20" s="141"/>
      <c r="I20" s="141"/>
      <c r="J20" s="141"/>
      <c r="K20" s="170"/>
    </row>
    <row r="21" spans="1:11">
      <c r="A21" s="140"/>
      <c r="B21" s="141"/>
      <c r="C21" s="141"/>
      <c r="D21" s="141"/>
      <c r="E21" s="141"/>
      <c r="F21" s="141"/>
      <c r="G21" s="141"/>
      <c r="H21" s="141"/>
      <c r="I21" s="141"/>
      <c r="J21" s="141"/>
      <c r="K21" s="170"/>
    </row>
    <row r="22" spans="1:11">
      <c r="A22" s="140"/>
      <c r="B22" s="141"/>
      <c r="C22" s="141"/>
      <c r="D22" s="141"/>
      <c r="E22" s="141"/>
      <c r="F22" s="141"/>
      <c r="G22" s="141"/>
      <c r="H22" s="141"/>
      <c r="I22" s="141"/>
      <c r="J22" s="141"/>
      <c r="K22" s="170"/>
    </row>
    <row r="23" spans="1:11">
      <c r="A23" s="142"/>
      <c r="B23" s="143"/>
      <c r="C23" s="143"/>
      <c r="D23" s="143"/>
      <c r="E23" s="143"/>
      <c r="F23" s="143"/>
      <c r="G23" s="143"/>
      <c r="H23" s="143"/>
      <c r="I23" s="143"/>
      <c r="J23" s="143"/>
      <c r="K23" s="171"/>
    </row>
    <row r="24" spans="1:11">
      <c r="A24" s="110" t="s">
        <v>108</v>
      </c>
      <c r="B24" s="113"/>
      <c r="C24" s="129" t="s">
        <v>68</v>
      </c>
      <c r="D24" s="129" t="s">
        <v>69</v>
      </c>
      <c r="E24" s="109"/>
      <c r="F24" s="109"/>
      <c r="G24" s="109"/>
      <c r="H24" s="109"/>
      <c r="I24" s="109"/>
      <c r="J24" s="109"/>
      <c r="K24" s="162"/>
    </row>
    <row r="25" ht="15" spans="1:11">
      <c r="A25" s="144" t="s">
        <v>109</v>
      </c>
      <c r="B25" s="145"/>
      <c r="C25" s="145"/>
      <c r="D25" s="145"/>
      <c r="E25" s="145"/>
      <c r="F25" s="145"/>
      <c r="G25" s="145"/>
      <c r="H25" s="145"/>
      <c r="I25" s="145"/>
      <c r="J25" s="145"/>
      <c r="K25" s="172"/>
    </row>
    <row r="26" ht="15" spans="1:11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</row>
    <row r="27" spans="1:11">
      <c r="A27" s="147" t="s">
        <v>110</v>
      </c>
      <c r="B27" s="128"/>
      <c r="C27" s="128"/>
      <c r="D27" s="128"/>
      <c r="E27" s="128"/>
      <c r="F27" s="128"/>
      <c r="G27" s="128"/>
      <c r="H27" s="128"/>
      <c r="I27" s="128"/>
      <c r="J27" s="128"/>
      <c r="K27" s="165"/>
    </row>
    <row r="28" spans="1:11">
      <c r="A28" s="148" t="s">
        <v>111</v>
      </c>
      <c r="B28" s="149"/>
      <c r="C28" s="149"/>
      <c r="D28" s="149"/>
      <c r="E28" s="149"/>
      <c r="F28" s="149"/>
      <c r="G28" s="149"/>
      <c r="H28" s="149"/>
      <c r="I28" s="149"/>
      <c r="J28" s="149"/>
      <c r="K28" s="173"/>
    </row>
    <row r="29" spans="1:11">
      <c r="A29" s="148" t="s">
        <v>112</v>
      </c>
      <c r="B29" s="149"/>
      <c r="C29" s="149"/>
      <c r="D29" s="149"/>
      <c r="E29" s="149"/>
      <c r="F29" s="149"/>
      <c r="G29" s="149"/>
      <c r="H29" s="149"/>
      <c r="I29" s="149"/>
      <c r="J29" s="149"/>
      <c r="K29" s="173"/>
    </row>
    <row r="30" spans="1:11">
      <c r="A30" s="148"/>
      <c r="B30" s="149"/>
      <c r="C30" s="149"/>
      <c r="D30" s="149"/>
      <c r="E30" s="149"/>
      <c r="F30" s="149"/>
      <c r="G30" s="149"/>
      <c r="H30" s="149"/>
      <c r="I30" s="149"/>
      <c r="J30" s="149"/>
      <c r="K30" s="173"/>
    </row>
    <row r="31" spans="1:11">
      <c r="A31" s="148"/>
      <c r="B31" s="149"/>
      <c r="C31" s="149"/>
      <c r="D31" s="149"/>
      <c r="E31" s="149"/>
      <c r="F31" s="149"/>
      <c r="G31" s="149"/>
      <c r="H31" s="149"/>
      <c r="I31" s="149"/>
      <c r="J31" s="149"/>
      <c r="K31" s="173"/>
    </row>
    <row r="32" spans="1:11">
      <c r="A32" s="148"/>
      <c r="B32" s="149"/>
      <c r="C32" s="149"/>
      <c r="D32" s="149"/>
      <c r="E32" s="149"/>
      <c r="F32" s="149"/>
      <c r="G32" s="149"/>
      <c r="H32" s="149"/>
      <c r="I32" s="149"/>
      <c r="J32" s="149"/>
      <c r="K32" s="173"/>
    </row>
    <row r="33" ht="23.1" customHeight="1" spans="1:11">
      <c r="A33" s="148"/>
      <c r="B33" s="149"/>
      <c r="C33" s="149"/>
      <c r="D33" s="149"/>
      <c r="E33" s="149"/>
      <c r="F33" s="149"/>
      <c r="G33" s="149"/>
      <c r="H33" s="149"/>
      <c r="I33" s="149"/>
      <c r="J33" s="149"/>
      <c r="K33" s="173"/>
    </row>
    <row r="34" ht="23.1" customHeight="1" spans="1:11">
      <c r="A34" s="140"/>
      <c r="B34" s="141"/>
      <c r="C34" s="141"/>
      <c r="D34" s="141"/>
      <c r="E34" s="141"/>
      <c r="F34" s="141"/>
      <c r="G34" s="141"/>
      <c r="H34" s="141"/>
      <c r="I34" s="141"/>
      <c r="J34" s="141"/>
      <c r="K34" s="170"/>
    </row>
    <row r="35" ht="23.1" customHeight="1" spans="1:11">
      <c r="A35" s="150"/>
      <c r="B35" s="141"/>
      <c r="C35" s="141"/>
      <c r="D35" s="141"/>
      <c r="E35" s="141"/>
      <c r="F35" s="141"/>
      <c r="G35" s="141"/>
      <c r="H35" s="141"/>
      <c r="I35" s="141"/>
      <c r="J35" s="141"/>
      <c r="K35" s="170"/>
    </row>
    <row r="36" ht="23.1" customHeight="1" spans="1:11">
      <c r="A36" s="151"/>
      <c r="B36" s="152"/>
      <c r="C36" s="152"/>
      <c r="D36" s="152"/>
      <c r="E36" s="152"/>
      <c r="F36" s="152"/>
      <c r="G36" s="152"/>
      <c r="H36" s="152"/>
      <c r="I36" s="152"/>
      <c r="J36" s="152"/>
      <c r="K36" s="174"/>
    </row>
    <row r="37" ht="18.75" customHeight="1" spans="1:11">
      <c r="A37" s="153" t="s">
        <v>113</v>
      </c>
      <c r="B37" s="154"/>
      <c r="C37" s="154"/>
      <c r="D37" s="154"/>
      <c r="E37" s="154"/>
      <c r="F37" s="154"/>
      <c r="G37" s="154"/>
      <c r="H37" s="154"/>
      <c r="I37" s="154"/>
      <c r="J37" s="154"/>
      <c r="K37" s="175"/>
    </row>
    <row r="38" s="94" customFormat="1" ht="18.75" customHeight="1" spans="1:11">
      <c r="A38" s="110" t="s">
        <v>114</v>
      </c>
      <c r="B38" s="113"/>
      <c r="C38" s="113"/>
      <c r="D38" s="109" t="s">
        <v>115</v>
      </c>
      <c r="E38" s="109"/>
      <c r="F38" s="155" t="s">
        <v>116</v>
      </c>
      <c r="G38" s="156"/>
      <c r="H38" s="113" t="s">
        <v>117</v>
      </c>
      <c r="I38" s="113"/>
      <c r="J38" s="113" t="s">
        <v>118</v>
      </c>
      <c r="K38" s="169"/>
    </row>
    <row r="39" ht="18.75" customHeight="1" spans="1:13">
      <c r="A39" s="110" t="s">
        <v>119</v>
      </c>
      <c r="B39" s="113" t="s">
        <v>120</v>
      </c>
      <c r="C39" s="113"/>
      <c r="D39" s="113"/>
      <c r="E39" s="113"/>
      <c r="F39" s="113"/>
      <c r="G39" s="113"/>
      <c r="H39" s="113"/>
      <c r="I39" s="113"/>
      <c r="J39" s="113"/>
      <c r="K39" s="169"/>
      <c r="M39" s="94"/>
    </row>
    <row r="40" ht="30.95" customHeight="1" spans="1:11">
      <c r="A40" s="110"/>
      <c r="B40" s="113"/>
      <c r="C40" s="113"/>
      <c r="D40" s="113"/>
      <c r="E40" s="113"/>
      <c r="F40" s="113"/>
      <c r="G40" s="113"/>
      <c r="H40" s="113"/>
      <c r="I40" s="113"/>
      <c r="J40" s="113"/>
      <c r="K40" s="169"/>
    </row>
    <row r="41" ht="18.75" customHeight="1" spans="1:11">
      <c r="A41" s="110"/>
      <c r="B41" s="113"/>
      <c r="C41" s="113"/>
      <c r="D41" s="113"/>
      <c r="E41" s="113"/>
      <c r="F41" s="113"/>
      <c r="G41" s="113"/>
      <c r="H41" s="113"/>
      <c r="I41" s="113"/>
      <c r="J41" s="113"/>
      <c r="K41" s="169"/>
    </row>
    <row r="42" ht="32.1" customHeight="1" spans="1:11">
      <c r="A42" s="116" t="s">
        <v>121</v>
      </c>
      <c r="B42" s="157" t="s">
        <v>122</v>
      </c>
      <c r="C42" s="157"/>
      <c r="D42" s="118" t="s">
        <v>123</v>
      </c>
      <c r="E42" s="136" t="s">
        <v>124</v>
      </c>
      <c r="F42" s="118" t="s">
        <v>125</v>
      </c>
      <c r="G42" s="158">
        <v>45558</v>
      </c>
      <c r="H42" s="159" t="s">
        <v>126</v>
      </c>
      <c r="I42" s="159"/>
      <c r="J42" s="157" t="s">
        <v>127</v>
      </c>
      <c r="K42" s="17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opLeftCell="A2" workbookViewId="0">
      <selection activeCell="P8" sqref="P8"/>
    </sheetView>
  </sheetViews>
  <sheetFormatPr defaultColWidth="9" defaultRowHeight="26.1" customHeight="1"/>
  <cols>
    <col min="1" max="1" width="17.125" style="65" customWidth="1"/>
    <col min="2" max="7" width="9.375" style="65" customWidth="1"/>
    <col min="8" max="8" width="1.375" style="65" customWidth="1"/>
    <col min="9" max="13" width="10.375" style="65" customWidth="1"/>
    <col min="14" max="16384" width="9" style="65"/>
  </cols>
  <sheetData>
    <row r="1" ht="30" customHeight="1" spans="1:13">
      <c r="A1" s="66" t="s">
        <v>128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</row>
    <row r="2" ht="29.1" customHeight="1" spans="1:13">
      <c r="A2" s="68" t="s">
        <v>55</v>
      </c>
      <c r="B2" s="69" t="s">
        <v>56</v>
      </c>
      <c r="C2" s="69"/>
      <c r="D2" s="70" t="s">
        <v>129</v>
      </c>
      <c r="E2" s="69" t="s">
        <v>58</v>
      </c>
      <c r="F2" s="69"/>
      <c r="G2" s="69"/>
      <c r="H2" s="71"/>
      <c r="I2" s="84" t="s">
        <v>59</v>
      </c>
      <c r="J2" s="69" t="s">
        <v>130</v>
      </c>
      <c r="K2" s="69"/>
      <c r="L2" s="69"/>
      <c r="M2" s="69"/>
    </row>
    <row r="3" ht="29.1" customHeight="1" spans="1:13">
      <c r="A3" s="72" t="s">
        <v>131</v>
      </c>
      <c r="B3" s="73" t="s">
        <v>132</v>
      </c>
      <c r="C3" s="73"/>
      <c r="D3" s="73"/>
      <c r="E3" s="73"/>
      <c r="F3" s="73"/>
      <c r="G3" s="73"/>
      <c r="H3" s="74"/>
      <c r="I3" s="85" t="s">
        <v>133</v>
      </c>
      <c r="J3" s="85"/>
      <c r="K3" s="85"/>
      <c r="L3" s="85"/>
      <c r="M3" s="85"/>
    </row>
    <row r="4" ht="29.1" customHeight="1" spans="1:14">
      <c r="A4" s="72"/>
      <c r="B4" s="75" t="s">
        <v>134</v>
      </c>
      <c r="C4" s="75" t="s">
        <v>135</v>
      </c>
      <c r="D4" s="75" t="s">
        <v>136</v>
      </c>
      <c r="E4" s="75" t="s">
        <v>137</v>
      </c>
      <c r="F4" s="75" t="s">
        <v>138</v>
      </c>
      <c r="G4" s="76" t="s">
        <v>139</v>
      </c>
      <c r="H4" s="74"/>
      <c r="I4" s="86" t="s">
        <v>134</v>
      </c>
      <c r="J4" s="86" t="s">
        <v>135</v>
      </c>
      <c r="K4" s="86" t="s">
        <v>136</v>
      </c>
      <c r="L4" s="86" t="s">
        <v>137</v>
      </c>
      <c r="M4" s="86" t="s">
        <v>138</v>
      </c>
      <c r="N4" s="65" t="s">
        <v>139</v>
      </c>
    </row>
    <row r="5" ht="29.1" customHeight="1" spans="1:14">
      <c r="A5" s="77" t="s">
        <v>140</v>
      </c>
      <c r="B5" s="78" t="s">
        <v>141</v>
      </c>
      <c r="C5" s="78" t="s">
        <v>142</v>
      </c>
      <c r="D5" s="79" t="s">
        <v>143</v>
      </c>
      <c r="E5" s="78" t="s">
        <v>144</v>
      </c>
      <c r="F5" s="78" t="s">
        <v>145</v>
      </c>
      <c r="G5" s="78" t="s">
        <v>146</v>
      </c>
      <c r="H5" s="74"/>
      <c r="I5" s="87" t="s">
        <v>147</v>
      </c>
      <c r="J5" s="87" t="s">
        <v>147</v>
      </c>
      <c r="K5" s="87" t="s">
        <v>147</v>
      </c>
      <c r="L5" s="87" t="s">
        <v>147</v>
      </c>
      <c r="M5" s="87" t="s">
        <v>147</v>
      </c>
      <c r="N5" s="87" t="s">
        <v>147</v>
      </c>
    </row>
    <row r="6" ht="29.1" customHeight="1" spans="1:14">
      <c r="A6" s="77" t="s">
        <v>148</v>
      </c>
      <c r="B6" s="80">
        <f>C6-2.1</f>
        <v>102.8</v>
      </c>
      <c r="C6" s="80">
        <f>D6-2.1</f>
        <v>104.9</v>
      </c>
      <c r="D6" s="80">
        <v>107</v>
      </c>
      <c r="E6" s="80">
        <f>D6+2.1</f>
        <v>109.1</v>
      </c>
      <c r="F6" s="80">
        <f>E6+2.1</f>
        <v>111.2</v>
      </c>
      <c r="G6" s="80">
        <f t="shared" ref="G6" si="0">F6+2.1</f>
        <v>113.3</v>
      </c>
      <c r="H6" s="74"/>
      <c r="I6" s="88" t="s">
        <v>149</v>
      </c>
      <c r="J6" s="88" t="s">
        <v>150</v>
      </c>
      <c r="K6" s="89" t="s">
        <v>151</v>
      </c>
      <c r="L6" s="89" t="s">
        <v>152</v>
      </c>
      <c r="M6" s="89" t="s">
        <v>153</v>
      </c>
      <c r="N6" s="89" t="s">
        <v>151</v>
      </c>
    </row>
    <row r="7" ht="29.1" customHeight="1" spans="1:14">
      <c r="A7" s="81" t="s">
        <v>154</v>
      </c>
      <c r="B7" s="80">
        <f>C7-4</f>
        <v>78</v>
      </c>
      <c r="C7" s="80">
        <f>D7-4</f>
        <v>82</v>
      </c>
      <c r="D7" s="80">
        <v>86</v>
      </c>
      <c r="E7" s="80">
        <f>D7+4</f>
        <v>90</v>
      </c>
      <c r="F7" s="80">
        <f>E7+5</f>
        <v>95</v>
      </c>
      <c r="G7" s="82">
        <f>F7+6</f>
        <v>101</v>
      </c>
      <c r="H7" s="74"/>
      <c r="I7" s="88" t="s">
        <v>155</v>
      </c>
      <c r="J7" s="88" t="s">
        <v>156</v>
      </c>
      <c r="K7" s="90" t="s">
        <v>157</v>
      </c>
      <c r="L7" s="90" t="s">
        <v>158</v>
      </c>
      <c r="M7" s="90" t="s">
        <v>159</v>
      </c>
      <c r="N7" s="90" t="s">
        <v>157</v>
      </c>
    </row>
    <row r="8" ht="29.1" customHeight="1" spans="1:14">
      <c r="A8" s="81" t="s">
        <v>160</v>
      </c>
      <c r="B8" s="80">
        <f>C8-3.6</f>
        <v>106.8</v>
      </c>
      <c r="C8" s="80">
        <f>D8-3.6</f>
        <v>110.4</v>
      </c>
      <c r="D8" s="80">
        <v>114</v>
      </c>
      <c r="E8" s="80">
        <f>D8+4</f>
        <v>118</v>
      </c>
      <c r="F8" s="80">
        <f>E8+4</f>
        <v>122</v>
      </c>
      <c r="G8" s="82">
        <f>F8+4</f>
        <v>126</v>
      </c>
      <c r="H8" s="74"/>
      <c r="I8" s="88" t="s">
        <v>155</v>
      </c>
      <c r="J8" s="88" t="s">
        <v>155</v>
      </c>
      <c r="K8" s="90" t="s">
        <v>155</v>
      </c>
      <c r="L8" s="90" t="s">
        <v>161</v>
      </c>
      <c r="M8" s="90" t="s">
        <v>155</v>
      </c>
      <c r="N8" s="90" t="s">
        <v>155</v>
      </c>
    </row>
    <row r="9" ht="29.1" customHeight="1" spans="1:14">
      <c r="A9" s="81" t="s">
        <v>162</v>
      </c>
      <c r="B9" s="80">
        <f>C9-1.15</f>
        <v>33.2</v>
      </c>
      <c r="C9" s="80">
        <f>D9-1.15</f>
        <v>34.35</v>
      </c>
      <c r="D9" s="80">
        <v>35.5</v>
      </c>
      <c r="E9" s="80">
        <f>D9+1.3</f>
        <v>36.8</v>
      </c>
      <c r="F9" s="80">
        <f t="shared" ref="F9:G9" si="1">E9+1.3</f>
        <v>38.1</v>
      </c>
      <c r="G9" s="80">
        <f t="shared" si="1"/>
        <v>39.4</v>
      </c>
      <c r="H9" s="74"/>
      <c r="I9" s="88" t="s">
        <v>163</v>
      </c>
      <c r="J9" s="88" t="s">
        <v>163</v>
      </c>
      <c r="K9" s="90" t="s">
        <v>155</v>
      </c>
      <c r="L9" s="90" t="s">
        <v>155</v>
      </c>
      <c r="M9" s="90" t="s">
        <v>155</v>
      </c>
      <c r="N9" s="90" t="s">
        <v>155</v>
      </c>
    </row>
    <row r="10" ht="29.1" customHeight="1" spans="1:14">
      <c r="A10" s="81" t="s">
        <v>164</v>
      </c>
      <c r="B10" s="80">
        <f>C10-0.7</f>
        <v>23.6</v>
      </c>
      <c r="C10" s="80">
        <f>D10-0.7</f>
        <v>24.3</v>
      </c>
      <c r="D10" s="80">
        <v>25</v>
      </c>
      <c r="E10" s="80">
        <f>D10+0.7</f>
        <v>25.7</v>
      </c>
      <c r="F10" s="80">
        <f>E10+0.7</f>
        <v>26.4</v>
      </c>
      <c r="G10" s="82">
        <f>F10+0.9</f>
        <v>27.3</v>
      </c>
      <c r="H10" s="74"/>
      <c r="I10" s="88" t="s">
        <v>155</v>
      </c>
      <c r="J10" s="88" t="s">
        <v>155</v>
      </c>
      <c r="K10" s="90" t="s">
        <v>155</v>
      </c>
      <c r="L10" s="90" t="s">
        <v>155</v>
      </c>
      <c r="M10" s="90" t="s">
        <v>155</v>
      </c>
      <c r="N10" s="90" t="s">
        <v>155</v>
      </c>
    </row>
    <row r="11" ht="29.1" customHeight="1" spans="1:14">
      <c r="A11" s="81" t="s">
        <v>165</v>
      </c>
      <c r="B11" s="80">
        <f t="shared" ref="B11:C12" si="2">C11-0.5</f>
        <v>14</v>
      </c>
      <c r="C11" s="80">
        <f t="shared" si="2"/>
        <v>14.5</v>
      </c>
      <c r="D11" s="80">
        <v>15</v>
      </c>
      <c r="E11" s="80">
        <f>D11+0.5</f>
        <v>15.5</v>
      </c>
      <c r="F11" s="80">
        <f>E11+0.5</f>
        <v>16</v>
      </c>
      <c r="G11" s="82">
        <f>F11+0.7</f>
        <v>16.7</v>
      </c>
      <c r="H11" s="74"/>
      <c r="I11" s="88" t="s">
        <v>155</v>
      </c>
      <c r="J11" s="88" t="s">
        <v>155</v>
      </c>
      <c r="K11" s="90" t="s">
        <v>155</v>
      </c>
      <c r="L11" s="90" t="s">
        <v>161</v>
      </c>
      <c r="M11" s="90" t="s">
        <v>155</v>
      </c>
      <c r="N11" s="90" t="s">
        <v>155</v>
      </c>
    </row>
    <row r="12" ht="29.1" customHeight="1" spans="1:14">
      <c r="A12" s="81" t="s">
        <v>166</v>
      </c>
      <c r="B12" s="80">
        <f t="shared" si="2"/>
        <v>19.5</v>
      </c>
      <c r="C12" s="80">
        <f t="shared" si="2"/>
        <v>20</v>
      </c>
      <c r="D12" s="80">
        <v>20.5</v>
      </c>
      <c r="E12" s="80">
        <f>D12+0.5</f>
        <v>21</v>
      </c>
      <c r="F12" s="80">
        <f>E12+0.5</f>
        <v>21.5</v>
      </c>
      <c r="G12" s="82">
        <f>F12+0.7</f>
        <v>22.2</v>
      </c>
      <c r="H12" s="74"/>
      <c r="I12" s="88" t="s">
        <v>155</v>
      </c>
      <c r="J12" s="88" t="s">
        <v>155</v>
      </c>
      <c r="K12" s="90" t="s">
        <v>155</v>
      </c>
      <c r="L12" s="90" t="s">
        <v>167</v>
      </c>
      <c r="M12" s="90" t="s">
        <v>155</v>
      </c>
      <c r="N12" s="90" t="s">
        <v>155</v>
      </c>
    </row>
    <row r="13" ht="29.1" customHeight="1" spans="1:14">
      <c r="A13" s="81" t="s">
        <v>168</v>
      </c>
      <c r="B13" s="80">
        <f>C13-0.7</f>
        <v>31.2</v>
      </c>
      <c r="C13" s="80">
        <f>D13-0.6</f>
        <v>31.9</v>
      </c>
      <c r="D13" s="80">
        <v>32.5</v>
      </c>
      <c r="E13" s="80">
        <f>D13+0.6</f>
        <v>33.1</v>
      </c>
      <c r="F13" s="80">
        <f>E13+0.7</f>
        <v>33.8</v>
      </c>
      <c r="G13" s="82">
        <f>F13+0.6</f>
        <v>34.4</v>
      </c>
      <c r="H13" s="74"/>
      <c r="I13" s="88" t="s">
        <v>155</v>
      </c>
      <c r="J13" s="88" t="s">
        <v>155</v>
      </c>
      <c r="K13" s="90" t="s">
        <v>155</v>
      </c>
      <c r="L13" s="90" t="s">
        <v>163</v>
      </c>
      <c r="M13" s="90" t="s">
        <v>155</v>
      </c>
      <c r="N13" s="90" t="s">
        <v>155</v>
      </c>
    </row>
    <row r="14" ht="29.1" customHeight="1" spans="1:14">
      <c r="A14" s="81" t="s">
        <v>169</v>
      </c>
      <c r="B14" s="80">
        <f>C14-0.9</f>
        <v>43.2</v>
      </c>
      <c r="C14" s="80">
        <f>D14-0.9</f>
        <v>44.1</v>
      </c>
      <c r="D14" s="80">
        <v>45</v>
      </c>
      <c r="E14" s="80">
        <f>D14+1.1</f>
        <v>46.1</v>
      </c>
      <c r="F14" s="80">
        <f>E14+1.1</f>
        <v>47.2</v>
      </c>
      <c r="G14" s="82">
        <f>F14+1.1</f>
        <v>48.3</v>
      </c>
      <c r="H14" s="74"/>
      <c r="I14" s="88" t="s">
        <v>170</v>
      </c>
      <c r="J14" s="88" t="s">
        <v>171</v>
      </c>
      <c r="K14" s="90" t="s">
        <v>155</v>
      </c>
      <c r="L14" s="90" t="s">
        <v>171</v>
      </c>
      <c r="M14" s="90" t="s">
        <v>171</v>
      </c>
      <c r="N14" s="90" t="s">
        <v>155</v>
      </c>
    </row>
    <row r="15" ht="14.25" spans="1:13">
      <c r="A15" s="65" t="s">
        <v>172</v>
      </c>
      <c r="D15" s="83"/>
      <c r="E15" s="83"/>
      <c r="F15" s="83"/>
      <c r="G15" s="83"/>
      <c r="H15" s="83"/>
      <c r="I15" s="83"/>
      <c r="J15" s="83"/>
      <c r="K15" s="83"/>
      <c r="L15" s="83"/>
      <c r="M15" s="83"/>
    </row>
    <row r="16" ht="14.25" spans="1:13">
      <c r="A16" s="83"/>
      <c r="B16" s="83"/>
      <c r="C16" s="83"/>
      <c r="D16" s="83"/>
      <c r="E16" s="83"/>
      <c r="F16" s="83"/>
      <c r="G16" s="83"/>
      <c r="H16" s="83"/>
      <c r="I16" s="91" t="s">
        <v>173</v>
      </c>
      <c r="J16" s="92"/>
      <c r="K16" s="91" t="s">
        <v>174</v>
      </c>
      <c r="L16" s="91"/>
      <c r="M16" s="91" t="s">
        <v>175</v>
      </c>
    </row>
  </sheetData>
  <mergeCells count="8">
    <mergeCell ref="A1:M1"/>
    <mergeCell ref="B2:C2"/>
    <mergeCell ref="E2:G2"/>
    <mergeCell ref="J2:M2"/>
    <mergeCell ref="B3:G3"/>
    <mergeCell ref="I3:M3"/>
    <mergeCell ref="A3:A4"/>
    <mergeCell ref="H2:H14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zoomScale="125" zoomScaleNormal="125" workbookViewId="0">
      <selection activeCell="A10" sqref="A10:D10"/>
    </sheetView>
  </sheetViews>
  <sheetFormatPr defaultColWidth="9" defaultRowHeight="14.25"/>
  <cols>
    <col min="1" max="1" width="7" customWidth="1"/>
    <col min="2" max="2" width="12.125" style="63" customWidth="1"/>
    <col min="3" max="3" width="12.875" style="63" customWidth="1"/>
    <col min="4" max="4" width="9.125" style="36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176</v>
      </c>
      <c r="B1" s="3"/>
      <c r="C1" s="3"/>
      <c r="D1" s="37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177</v>
      </c>
      <c r="B2" s="5" t="s">
        <v>178</v>
      </c>
      <c r="C2" s="5" t="s">
        <v>179</v>
      </c>
      <c r="D2" s="38" t="s">
        <v>180</v>
      </c>
      <c r="E2" s="5" t="s">
        <v>181</v>
      </c>
      <c r="F2" s="5" t="s">
        <v>182</v>
      </c>
      <c r="G2" s="5" t="s">
        <v>183</v>
      </c>
      <c r="H2" s="5" t="s">
        <v>184</v>
      </c>
      <c r="I2" s="4" t="s">
        <v>185</v>
      </c>
      <c r="J2" s="4" t="s">
        <v>186</v>
      </c>
      <c r="K2" s="4" t="s">
        <v>187</v>
      </c>
      <c r="L2" s="4" t="s">
        <v>188</v>
      </c>
      <c r="M2" s="4" t="s">
        <v>189</v>
      </c>
      <c r="N2" s="5" t="s">
        <v>190</v>
      </c>
      <c r="O2" s="5" t="s">
        <v>191</v>
      </c>
    </row>
    <row r="3" s="1" customFormat="1" ht="16.5" spans="1:15">
      <c r="A3" s="4"/>
      <c r="B3" s="7"/>
      <c r="C3" s="7"/>
      <c r="D3" s="57"/>
      <c r="E3" s="7"/>
      <c r="F3" s="7"/>
      <c r="G3" s="7"/>
      <c r="H3" s="7"/>
      <c r="I3" s="4" t="s">
        <v>192</v>
      </c>
      <c r="J3" s="4" t="s">
        <v>192</v>
      </c>
      <c r="K3" s="4" t="s">
        <v>192</v>
      </c>
      <c r="L3" s="4" t="s">
        <v>192</v>
      </c>
      <c r="M3" s="4" t="s">
        <v>192</v>
      </c>
      <c r="N3" s="7"/>
      <c r="O3" s="7"/>
    </row>
    <row r="4" ht="66" spans="1:15">
      <c r="A4" s="9">
        <v>1</v>
      </c>
      <c r="B4" s="13">
        <v>112</v>
      </c>
      <c r="C4" s="13" t="s">
        <v>193</v>
      </c>
      <c r="D4" s="11" t="s">
        <v>194</v>
      </c>
      <c r="E4" s="12" t="s">
        <v>195</v>
      </c>
      <c r="F4" s="11" t="s">
        <v>196</v>
      </c>
      <c r="G4" s="13" t="s">
        <v>68</v>
      </c>
      <c r="H4" s="13" t="s">
        <v>68</v>
      </c>
      <c r="I4" s="13">
        <v>4</v>
      </c>
      <c r="J4" s="13">
        <v>2</v>
      </c>
      <c r="K4" s="13">
        <v>3</v>
      </c>
      <c r="L4" s="13">
        <v>5</v>
      </c>
      <c r="M4" s="13">
        <v>3</v>
      </c>
      <c r="N4" s="13">
        <f>SUM(I4:M4)</f>
        <v>17</v>
      </c>
      <c r="O4" s="13" t="s">
        <v>197</v>
      </c>
    </row>
    <row r="5" ht="49.5" customHeight="1" spans="1:15">
      <c r="A5" s="9">
        <v>2</v>
      </c>
      <c r="B5" s="13">
        <v>220</v>
      </c>
      <c r="C5" s="13" t="s">
        <v>193</v>
      </c>
      <c r="D5" s="11" t="s">
        <v>198</v>
      </c>
      <c r="E5" s="13" t="s">
        <v>56</v>
      </c>
      <c r="F5" s="11" t="s">
        <v>196</v>
      </c>
      <c r="G5" s="13" t="s">
        <v>68</v>
      </c>
      <c r="H5" s="13" t="s">
        <v>68</v>
      </c>
      <c r="I5" s="13">
        <v>3</v>
      </c>
      <c r="J5" s="13">
        <v>2</v>
      </c>
      <c r="K5" s="13">
        <v>3</v>
      </c>
      <c r="L5" s="13">
        <v>4</v>
      </c>
      <c r="M5" s="13">
        <v>3</v>
      </c>
      <c r="N5" s="13">
        <f>SUM(I5:M5)</f>
        <v>15</v>
      </c>
      <c r="O5" s="13" t="s">
        <v>197</v>
      </c>
    </row>
    <row r="6" spans="1:15">
      <c r="A6" s="9"/>
      <c r="B6" s="13"/>
      <c r="C6" s="13"/>
      <c r="D6" s="47"/>
      <c r="E6" s="13"/>
      <c r="F6" s="58"/>
      <c r="G6" s="13"/>
      <c r="H6" s="13"/>
      <c r="I6" s="13"/>
      <c r="J6" s="13"/>
      <c r="K6" s="13"/>
      <c r="L6" s="13"/>
      <c r="M6" s="13"/>
      <c r="N6" s="13"/>
      <c r="O6" s="13"/>
    </row>
    <row r="7" spans="1:15">
      <c r="A7" s="9"/>
      <c r="B7" s="13"/>
      <c r="C7" s="13"/>
      <c r="D7" s="50"/>
      <c r="E7" s="13"/>
      <c r="F7" s="58"/>
      <c r="G7" s="13"/>
      <c r="H7" s="13"/>
      <c r="I7" s="13"/>
      <c r="J7" s="13"/>
      <c r="K7" s="13"/>
      <c r="L7" s="13"/>
      <c r="M7" s="13"/>
      <c r="N7" s="13"/>
      <c r="O7" s="13"/>
    </row>
    <row r="8" spans="1:15">
      <c r="A8" s="9"/>
      <c r="B8" s="13"/>
      <c r="C8" s="13"/>
      <c r="D8" s="53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>
      <c r="A9" s="9"/>
      <c r="B9" s="13"/>
      <c r="C9" s="13"/>
      <c r="D9" s="53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="2" customFormat="1" ht="18.75" spans="1:15">
      <c r="A10" s="15" t="s">
        <v>199</v>
      </c>
      <c r="B10" s="16"/>
      <c r="C10" s="16"/>
      <c r="D10" s="17"/>
      <c r="E10" s="18"/>
      <c r="F10" s="35"/>
      <c r="G10" s="35"/>
      <c r="H10" s="35"/>
      <c r="I10" s="30"/>
      <c r="J10" s="15" t="s">
        <v>200</v>
      </c>
      <c r="K10" s="19"/>
      <c r="L10" s="19"/>
      <c r="M10" s="20"/>
      <c r="N10" s="19"/>
      <c r="O10" s="25"/>
    </row>
    <row r="11" ht="16.5" spans="1:15">
      <c r="A11" s="21" t="s">
        <v>201</v>
      </c>
      <c r="B11" s="64"/>
      <c r="C11" s="64"/>
      <c r="D11" s="54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zoomScale="125" zoomScaleNormal="125" workbookViewId="0">
      <selection activeCell="A10" sqref="A10:E10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style="36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202</v>
      </c>
      <c r="B1" s="3"/>
      <c r="C1" s="3"/>
      <c r="D1" s="3"/>
      <c r="E1" s="37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177</v>
      </c>
      <c r="B2" s="5" t="s">
        <v>182</v>
      </c>
      <c r="C2" s="5" t="s">
        <v>178</v>
      </c>
      <c r="D2" s="5" t="s">
        <v>179</v>
      </c>
      <c r="E2" s="38" t="s">
        <v>180</v>
      </c>
      <c r="F2" s="5" t="s">
        <v>181</v>
      </c>
      <c r="G2" s="4" t="s">
        <v>203</v>
      </c>
      <c r="H2" s="4"/>
      <c r="I2" s="4" t="s">
        <v>204</v>
      </c>
      <c r="J2" s="4"/>
      <c r="K2" s="6" t="s">
        <v>205</v>
      </c>
      <c r="L2" s="60" t="s">
        <v>206</v>
      </c>
      <c r="M2" s="23" t="s">
        <v>207</v>
      </c>
    </row>
    <row r="3" s="1" customFormat="1" ht="16.5" spans="1:13">
      <c r="A3" s="4"/>
      <c r="B3" s="7"/>
      <c r="C3" s="7"/>
      <c r="D3" s="7"/>
      <c r="E3" s="57"/>
      <c r="F3" s="7"/>
      <c r="G3" s="4" t="s">
        <v>208</v>
      </c>
      <c r="H3" s="4" t="s">
        <v>209</v>
      </c>
      <c r="I3" s="4" t="s">
        <v>208</v>
      </c>
      <c r="J3" s="4" t="s">
        <v>209</v>
      </c>
      <c r="K3" s="8"/>
      <c r="L3" s="61"/>
      <c r="M3" s="24"/>
    </row>
    <row r="4" ht="82.5" spans="1:13">
      <c r="A4" s="9">
        <v>1</v>
      </c>
      <c r="B4" s="11" t="s">
        <v>196</v>
      </c>
      <c r="C4" s="13">
        <v>112</v>
      </c>
      <c r="D4" s="13" t="s">
        <v>193</v>
      </c>
      <c r="E4" s="11" t="s">
        <v>194</v>
      </c>
      <c r="F4" s="12" t="s">
        <v>195</v>
      </c>
      <c r="G4" s="13">
        <v>0.2</v>
      </c>
      <c r="H4" s="13">
        <v>0.2</v>
      </c>
      <c r="I4" s="13">
        <v>0.3</v>
      </c>
      <c r="J4" s="13">
        <v>0.5</v>
      </c>
      <c r="K4" s="13">
        <f>SUM(G4:J4)</f>
        <v>1.2</v>
      </c>
      <c r="L4" s="13" t="s">
        <v>210</v>
      </c>
      <c r="M4" s="13" t="s">
        <v>197</v>
      </c>
    </row>
    <row r="5" ht="82.5" spans="1:13">
      <c r="A5" s="9">
        <v>2</v>
      </c>
      <c r="B5" s="11" t="s">
        <v>196</v>
      </c>
      <c r="C5" s="13">
        <v>220</v>
      </c>
      <c r="D5" s="13" t="s">
        <v>193</v>
      </c>
      <c r="E5" s="11" t="s">
        <v>198</v>
      </c>
      <c r="F5" s="13" t="s">
        <v>56</v>
      </c>
      <c r="G5" s="13">
        <v>0.3</v>
      </c>
      <c r="H5" s="13">
        <v>0.2</v>
      </c>
      <c r="I5" s="13">
        <v>0.5</v>
      </c>
      <c r="J5" s="13">
        <v>0.5</v>
      </c>
      <c r="K5" s="13">
        <f>SUM(G5:J5)</f>
        <v>1.5</v>
      </c>
      <c r="L5" s="13" t="s">
        <v>210</v>
      </c>
      <c r="M5" s="13" t="s">
        <v>197</v>
      </c>
    </row>
    <row r="6" spans="1:13">
      <c r="A6" s="9"/>
      <c r="B6" s="58"/>
      <c r="C6" s="13"/>
      <c r="D6" s="13"/>
      <c r="E6" s="47"/>
      <c r="F6" s="13"/>
      <c r="G6" s="13"/>
      <c r="H6" s="13"/>
      <c r="I6" s="13"/>
      <c r="J6" s="13"/>
      <c r="K6" s="13"/>
      <c r="L6" s="13"/>
      <c r="M6" s="13"/>
    </row>
    <row r="7" spans="1:13">
      <c r="A7" s="9"/>
      <c r="B7" s="58"/>
      <c r="C7" s="13"/>
      <c r="D7" s="13"/>
      <c r="E7" s="50"/>
      <c r="F7" s="13"/>
      <c r="G7" s="13"/>
      <c r="H7" s="13"/>
      <c r="I7" s="13"/>
      <c r="J7" s="13"/>
      <c r="K7" s="13"/>
      <c r="L7" s="13"/>
      <c r="M7" s="13"/>
    </row>
    <row r="8" spans="1:13">
      <c r="A8" s="9"/>
      <c r="B8" s="9"/>
      <c r="C8" s="9"/>
      <c r="D8" s="9"/>
      <c r="E8" s="53"/>
      <c r="F8" s="9"/>
      <c r="G8" s="9"/>
      <c r="H8" s="9"/>
      <c r="I8" s="9"/>
      <c r="J8" s="9"/>
      <c r="K8" s="9"/>
      <c r="L8" s="9"/>
      <c r="M8" s="9"/>
    </row>
    <row r="9" spans="1:13">
      <c r="A9" s="9"/>
      <c r="B9" s="9"/>
      <c r="C9" s="9"/>
      <c r="D9" s="9"/>
      <c r="E9" s="53"/>
      <c r="F9" s="9"/>
      <c r="G9" s="9"/>
      <c r="H9" s="9"/>
      <c r="I9" s="9"/>
      <c r="J9" s="9"/>
      <c r="K9" s="9"/>
      <c r="L9" s="9"/>
      <c r="M9" s="9"/>
    </row>
    <row r="10" s="2" customFormat="1" ht="18.75" spans="1:13">
      <c r="A10" s="15" t="s">
        <v>199</v>
      </c>
      <c r="B10" s="19"/>
      <c r="C10" s="19"/>
      <c r="D10" s="19"/>
      <c r="E10" s="17"/>
      <c r="F10" s="18"/>
      <c r="G10" s="30"/>
      <c r="H10" s="15" t="s">
        <v>211</v>
      </c>
      <c r="I10" s="19"/>
      <c r="J10" s="19"/>
      <c r="K10" s="20"/>
      <c r="L10" s="62"/>
      <c r="M10" s="25"/>
    </row>
    <row r="11" ht="16.5" spans="1:13">
      <c r="A11" s="59" t="s">
        <v>212</v>
      </c>
      <c r="B11" s="59"/>
      <c r="C11" s="22"/>
      <c r="D11" s="22"/>
      <c r="E11" s="54"/>
      <c r="F11" s="22"/>
      <c r="G11" s="22"/>
      <c r="H11" s="22"/>
      <c r="I11" s="22"/>
      <c r="J11" s="22"/>
      <c r="K11" s="22"/>
      <c r="L11" s="22"/>
      <c r="M11" s="22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zoomScale="125" zoomScaleNormal="125" workbookViewId="0">
      <selection activeCell="A15" sqref="A15:E15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style="36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213</v>
      </c>
      <c r="B1" s="3"/>
      <c r="C1" s="3"/>
      <c r="D1" s="3"/>
      <c r="E1" s="37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214</v>
      </c>
      <c r="B2" s="5" t="s">
        <v>182</v>
      </c>
      <c r="C2" s="5" t="s">
        <v>178</v>
      </c>
      <c r="D2" s="5" t="s">
        <v>179</v>
      </c>
      <c r="E2" s="38" t="s">
        <v>180</v>
      </c>
      <c r="F2" s="5" t="s">
        <v>181</v>
      </c>
      <c r="G2" s="39" t="s">
        <v>215</v>
      </c>
      <c r="H2" s="40"/>
      <c r="I2" s="55"/>
      <c r="J2" s="39" t="s">
        <v>216</v>
      </c>
      <c r="K2" s="40"/>
      <c r="L2" s="55"/>
      <c r="M2" s="39" t="s">
        <v>217</v>
      </c>
      <c r="N2" s="40"/>
      <c r="O2" s="55"/>
      <c r="P2" s="39" t="s">
        <v>218</v>
      </c>
      <c r="Q2" s="40"/>
      <c r="R2" s="55"/>
      <c r="S2" s="40" t="s">
        <v>219</v>
      </c>
      <c r="T2" s="40"/>
      <c r="U2" s="55"/>
      <c r="V2" s="32" t="s">
        <v>220</v>
      </c>
      <c r="W2" s="32" t="s">
        <v>191</v>
      </c>
    </row>
    <row r="3" s="1" customFormat="1" ht="16.5" spans="1:23">
      <c r="A3" s="7"/>
      <c r="B3" s="41"/>
      <c r="C3" s="41"/>
      <c r="D3" s="41"/>
      <c r="E3" s="42"/>
      <c r="F3" s="41"/>
      <c r="G3" s="4" t="s">
        <v>221</v>
      </c>
      <c r="H3" s="4" t="s">
        <v>129</v>
      </c>
      <c r="I3" s="4" t="s">
        <v>182</v>
      </c>
      <c r="J3" s="4" t="s">
        <v>221</v>
      </c>
      <c r="K3" s="4" t="s">
        <v>129</v>
      </c>
      <c r="L3" s="4" t="s">
        <v>182</v>
      </c>
      <c r="M3" s="4" t="s">
        <v>221</v>
      </c>
      <c r="N3" s="4" t="s">
        <v>129</v>
      </c>
      <c r="O3" s="4" t="s">
        <v>182</v>
      </c>
      <c r="P3" s="4" t="s">
        <v>221</v>
      </c>
      <c r="Q3" s="4" t="s">
        <v>129</v>
      </c>
      <c r="R3" s="4" t="s">
        <v>182</v>
      </c>
      <c r="S3" s="4" t="s">
        <v>221</v>
      </c>
      <c r="T3" s="4" t="s">
        <v>129</v>
      </c>
      <c r="U3" s="4" t="s">
        <v>182</v>
      </c>
      <c r="V3" s="56"/>
      <c r="W3" s="56"/>
    </row>
    <row r="4" ht="33" spans="1:23">
      <c r="A4" s="43" t="s">
        <v>222</v>
      </c>
      <c r="B4" s="44" t="s">
        <v>196</v>
      </c>
      <c r="C4" s="13">
        <v>112</v>
      </c>
      <c r="D4" s="13" t="s">
        <v>193</v>
      </c>
      <c r="E4" s="11" t="s">
        <v>194</v>
      </c>
      <c r="F4" s="12" t="s">
        <v>195</v>
      </c>
      <c r="G4" s="211" t="s">
        <v>223</v>
      </c>
      <c r="H4" s="211" t="s">
        <v>224</v>
      </c>
      <c r="I4" s="211" t="s">
        <v>225</v>
      </c>
      <c r="J4" s="211" t="s">
        <v>226</v>
      </c>
      <c r="K4" s="13" t="s">
        <v>227</v>
      </c>
      <c r="L4" s="211" t="s">
        <v>228</v>
      </c>
      <c r="M4" s="211" t="s">
        <v>229</v>
      </c>
      <c r="N4" s="211" t="s">
        <v>230</v>
      </c>
      <c r="O4" s="211" t="s">
        <v>231</v>
      </c>
      <c r="P4" s="13"/>
      <c r="Q4" s="13"/>
      <c r="R4" s="13"/>
      <c r="S4" s="13"/>
      <c r="T4" s="13"/>
      <c r="U4" s="13"/>
      <c r="V4" s="13"/>
      <c r="W4" s="13"/>
    </row>
    <row r="5" ht="33" spans="1:23">
      <c r="A5" s="45"/>
      <c r="B5" s="46"/>
      <c r="C5" s="13">
        <v>220</v>
      </c>
      <c r="D5" s="13" t="s">
        <v>193</v>
      </c>
      <c r="E5" s="11" t="s">
        <v>198</v>
      </c>
      <c r="F5" s="13" t="s">
        <v>56</v>
      </c>
      <c r="G5" s="39" t="s">
        <v>232</v>
      </c>
      <c r="H5" s="40"/>
      <c r="I5" s="55"/>
      <c r="J5" s="39" t="s">
        <v>233</v>
      </c>
      <c r="K5" s="40"/>
      <c r="L5" s="55"/>
      <c r="M5" s="39" t="s">
        <v>234</v>
      </c>
      <c r="N5" s="40"/>
      <c r="O5" s="55"/>
      <c r="P5" s="39" t="s">
        <v>235</v>
      </c>
      <c r="Q5" s="40"/>
      <c r="R5" s="55"/>
      <c r="S5" s="40" t="s">
        <v>236</v>
      </c>
      <c r="T5" s="40"/>
      <c r="U5" s="55"/>
      <c r="V5" s="13"/>
      <c r="W5" s="13"/>
    </row>
    <row r="6" ht="16.5" spans="1:23">
      <c r="A6" s="45"/>
      <c r="B6" s="46"/>
      <c r="C6" s="13"/>
      <c r="D6" s="13"/>
      <c r="E6" s="47"/>
      <c r="F6" s="13"/>
      <c r="G6" s="4" t="s">
        <v>221</v>
      </c>
      <c r="H6" s="4" t="s">
        <v>129</v>
      </c>
      <c r="I6" s="4" t="s">
        <v>182</v>
      </c>
      <c r="J6" s="4" t="s">
        <v>221</v>
      </c>
      <c r="K6" s="4" t="s">
        <v>129</v>
      </c>
      <c r="L6" s="4" t="s">
        <v>182</v>
      </c>
      <c r="M6" s="4" t="s">
        <v>221</v>
      </c>
      <c r="N6" s="4" t="s">
        <v>129</v>
      </c>
      <c r="O6" s="4" t="s">
        <v>182</v>
      </c>
      <c r="P6" s="4" t="s">
        <v>221</v>
      </c>
      <c r="Q6" s="4" t="s">
        <v>129</v>
      </c>
      <c r="R6" s="4" t="s">
        <v>182</v>
      </c>
      <c r="S6" s="4" t="s">
        <v>221</v>
      </c>
      <c r="T6" s="4" t="s">
        <v>129</v>
      </c>
      <c r="U6" s="4" t="s">
        <v>182</v>
      </c>
      <c r="V6" s="13"/>
      <c r="W6" s="13"/>
    </row>
    <row r="7" spans="1:23">
      <c r="A7" s="48"/>
      <c r="B7" s="49"/>
      <c r="C7" s="13"/>
      <c r="D7" s="13"/>
      <c r="E7" s="50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>
      <c r="A8" s="44" t="s">
        <v>237</v>
      </c>
      <c r="B8" s="44"/>
      <c r="C8" s="44"/>
      <c r="D8" s="44"/>
      <c r="E8" s="51"/>
      <c r="F8" s="4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49"/>
      <c r="B9" s="49"/>
      <c r="C9" s="49"/>
      <c r="D9" s="49"/>
      <c r="E9" s="52"/>
      <c r="F9" s="49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44" t="s">
        <v>238</v>
      </c>
      <c r="B10" s="44"/>
      <c r="C10" s="44"/>
      <c r="D10" s="44"/>
      <c r="E10" s="51"/>
      <c r="F10" s="44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>
      <c r="A11" s="49"/>
      <c r="B11" s="49"/>
      <c r="C11" s="49"/>
      <c r="D11" s="49"/>
      <c r="E11" s="52"/>
      <c r="F11" s="49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>
      <c r="A12" s="44" t="s">
        <v>239</v>
      </c>
      <c r="B12" s="44"/>
      <c r="C12" s="44"/>
      <c r="D12" s="44"/>
      <c r="E12" s="51"/>
      <c r="F12" s="44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49"/>
      <c r="B13" s="49"/>
      <c r="C13" s="49"/>
      <c r="D13" s="49"/>
      <c r="E13" s="52"/>
      <c r="F13" s="4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9"/>
      <c r="B14" s="9"/>
      <c r="C14" s="9"/>
      <c r="D14" s="9"/>
      <c r="E14" s="53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="2" customFormat="1" ht="18.75" spans="1:23">
      <c r="A15" s="15" t="s">
        <v>199</v>
      </c>
      <c r="B15" s="19"/>
      <c r="C15" s="19"/>
      <c r="D15" s="19"/>
      <c r="E15" s="17"/>
      <c r="F15" s="18"/>
      <c r="G15" s="30"/>
      <c r="H15" s="35"/>
      <c r="I15" s="35"/>
      <c r="J15" s="15" t="s">
        <v>211</v>
      </c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20"/>
      <c r="V15" s="19"/>
      <c r="W15" s="25"/>
    </row>
    <row r="16" ht="16.5" spans="1:23">
      <c r="A16" s="21" t="s">
        <v>240</v>
      </c>
      <c r="B16" s="21"/>
      <c r="C16" s="22"/>
      <c r="D16" s="22"/>
      <c r="E16" s="54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</sheetData>
  <mergeCells count="4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5:E15"/>
    <mergeCell ref="F15:G15"/>
    <mergeCell ref="J15:U15"/>
    <mergeCell ref="A16:W16"/>
    <mergeCell ref="A2:A3"/>
    <mergeCell ref="A4:A7"/>
    <mergeCell ref="A8:A9"/>
    <mergeCell ref="A10:A11"/>
    <mergeCell ref="A12:A13"/>
    <mergeCell ref="B2:B3"/>
    <mergeCell ref="B4:B7"/>
    <mergeCell ref="B8:B9"/>
    <mergeCell ref="B10:B11"/>
    <mergeCell ref="B12:B13"/>
    <mergeCell ref="C2:C3"/>
    <mergeCell ref="C8:C9"/>
    <mergeCell ref="C10:C11"/>
    <mergeCell ref="C12:C13"/>
    <mergeCell ref="D2:D3"/>
    <mergeCell ref="D8:D9"/>
    <mergeCell ref="D10:D11"/>
    <mergeCell ref="D12:D13"/>
    <mergeCell ref="E2:E3"/>
    <mergeCell ref="E8:E9"/>
    <mergeCell ref="E10:E11"/>
    <mergeCell ref="E12:E13"/>
    <mergeCell ref="F2:F3"/>
    <mergeCell ref="F8:F9"/>
    <mergeCell ref="F10:F11"/>
    <mergeCell ref="F12:F1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241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1" t="s">
        <v>242</v>
      </c>
      <c r="B2" s="32" t="s">
        <v>178</v>
      </c>
      <c r="C2" s="32" t="s">
        <v>179</v>
      </c>
      <c r="D2" s="32" t="s">
        <v>180</v>
      </c>
      <c r="E2" s="32" t="s">
        <v>181</v>
      </c>
      <c r="F2" s="32" t="s">
        <v>182</v>
      </c>
      <c r="G2" s="31" t="s">
        <v>243</v>
      </c>
      <c r="H2" s="31" t="s">
        <v>244</v>
      </c>
      <c r="I2" s="31" t="s">
        <v>245</v>
      </c>
      <c r="J2" s="31" t="s">
        <v>244</v>
      </c>
      <c r="K2" s="31" t="s">
        <v>246</v>
      </c>
      <c r="L2" s="31" t="s">
        <v>244</v>
      </c>
      <c r="M2" s="32" t="s">
        <v>220</v>
      </c>
      <c r="N2" s="32" t="s">
        <v>191</v>
      </c>
    </row>
    <row r="3" spans="1:14">
      <c r="A3" s="9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ht="16.5" spans="1:14">
      <c r="A4" s="33" t="s">
        <v>242</v>
      </c>
      <c r="B4" s="34" t="s">
        <v>247</v>
      </c>
      <c r="C4" s="34" t="s">
        <v>221</v>
      </c>
      <c r="D4" s="34" t="s">
        <v>180</v>
      </c>
      <c r="E4" s="32" t="s">
        <v>181</v>
      </c>
      <c r="F4" s="32" t="s">
        <v>182</v>
      </c>
      <c r="G4" s="31" t="s">
        <v>243</v>
      </c>
      <c r="H4" s="31" t="s">
        <v>244</v>
      </c>
      <c r="I4" s="31" t="s">
        <v>245</v>
      </c>
      <c r="J4" s="31" t="s">
        <v>244</v>
      </c>
      <c r="K4" s="31" t="s">
        <v>246</v>
      </c>
      <c r="L4" s="31" t="s">
        <v>244</v>
      </c>
      <c r="M4" s="32" t="s">
        <v>220</v>
      </c>
      <c r="N4" s="32" t="s">
        <v>191</v>
      </c>
    </row>
    <row r="5" spans="1:14">
      <c r="A5" s="9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>
      <c r="A6" s="9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5" t="s">
        <v>248</v>
      </c>
      <c r="B11" s="19"/>
      <c r="C11" s="19"/>
      <c r="D11" s="20"/>
      <c r="E11" s="18"/>
      <c r="F11" s="35"/>
      <c r="G11" s="30"/>
      <c r="H11" s="35"/>
      <c r="I11" s="15" t="s">
        <v>249</v>
      </c>
      <c r="J11" s="19"/>
      <c r="K11" s="19"/>
      <c r="L11" s="19"/>
      <c r="M11" s="19"/>
      <c r="N11" s="25"/>
    </row>
    <row r="12" ht="16.5" spans="1:14">
      <c r="A12" s="21" t="s">
        <v>250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1" sqref="A11:E11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251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214</v>
      </c>
      <c r="B2" s="5" t="s">
        <v>182</v>
      </c>
      <c r="C2" s="5" t="s">
        <v>178</v>
      </c>
      <c r="D2" s="5" t="s">
        <v>179</v>
      </c>
      <c r="E2" s="5" t="s">
        <v>180</v>
      </c>
      <c r="F2" s="5" t="s">
        <v>181</v>
      </c>
      <c r="G2" s="4" t="s">
        <v>252</v>
      </c>
      <c r="H2" s="4" t="s">
        <v>253</v>
      </c>
      <c r="I2" s="4" t="s">
        <v>254</v>
      </c>
      <c r="J2" s="4" t="s">
        <v>255</v>
      </c>
      <c r="K2" s="5" t="s">
        <v>220</v>
      </c>
      <c r="L2" s="5" t="s">
        <v>191</v>
      </c>
    </row>
    <row r="3" ht="33" spans="1:12">
      <c r="A3" s="9"/>
      <c r="B3" s="9"/>
      <c r="C3" s="13">
        <v>112</v>
      </c>
      <c r="D3" s="13" t="s">
        <v>193</v>
      </c>
      <c r="E3" s="11" t="s">
        <v>194</v>
      </c>
      <c r="F3" s="12" t="s">
        <v>195</v>
      </c>
      <c r="G3" s="26"/>
      <c r="H3" s="27"/>
      <c r="I3" s="13"/>
      <c r="J3" s="13"/>
      <c r="K3" s="13"/>
      <c r="L3" s="13"/>
    </row>
    <row r="4" ht="33" spans="1:12">
      <c r="A4" s="9"/>
      <c r="B4" s="9"/>
      <c r="C4" s="13">
        <v>220</v>
      </c>
      <c r="D4" s="13" t="s">
        <v>193</v>
      </c>
      <c r="E4" s="11" t="s">
        <v>198</v>
      </c>
      <c r="F4" s="12" t="s">
        <v>56</v>
      </c>
      <c r="G4" s="26"/>
      <c r="H4" s="27"/>
      <c r="I4" s="13"/>
      <c r="J4" s="13"/>
      <c r="K4" s="13"/>
      <c r="L4" s="13"/>
    </row>
    <row r="5" spans="1:12">
      <c r="A5" s="9"/>
      <c r="B5" s="9"/>
      <c r="C5" s="13"/>
      <c r="D5" s="13"/>
      <c r="E5" s="28"/>
      <c r="F5" s="13"/>
      <c r="G5" s="13"/>
      <c r="H5" s="13"/>
      <c r="I5" s="13"/>
      <c r="J5" s="13"/>
      <c r="K5" s="13"/>
      <c r="L5" s="13"/>
    </row>
    <row r="6" spans="1:12">
      <c r="A6" s="9"/>
      <c r="B6" s="9"/>
      <c r="C6" s="13"/>
      <c r="D6" s="13"/>
      <c r="E6" s="28"/>
      <c r="F6" s="13"/>
      <c r="G6" s="13"/>
      <c r="H6" s="13"/>
      <c r="I6" s="13"/>
      <c r="J6" s="13"/>
      <c r="K6" s="13"/>
      <c r="L6" s="13"/>
    </row>
    <row r="7" spans="1:12">
      <c r="A7" s="9"/>
      <c r="B7" s="9"/>
      <c r="C7" s="13"/>
      <c r="D7" s="13"/>
      <c r="E7" s="29"/>
      <c r="F7" s="13"/>
      <c r="G7" s="13"/>
      <c r="H7" s="13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5" t="s">
        <v>199</v>
      </c>
      <c r="B11" s="19"/>
      <c r="C11" s="19"/>
      <c r="D11" s="19"/>
      <c r="E11" s="20"/>
      <c r="F11" s="18"/>
      <c r="G11" s="30"/>
      <c r="H11" s="15" t="s">
        <v>211</v>
      </c>
      <c r="I11" s="19"/>
      <c r="J11" s="19"/>
      <c r="K11" s="19"/>
      <c r="L11" s="25"/>
    </row>
    <row r="12" ht="16.5" spans="1:12">
      <c r="A12" s="21" t="s">
        <v>256</v>
      </c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工作内容</vt:lpstr>
      <vt:lpstr>AQL2.5验货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2024-09-23T07:37:46Z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69A03B66994D4A658115D2BCC9F4F6F2</vt:lpwstr>
  </property>
</Properties>
</file>