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<sst xmlns="http://schemas.openxmlformats.org/spreadsheetml/2006/main" count="811" uniqueCount="356">
  <si>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</si>
  <si>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</si>
  <si>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</si>
  <si>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</si>
  <si>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</si>
  <si>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</si>
  <si>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</si>
  <si>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</si>
  <si>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</si>
  <si>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</si>
  <si>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</si>
  <si>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</si>
  <si>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</si>
  <si>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</si>
  <si>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</si>
  <si>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</si>
  <si>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</si>
  <si>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</si>
  <si>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</si>
  <si>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</si>
  <si>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</si>
  <si>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</si>
  <si>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</si>
  <si>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</si>
  <si>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</si>
  <si>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</si>
  <si>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</si>
  <si>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</si>
  <si>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</si>
  <si>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</si>
  <si>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</si>
  <si>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</si>
  <si>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</si>
  <si>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</si>
  <si>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</si>
  <si>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</si>
  <si>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</si>
  <si>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</si>
  <si>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</si>
  <si>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</si>
  <si>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</si>
  <si>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</si>
  <si>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</si>
  <si>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</si>
  <si>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</si>
  <si>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</si>
  <si>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</si>
  <si>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</si>
  <si>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</si>
  <si>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</si>
  <si>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</si>
  <si>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</si>
  <si>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</si>
  <si>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</si>
  <si>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</si>
  <si>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</si>
  <si>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</si>
  <si>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</si>
  <si>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</si>
  <si>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</si>
  <si>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</si>
  <si>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</si>
  <si>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</si>
  <si>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TADDBM90788</t>
  </si>
  <si>
    <t>合同交期</t>
  </si>
  <si>
    <t>产前确认样</t>
  </si>
  <si>
    <t>有</t>
  </si>
  <si>
    <t>无</t>
  </si>
  <si>
    <t>品名</t>
  </si>
  <si>
    <t>派克羽绒服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</si>
  <si>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</si>
  <si>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</si>
  <si>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</si>
  <si>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</si>
  <si>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</si>
  <si>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</si>
  <si>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</si>
  <si>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</si>
  <si>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</si>
  <si>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</si>
  <si>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</si>
  <si>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</si>
  <si>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</si>
  <si>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</si>
  <si>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</si>
  <si>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</si>
  <si>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</si>
  <si>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</si>
  <si>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</si>
  <si>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</si>
  <si>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</si>
  <si>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</si>
  <si>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</si>
  <si>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</si>
  <si>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</si>
  <si>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</si>
  <si>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</si>
  <si>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</si>
  <si>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</si>
  <si>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</si>
  <si>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</si>
  <si>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</si>
  <si>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</si>
  <si>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</si>
  <si>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</si>
  <si>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</si>
  <si>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</si>
  <si>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</si>
  <si>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</si>
  <si>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</si>
  <si>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</si>
  <si>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</si>
  <si>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</si>
  <si>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</si>
  <si>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</si>
  <si>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</si>
  <si>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</si>
  <si>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</si>
  <si>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</si>
  <si>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</si>
  <si>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燎原红\黑色</t>
  </si>
  <si>
    <t>燕麦色\黑色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</si>
  <si>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</si>
  <si>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燎原红2XL/3件。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</si>
  <si>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</si>
  <si>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</si>
  <si>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</si>
  <si>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</si>
  <si>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</si>
  <si>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1.拉链宽窄，</t>
  </si>
  <si>
    <t>2.里子有折.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</si>
  <si>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.袖子不圆顺，</t>
    </r>
  </si>
  <si>
    <t>4.合缝处有折子。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</si>
  <si>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</si>
  <si>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</si>
  <si>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</si>
  <si>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</si>
  <si>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</si>
  <si>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</si>
  <si>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</si>
  <si>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</si>
  <si>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</si>
  <si>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</si>
  <si>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</si>
  <si>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</si>
  <si>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</si>
  <si>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</si>
  <si>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</si>
  <si>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</si>
  <si>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</si>
  <si>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</si>
  <si>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</si>
  <si>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</si>
  <si>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</si>
  <si>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</si>
  <si>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</si>
  <si>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</si>
  <si>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</si>
  <si>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1线头，</t>
  </si>
  <si>
    <t>2.脏污。</t>
  </si>
  <si>
    <t>3.接线多。</t>
  </si>
  <si>
    <t>【整改的严重缺陷及整改复核时间】</t>
  </si>
  <si>
    <t>李泽锋</t>
  </si>
  <si>
    <t>【整改结果】</t>
  </si>
  <si>
    <t>QC出货报告书</t>
  </si>
  <si>
    <t>产品名称</t>
  </si>
  <si>
    <t>天津</t>
  </si>
  <si>
    <t>合同日期</t>
  </si>
  <si>
    <t>检验资料确认</t>
  </si>
  <si>
    <t>交货形式</t>
  </si>
  <si>
    <t>送库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</si>
  <si>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</si>
  <si>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</si>
  <si>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</si>
  <si>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</si>
  <si>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</si>
  <si>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</si>
  <si>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</si>
  <si>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</si>
  <si>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</si>
  <si>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</si>
  <si>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</si>
  <si>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</si>
  <si>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</si>
  <si>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</si>
  <si>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</si>
  <si>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</si>
  <si>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</si>
  <si>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</si>
  <si>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</si>
  <si>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</si>
  <si>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</si>
  <si>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</si>
  <si>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</si>
  <si>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</si>
  <si>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</si>
  <si>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</si>
  <si>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</si>
  <si>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</si>
  <si>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</si>
  <si>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</si>
  <si>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</si>
  <si>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</si>
  <si>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</si>
  <si>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</si>
  <si>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1.脏污，</t>
  </si>
  <si>
    <t>2线头，粉印，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</si>
  <si>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</si>
  <si>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</si>
  <si>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</si>
  <si>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</si>
  <si>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</si>
  <si>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</si>
  <si>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</si>
  <si>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</si>
  <si>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</si>
  <si>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</si>
  <si>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</si>
  <si>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</si>
  <si>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</si>
  <si>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</si>
  <si>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</si>
  <si>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</si>
  <si>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</si>
  <si>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</si>
  <si>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000</t>
  </si>
  <si>
    <t>前门拉链长</t>
  </si>
  <si>
    <t>+0.5+0.5+0.5</t>
  </si>
  <si>
    <t>√+0.5.+0.5</t>
  </si>
  <si>
    <t>0+0.5-0.5</t>
  </si>
  <si>
    <t>0.5+0.5</t>
  </si>
  <si>
    <t>0+0.5-1.</t>
  </si>
  <si>
    <t>-0.5.0+0.5</t>
  </si>
  <si>
    <t>胸围</t>
  </si>
  <si>
    <t>+0.5.+1</t>
  </si>
  <si>
    <t>摆围</t>
  </si>
  <si>
    <t>√+1+0.5</t>
  </si>
  <si>
    <t>√+1.0.5</t>
  </si>
  <si>
    <t>肩宽</t>
  </si>
  <si>
    <t>√+0.5</t>
  </si>
  <si>
    <t>前领高</t>
  </si>
  <si>
    <t>+0.5+1</t>
  </si>
  <si>
    <t>-0.5+1</t>
  </si>
  <si>
    <t>-0.5+1.5</t>
  </si>
  <si>
    <t>-0.5+1.6</t>
  </si>
  <si>
    <t>-0.5+1.2</t>
  </si>
  <si>
    <t>上领围</t>
  </si>
  <si>
    <t>+1+0.5</t>
  </si>
  <si>
    <t>下领围</t>
  </si>
  <si>
    <t>00</t>
  </si>
  <si>
    <t>肩点袖长</t>
  </si>
  <si>
    <t>袖肥/2（参考）</t>
  </si>
  <si>
    <t>0-0.5</t>
  </si>
  <si>
    <t>袖肘围/2</t>
  </si>
  <si>
    <t>袖口围/2(松量)</t>
  </si>
  <si>
    <t>-0.50</t>
  </si>
  <si>
    <t>防风袖口/2</t>
  </si>
  <si>
    <t>帽高</t>
  </si>
  <si>
    <t>-0.51</t>
  </si>
  <si>
    <t>帽宽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</si>
  <si>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</si>
  <si>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9-21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</si>
  <si>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</si>
  <si>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</si>
  <si>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</si>
  <si>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</si>
  <si>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</si>
  <si>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</si>
  <si>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</si>
  <si>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</si>
  <si>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</si>
  <si>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</si>
  <si>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</si>
  <si>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</si>
  <si>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</si>
  <si>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</si>
  <si>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</si>
  <si>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</si>
  <si>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</si>
  <si>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</si>
  <si>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</si>
  <si>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'FW11910</t>
  </si>
  <si>
    <t>19SS黑色/E77//</t>
  </si>
  <si>
    <t>石狮经纬纺织有限公司</t>
  </si>
  <si>
    <t>YES</t>
  </si>
  <si>
    <t>FW11910</t>
  </si>
  <si>
    <t>23FW燕麦色/4126//</t>
  </si>
  <si>
    <t>23FW燎原红/Q76//</t>
  </si>
  <si>
    <t>制表时间：2024-7-5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</si>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</sst>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0" borderId="7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1" borderId="73" applyNumberFormat="0" applyAlignment="0" applyProtection="0">
      <alignment vertical="center"/>
    </xf>
    <xf numFmtId="0" fontId="56" fillId="12" borderId="74" applyNumberFormat="0" applyAlignment="0" applyProtection="0">
      <alignment vertical="center"/>
    </xf>
    <xf numFmtId="0" fontId="57" fillId="12" borderId="73" applyNumberFormat="0" applyAlignment="0" applyProtection="0">
      <alignment vertical="center"/>
    </xf>
    <xf numFmtId="0" fontId="58" fillId="13" borderId="75" applyNumberFormat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67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6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7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0" borderId="11" xfId="49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1" xfId="5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4" fillId="0" borderId="0" xfId="49" applyFont="1" applyBorder="1" applyAlignment="1">
      <alignment horizontal="center" vertical="center" wrapText="1"/>
    </xf>
    <xf numFmtId="0" fontId="12" fillId="0" borderId="0" xfId="52" applyFont="1" applyBorder="1" applyAlignment="1">
      <alignment horizontal="center" vertical="center" wrapText="1"/>
    </xf>
    <xf numFmtId="0" fontId="14" fillId="0" borderId="11" xfId="49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1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6" fillId="0" borderId="11" xfId="52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6" fillId="0" borderId="13" xfId="5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7" fillId="4" borderId="0" xfId="56" applyFont="1" applyFill="1"/>
    <xf numFmtId="0" fontId="18" fillId="4" borderId="0" xfId="56" applyFont="1" applyFill="1" applyBorder="1" applyAlignment="1">
      <alignment horizontal="center"/>
    </xf>
    <xf numFmtId="0" fontId="17" fillId="4" borderId="0" xfId="56" applyFont="1" applyFill="1" applyBorder="1" applyAlignment="1">
      <alignment horizontal="center"/>
    </xf>
    <xf numFmtId="0" fontId="18" fillId="4" borderId="14" xfId="54" applyFont="1" applyFill="1" applyBorder="1" applyAlignment="1">
      <alignment horizontal="left" vertical="center"/>
    </xf>
    <xf numFmtId="0" fontId="19" fillId="4" borderId="15" xfId="54" applyFont="1" applyFill="1" applyBorder="1" applyAlignment="1">
      <alignment horizontal="center" vertical="center"/>
    </xf>
    <xf numFmtId="0" fontId="17" fillId="4" borderId="15" xfId="54" applyFont="1" applyFill="1" applyBorder="1" applyAlignment="1">
      <alignment horizontal="center" vertical="center"/>
    </xf>
    <xf numFmtId="0" fontId="18" fillId="4" borderId="15" xfId="54" applyFont="1" applyFill="1" applyBorder="1" applyAlignment="1">
      <alignment vertical="center"/>
    </xf>
    <xf numFmtId="0" fontId="17" fillId="4" borderId="15" xfId="56" applyFont="1" applyFill="1" applyBorder="1" applyAlignment="1">
      <alignment horizontal="center"/>
    </xf>
    <xf numFmtId="0" fontId="18" fillId="4" borderId="16" xfId="56" applyFont="1" applyFill="1" applyBorder="1" applyAlignment="1" applyProtection="1">
      <alignment horizontal="center" vertical="center"/>
    </xf>
    <xf numFmtId="0" fontId="20" fillId="0" borderId="2" xfId="55" applyFont="1" applyBorder="1" applyAlignment="1">
      <alignment horizontal="center"/>
    </xf>
    <xf numFmtId="0" fontId="17" fillId="4" borderId="2" xfId="56" applyFont="1" applyFill="1" applyBorder="1" applyAlignment="1">
      <alignment horizontal="center"/>
    </xf>
    <xf numFmtId="0" fontId="21" fillId="0" borderId="2" xfId="55" applyFont="1" applyFill="1" applyBorder="1" applyAlignment="1">
      <alignment horizontal="left"/>
    </xf>
    <xf numFmtId="0" fontId="20" fillId="0" borderId="2" xfId="55" applyFont="1" applyBorder="1" applyAlignment="1">
      <alignment horizontal="left"/>
    </xf>
    <xf numFmtId="0" fontId="20" fillId="5" borderId="2" xfId="55" applyFont="1" applyFill="1" applyBorder="1" applyAlignment="1">
      <alignment horizontal="center"/>
    </xf>
    <xf numFmtId="0" fontId="20" fillId="6" borderId="2" xfId="55" applyFont="1" applyFill="1" applyBorder="1" applyAlignment="1">
      <alignment horizontal="left"/>
    </xf>
    <xf numFmtId="0" fontId="20" fillId="6" borderId="2" xfId="55" applyFont="1" applyFill="1" applyBorder="1" applyAlignment="1">
      <alignment horizontal="center"/>
    </xf>
    <xf numFmtId="0" fontId="20" fillId="3" borderId="2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left"/>
    </xf>
    <xf numFmtId="0" fontId="20" fillId="0" borderId="2" xfId="55" applyFont="1" applyFill="1" applyBorder="1" applyAlignment="1">
      <alignment horizontal="center"/>
    </xf>
    <xf numFmtId="0" fontId="18" fillId="4" borderId="0" xfId="56" applyFont="1" applyFill="1"/>
    <xf numFmtId="0" fontId="0" fillId="4" borderId="0" xfId="58" applyFont="1" applyFill="1">
      <alignment vertical="center"/>
    </xf>
    <xf numFmtId="0" fontId="18" fillId="4" borderId="15" xfId="54" applyFont="1" applyFill="1" applyBorder="1" applyAlignment="1">
      <alignment horizontal="left" vertical="center"/>
    </xf>
    <xf numFmtId="0" fontId="17" fillId="4" borderId="17" xfId="54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49" fontId="24" fillId="0" borderId="2" xfId="53" applyNumberFormat="1" applyFont="1" applyFill="1" applyBorder="1" applyAlignment="1">
      <alignment horizontal="center"/>
    </xf>
    <xf numFmtId="0" fontId="25" fillId="4" borderId="0" xfId="56" applyFont="1" applyFill="1"/>
    <xf numFmtId="14" fontId="18" fillId="4" borderId="0" xfId="56" applyNumberFormat="1" applyFont="1" applyFill="1"/>
    <xf numFmtId="0" fontId="26" fillId="0" borderId="0" xfId="54" applyFill="1" applyBorder="1" applyAlignment="1">
      <alignment horizontal="left" vertical="center"/>
    </xf>
    <xf numFmtId="0" fontId="26" fillId="0" borderId="0" xfId="54" applyFont="1" applyFill="1" applyAlignment="1">
      <alignment horizontal="left" vertical="center"/>
    </xf>
    <xf numFmtId="0" fontId="26" fillId="0" borderId="0" xfId="54" applyFill="1" applyAlignment="1">
      <alignment horizontal="left" vertical="center"/>
    </xf>
    <xf numFmtId="0" fontId="27" fillId="0" borderId="18" xfId="54" applyFont="1" applyFill="1" applyBorder="1" applyAlignment="1">
      <alignment horizontal="center" vertical="top"/>
    </xf>
    <xf numFmtId="0" fontId="28" fillId="0" borderId="19" xfId="54" applyFont="1" applyFill="1" applyBorder="1" applyAlignment="1">
      <alignment horizontal="left" vertical="center"/>
    </xf>
    <xf numFmtId="0" fontId="29" fillId="0" borderId="20" xfId="54" applyFont="1" applyFill="1" applyBorder="1" applyAlignment="1">
      <alignment horizontal="center" vertical="center"/>
    </xf>
    <xf numFmtId="0" fontId="28" fillId="0" borderId="20" xfId="54" applyFont="1" applyFill="1" applyBorder="1" applyAlignment="1">
      <alignment horizontal="center" vertical="center"/>
    </xf>
    <xf numFmtId="0" fontId="30" fillId="0" borderId="20" xfId="54" applyFont="1" applyFill="1" applyBorder="1" applyAlignment="1">
      <alignment vertical="center"/>
    </xf>
    <xf numFmtId="0" fontId="28" fillId="0" borderId="20" xfId="54" applyFont="1" applyFill="1" applyBorder="1" applyAlignment="1">
      <alignment vertical="center"/>
    </xf>
    <xf numFmtId="0" fontId="30" fillId="0" borderId="20" xfId="54" applyFont="1" applyFill="1" applyBorder="1" applyAlignment="1">
      <alignment horizontal="center" vertical="center"/>
    </xf>
    <xf numFmtId="0" fontId="31" fillId="0" borderId="20" xfId="54" applyFont="1" applyFill="1" applyBorder="1" applyAlignment="1">
      <alignment horizontal="center" vertical="center"/>
    </xf>
    <xf numFmtId="0" fontId="28" fillId="0" borderId="21" xfId="54" applyFont="1" applyFill="1" applyBorder="1" applyAlignment="1">
      <alignment vertical="center"/>
    </xf>
    <xf numFmtId="0" fontId="29" fillId="0" borderId="22" xfId="54" applyFont="1" applyFill="1" applyBorder="1" applyAlignment="1">
      <alignment horizontal="center" vertical="center"/>
    </xf>
    <xf numFmtId="0" fontId="28" fillId="0" borderId="22" xfId="54" applyFont="1" applyFill="1" applyBorder="1" applyAlignment="1">
      <alignment vertical="center"/>
    </xf>
    <xf numFmtId="58" fontId="31" fillId="0" borderId="22" xfId="54" applyNumberFormat="1" applyFont="1" applyFill="1" applyBorder="1" applyAlignment="1">
      <alignment horizontal="center" vertical="center"/>
    </xf>
    <xf numFmtId="0" fontId="31" fillId="0" borderId="22" xfId="54" applyFont="1" applyFill="1" applyBorder="1" applyAlignment="1">
      <alignment horizontal="center" vertical="center"/>
    </xf>
    <xf numFmtId="0" fontId="28" fillId="0" borderId="22" xfId="54" applyFont="1" applyFill="1" applyBorder="1" applyAlignment="1">
      <alignment horizontal="center" vertical="center"/>
    </xf>
    <xf numFmtId="0" fontId="28" fillId="0" borderId="21" xfId="54" applyFont="1" applyFill="1" applyBorder="1" applyAlignment="1">
      <alignment horizontal="left" vertical="center"/>
    </xf>
    <xf numFmtId="0" fontId="29" fillId="0" borderId="22" xfId="54" applyFont="1" applyFill="1" applyBorder="1" applyAlignment="1">
      <alignment horizontal="right" vertical="center"/>
    </xf>
    <xf numFmtId="0" fontId="28" fillId="0" borderId="22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vertical="center"/>
    </xf>
    <xf numFmtId="0" fontId="29" fillId="0" borderId="24" xfId="54" applyFont="1" applyFill="1" applyBorder="1" applyAlignment="1">
      <alignment horizontal="right" vertical="center"/>
    </xf>
    <xf numFmtId="0" fontId="28" fillId="0" borderId="24" xfId="54" applyFont="1" applyFill="1" applyBorder="1" applyAlignment="1">
      <alignment vertical="center"/>
    </xf>
    <xf numFmtId="0" fontId="31" fillId="0" borderId="24" xfId="54" applyFont="1" applyFill="1" applyBorder="1" applyAlignment="1">
      <alignment vertical="center"/>
    </xf>
    <xf numFmtId="0" fontId="31" fillId="0" borderId="24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vertical="center"/>
    </xf>
    <xf numFmtId="0" fontId="31" fillId="0" borderId="0" xfId="54" applyFont="1" applyFill="1" applyBorder="1" applyAlignment="1">
      <alignment vertical="center"/>
    </xf>
    <xf numFmtId="0" fontId="31" fillId="0" borderId="0" xfId="54" applyFont="1" applyFill="1" applyAlignment="1">
      <alignment horizontal="left" vertical="center"/>
    </xf>
    <xf numFmtId="0" fontId="28" fillId="0" borderId="19" xfId="54" applyFont="1" applyFill="1" applyBorder="1" applyAlignment="1">
      <alignment vertical="center"/>
    </xf>
    <xf numFmtId="0" fontId="28" fillId="0" borderId="25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left" vertical="center"/>
    </xf>
    <xf numFmtId="0" fontId="31" fillId="0" borderId="22" xfId="54" applyFont="1" applyFill="1" applyBorder="1" applyAlignment="1">
      <alignment horizontal="left" vertical="center"/>
    </xf>
    <xf numFmtId="0" fontId="31" fillId="0" borderId="22" xfId="54" applyFont="1" applyFill="1" applyBorder="1" applyAlignment="1">
      <alignment vertical="center"/>
    </xf>
    <xf numFmtId="0" fontId="31" fillId="0" borderId="27" xfId="54" applyFont="1" applyFill="1" applyBorder="1" applyAlignment="1">
      <alignment horizontal="center" vertical="center"/>
    </xf>
    <xf numFmtId="0" fontId="31" fillId="0" borderId="28" xfId="54" applyFont="1" applyFill="1" applyBorder="1" applyAlignment="1">
      <alignment horizontal="center" vertical="center"/>
    </xf>
    <xf numFmtId="0" fontId="32" fillId="0" borderId="29" xfId="54" applyFont="1" applyFill="1" applyBorder="1" applyAlignment="1">
      <alignment horizontal="left" vertical="center"/>
    </xf>
    <xf numFmtId="0" fontId="32" fillId="0" borderId="28" xfId="54" applyFont="1" applyFill="1" applyBorder="1" applyAlignment="1">
      <alignment horizontal="left" vertical="center"/>
    </xf>
    <xf numFmtId="0" fontId="31" fillId="0" borderId="0" xfId="54" applyFont="1" applyFill="1" applyBorder="1" applyAlignment="1">
      <alignment horizontal="left" vertical="center"/>
    </xf>
    <xf numFmtId="0" fontId="28" fillId="0" borderId="20" xfId="54" applyFont="1" applyFill="1" applyBorder="1" applyAlignment="1">
      <alignment horizontal="left" vertical="center"/>
    </xf>
    <xf numFmtId="0" fontId="31" fillId="0" borderId="21" xfId="54" applyFont="1" applyFill="1" applyBorder="1" applyAlignment="1">
      <alignment horizontal="left" vertical="center"/>
    </xf>
    <xf numFmtId="0" fontId="31" fillId="0" borderId="29" xfId="54" applyFont="1" applyFill="1" applyBorder="1" applyAlignment="1">
      <alignment horizontal="left" vertical="center"/>
    </xf>
    <xf numFmtId="0" fontId="31" fillId="0" borderId="28" xfId="54" applyFont="1" applyFill="1" applyBorder="1" applyAlignment="1">
      <alignment horizontal="left" vertical="center"/>
    </xf>
    <xf numFmtId="0" fontId="31" fillId="0" borderId="21" xfId="54" applyFont="1" applyFill="1" applyBorder="1" applyAlignment="1">
      <alignment horizontal="left" vertical="center" wrapText="1"/>
    </xf>
    <xf numFmtId="0" fontId="31" fillId="0" borderId="22" xfId="54" applyFont="1" applyFill="1" applyBorder="1" applyAlignment="1">
      <alignment horizontal="left" vertical="center" wrapText="1"/>
    </xf>
    <xf numFmtId="0" fontId="28" fillId="0" borderId="23" xfId="54" applyFont="1" applyFill="1" applyBorder="1" applyAlignment="1">
      <alignment horizontal="left" vertical="center"/>
    </xf>
    <xf numFmtId="0" fontId="26" fillId="0" borderId="24" xfId="54" applyFill="1" applyBorder="1" applyAlignment="1">
      <alignment horizontal="center" vertical="center"/>
    </xf>
    <xf numFmtId="0" fontId="28" fillId="0" borderId="30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33" fillId="0" borderId="29" xfId="54" applyFont="1" applyFill="1" applyBorder="1" applyAlignment="1">
      <alignment horizontal="left" vertical="center"/>
    </xf>
    <xf numFmtId="0" fontId="31" fillId="0" borderId="32" xfId="54" applyFont="1" applyFill="1" applyBorder="1" applyAlignment="1">
      <alignment horizontal="left" vertical="center"/>
    </xf>
    <xf numFmtId="0" fontId="31" fillId="0" borderId="33" xfId="54" applyFont="1" applyFill="1" applyBorder="1" applyAlignment="1">
      <alignment horizontal="left" vertical="center"/>
    </xf>
    <xf numFmtId="0" fontId="32" fillId="0" borderId="19" xfId="54" applyFont="1" applyFill="1" applyBorder="1" applyAlignment="1">
      <alignment horizontal="left" vertical="center"/>
    </xf>
    <xf numFmtId="0" fontId="32" fillId="0" borderId="20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left" vertical="center"/>
    </xf>
    <xf numFmtId="0" fontId="31" fillId="0" borderId="24" xfId="54" applyFont="1" applyFill="1" applyBorder="1" applyAlignment="1">
      <alignment horizontal="center" vertical="center"/>
    </xf>
    <xf numFmtId="58" fontId="31" fillId="0" borderId="24" xfId="54" applyNumberFormat="1" applyFont="1" applyFill="1" applyBorder="1" applyAlignment="1">
      <alignment vertical="center"/>
    </xf>
    <xf numFmtId="0" fontId="28" fillId="0" borderId="24" xfId="54" applyFont="1" applyFill="1" applyBorder="1" applyAlignment="1">
      <alignment horizontal="center" vertical="center"/>
    </xf>
    <xf numFmtId="0" fontId="31" fillId="0" borderId="35" xfId="54" applyFont="1" applyFill="1" applyBorder="1" applyAlignment="1">
      <alignment horizontal="center" vertical="center"/>
    </xf>
    <xf numFmtId="0" fontId="28" fillId="0" borderId="36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center" vertical="center"/>
    </xf>
    <xf numFmtId="0" fontId="32" fillId="0" borderId="39" xfId="54" applyFont="1" applyFill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left" vertical="center"/>
    </xf>
    <xf numFmtId="0" fontId="31" fillId="0" borderId="36" xfId="54" applyFont="1" applyFill="1" applyBorder="1" applyAlignment="1">
      <alignment horizontal="left" vertical="center" wrapText="1"/>
    </xf>
    <xf numFmtId="0" fontId="26" fillId="0" borderId="37" xfId="54" applyFill="1" applyBorder="1" applyAlignment="1">
      <alignment horizontal="center" vertical="center"/>
    </xf>
    <xf numFmtId="0" fontId="26" fillId="0" borderId="39" xfId="54" applyFont="1" applyFill="1" applyBorder="1" applyAlignment="1">
      <alignment horizontal="left" vertical="center"/>
    </xf>
    <xf numFmtId="0" fontId="31" fillId="0" borderId="40" xfId="54" applyFont="1" applyFill="1" applyBorder="1" applyAlignment="1">
      <alignment horizontal="left" vertical="center"/>
    </xf>
    <xf numFmtId="0" fontId="32" fillId="0" borderId="35" xfId="54" applyFont="1" applyFill="1" applyBorder="1" applyAlignment="1">
      <alignment horizontal="left" vertical="center"/>
    </xf>
    <xf numFmtId="0" fontId="31" fillId="0" borderId="37" xfId="54" applyFont="1" applyFill="1" applyBorder="1" applyAlignment="1">
      <alignment horizontal="center" vertical="center"/>
    </xf>
    <xf numFmtId="0" fontId="26" fillId="0" borderId="0" xfId="54" applyFont="1" applyAlignment="1">
      <alignment horizontal="left" vertical="center"/>
    </xf>
    <xf numFmtId="0" fontId="34" fillId="0" borderId="18" xfId="54" applyFont="1" applyBorder="1" applyAlignment="1">
      <alignment horizontal="center" vertical="top"/>
    </xf>
    <xf numFmtId="0" fontId="33" fillId="0" borderId="41" xfId="54" applyFont="1" applyBorder="1" applyAlignment="1">
      <alignment horizontal="left" vertical="center"/>
    </xf>
    <xf numFmtId="0" fontId="35" fillId="0" borderId="42" xfId="54" applyFont="1" applyBorder="1" applyAlignment="1">
      <alignment horizontal="center" vertical="center"/>
    </xf>
    <xf numFmtId="0" fontId="29" fillId="0" borderId="42" xfId="54" applyFont="1" applyBorder="1" applyAlignment="1">
      <alignment horizontal="center" vertical="center"/>
    </xf>
    <xf numFmtId="0" fontId="33" fillId="0" borderId="42" xfId="54" applyFont="1" applyBorder="1" applyAlignment="1">
      <alignment horizontal="center" vertical="center"/>
    </xf>
    <xf numFmtId="0" fontId="32" fillId="0" borderId="42" xfId="54" applyFont="1" applyBorder="1" applyAlignment="1">
      <alignment horizontal="left" vertical="center"/>
    </xf>
    <xf numFmtId="0" fontId="32" fillId="0" borderId="19" xfId="54" applyFont="1" applyBorder="1" applyAlignment="1">
      <alignment horizontal="center" vertical="center"/>
    </xf>
    <xf numFmtId="0" fontId="32" fillId="0" borderId="20" xfId="54" applyFont="1" applyBorder="1" applyAlignment="1">
      <alignment horizontal="center" vertical="center"/>
    </xf>
    <xf numFmtId="0" fontId="32" fillId="0" borderId="35" xfId="54" applyFont="1" applyBorder="1" applyAlignment="1">
      <alignment horizontal="center" vertical="center"/>
    </xf>
    <xf numFmtId="0" fontId="33" fillId="0" borderId="19" xfId="54" applyFont="1" applyBorder="1" applyAlignment="1">
      <alignment horizontal="center" vertical="center"/>
    </xf>
    <xf numFmtId="0" fontId="33" fillId="0" borderId="20" xfId="54" applyFont="1" applyBorder="1" applyAlignment="1">
      <alignment horizontal="center" vertical="center"/>
    </xf>
    <xf numFmtId="0" fontId="33" fillId="0" borderId="35" xfId="54" applyFont="1" applyBorder="1" applyAlignment="1">
      <alignment horizontal="center" vertical="center"/>
    </xf>
    <xf numFmtId="0" fontId="32" fillId="0" borderId="21" xfId="54" applyFont="1" applyBorder="1" applyAlignment="1">
      <alignment horizontal="left" vertical="center"/>
    </xf>
    <xf numFmtId="0" fontId="35" fillId="0" borderId="22" xfId="54" applyFont="1" applyBorder="1" applyAlignment="1">
      <alignment horizontal="left" vertical="center"/>
    </xf>
    <xf numFmtId="0" fontId="29" fillId="0" borderId="36" xfId="54" applyFont="1" applyBorder="1" applyAlignment="1">
      <alignment horizontal="left" vertical="center"/>
    </xf>
    <xf numFmtId="0" fontId="32" fillId="0" borderId="22" xfId="54" applyFont="1" applyBorder="1" applyAlignment="1">
      <alignment horizontal="left" vertical="center"/>
    </xf>
    <xf numFmtId="14" fontId="29" fillId="0" borderId="22" xfId="54" applyNumberFormat="1" applyFont="1" applyBorder="1" applyAlignment="1">
      <alignment horizontal="center" vertical="center"/>
    </xf>
    <xf numFmtId="14" fontId="29" fillId="0" borderId="36" xfId="54" applyNumberFormat="1" applyFont="1" applyBorder="1" applyAlignment="1">
      <alignment horizontal="center" vertical="center"/>
    </xf>
    <xf numFmtId="0" fontId="32" fillId="0" borderId="21" xfId="54" applyFont="1" applyBorder="1" applyAlignment="1">
      <alignment vertical="center"/>
    </xf>
    <xf numFmtId="0" fontId="29" fillId="0" borderId="22" xfId="54" applyFont="1" applyBorder="1" applyAlignment="1">
      <alignment vertical="center"/>
    </xf>
    <xf numFmtId="0" fontId="29" fillId="0" borderId="36" xfId="54" applyFont="1" applyBorder="1" applyAlignment="1">
      <alignment vertical="center"/>
    </xf>
    <xf numFmtId="0" fontId="32" fillId="0" borderId="22" xfId="54" applyFont="1" applyBorder="1" applyAlignment="1">
      <alignment vertical="center"/>
    </xf>
    <xf numFmtId="0" fontId="32" fillId="0" borderId="21" xfId="54" applyFont="1" applyBorder="1" applyAlignment="1">
      <alignment horizontal="center" vertical="center"/>
    </xf>
    <xf numFmtId="0" fontId="29" fillId="0" borderId="27" xfId="54" applyFont="1" applyBorder="1" applyAlignment="1">
      <alignment horizontal="left" vertical="center"/>
    </xf>
    <xf numFmtId="0" fontId="29" fillId="0" borderId="39" xfId="54" applyFont="1" applyBorder="1" applyAlignment="1">
      <alignment horizontal="left" vertical="center"/>
    </xf>
    <xf numFmtId="0" fontId="26" fillId="0" borderId="22" xfId="54" applyFont="1" applyBorder="1" applyAlignment="1">
      <alignment vertical="center"/>
    </xf>
    <xf numFmtId="0" fontId="29" fillId="0" borderId="21" xfId="54" applyFont="1" applyBorder="1" applyAlignment="1">
      <alignment horizontal="left" vertical="center"/>
    </xf>
    <xf numFmtId="0" fontId="36" fillId="0" borderId="23" xfId="54" applyFont="1" applyBorder="1" applyAlignment="1">
      <alignment vertical="center"/>
    </xf>
    <xf numFmtId="0" fontId="29" fillId="0" borderId="24" xfId="54" applyFont="1" applyBorder="1" applyAlignment="1">
      <alignment horizontal="center" vertical="center"/>
    </xf>
    <xf numFmtId="0" fontId="29" fillId="0" borderId="37" xfId="54" applyFont="1" applyBorder="1" applyAlignment="1">
      <alignment horizontal="center" vertical="center"/>
    </xf>
    <xf numFmtId="0" fontId="32" fillId="0" borderId="23" xfId="54" applyFont="1" applyBorder="1" applyAlignment="1">
      <alignment horizontal="left" vertical="center"/>
    </xf>
    <xf numFmtId="0" fontId="32" fillId="0" borderId="24" xfId="54" applyFont="1" applyBorder="1" applyAlignment="1">
      <alignment horizontal="left" vertical="center"/>
    </xf>
    <xf numFmtId="14" fontId="29" fillId="0" borderId="24" xfId="54" applyNumberFormat="1" applyFont="1" applyBorder="1" applyAlignment="1">
      <alignment horizontal="center" vertical="center"/>
    </xf>
    <xf numFmtId="14" fontId="29" fillId="0" borderId="37" xfId="54" applyNumberFormat="1" applyFont="1" applyBorder="1" applyAlignment="1">
      <alignment horizontal="center" vertical="center"/>
    </xf>
    <xf numFmtId="0" fontId="33" fillId="0" borderId="0" xfId="54" applyFont="1" applyBorder="1" applyAlignment="1">
      <alignment horizontal="left" vertical="center"/>
    </xf>
    <xf numFmtId="0" fontId="32" fillId="0" borderId="19" xfId="54" applyFont="1" applyBorder="1" applyAlignment="1">
      <alignment vertical="center"/>
    </xf>
    <xf numFmtId="0" fontId="26" fillId="0" borderId="20" xfId="54" applyFont="1" applyBorder="1" applyAlignment="1">
      <alignment horizontal="left" vertical="center"/>
    </xf>
    <xf numFmtId="0" fontId="29" fillId="0" borderId="20" xfId="54" applyFont="1" applyBorder="1" applyAlignment="1">
      <alignment horizontal="left" vertical="center"/>
    </xf>
    <xf numFmtId="0" fontId="26" fillId="0" borderId="20" xfId="54" applyFont="1" applyBorder="1" applyAlignment="1">
      <alignment vertical="center"/>
    </xf>
    <xf numFmtId="0" fontId="32" fillId="0" borderId="20" xfId="54" applyFont="1" applyBorder="1" applyAlignment="1">
      <alignment vertical="center"/>
    </xf>
    <xf numFmtId="0" fontId="26" fillId="0" borderId="22" xfId="54" applyFont="1" applyBorder="1" applyAlignment="1">
      <alignment horizontal="left" vertical="center"/>
    </xf>
    <xf numFmtId="0" fontId="29" fillId="0" borderId="22" xfId="54" applyFont="1" applyBorder="1" applyAlignment="1">
      <alignment horizontal="left" vertical="center"/>
    </xf>
    <xf numFmtId="0" fontId="32" fillId="0" borderId="0" xfId="54" applyFont="1" applyBorder="1" applyAlignment="1">
      <alignment horizontal="left" vertical="center"/>
    </xf>
    <xf numFmtId="0" fontId="31" fillId="0" borderId="19" xfId="54" applyFont="1" applyBorder="1" applyAlignment="1">
      <alignment horizontal="left" vertical="center"/>
    </xf>
    <xf numFmtId="0" fontId="31" fillId="0" borderId="20" xfId="54" applyFont="1" applyBorder="1" applyAlignment="1">
      <alignment horizontal="left" vertical="center"/>
    </xf>
    <xf numFmtId="0" fontId="31" fillId="0" borderId="29" xfId="54" applyFont="1" applyBorder="1" applyAlignment="1">
      <alignment horizontal="left" vertical="center"/>
    </xf>
    <xf numFmtId="0" fontId="31" fillId="0" borderId="28" xfId="54" applyFont="1" applyBorder="1" applyAlignment="1">
      <alignment horizontal="left" vertical="center"/>
    </xf>
    <xf numFmtId="0" fontId="31" fillId="0" borderId="34" xfId="54" applyFont="1" applyBorder="1" applyAlignment="1">
      <alignment horizontal="left" vertical="center"/>
    </xf>
    <xf numFmtId="0" fontId="31" fillId="0" borderId="27" xfId="54" applyFont="1" applyBorder="1" applyAlignment="1">
      <alignment horizontal="left" vertical="center"/>
    </xf>
    <xf numFmtId="0" fontId="29" fillId="0" borderId="23" xfId="54" applyFont="1" applyBorder="1" applyAlignment="1">
      <alignment horizontal="left" vertical="center"/>
    </xf>
    <xf numFmtId="0" fontId="29" fillId="0" borderId="24" xfId="54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1" xfId="54" applyFont="1" applyFill="1" applyBorder="1" applyAlignment="1">
      <alignment horizontal="left" vertical="center"/>
    </xf>
    <xf numFmtId="0" fontId="29" fillId="0" borderId="22" xfId="54" applyFont="1" applyFill="1" applyBorder="1" applyAlignment="1">
      <alignment horizontal="left" vertical="center"/>
    </xf>
    <xf numFmtId="0" fontId="32" fillId="0" borderId="23" xfId="54" applyFont="1" applyBorder="1" applyAlignment="1">
      <alignment horizontal="center" vertical="center"/>
    </xf>
    <xf numFmtId="0" fontId="32" fillId="0" borderId="24" xfId="54" applyFont="1" applyBorder="1" applyAlignment="1">
      <alignment horizontal="center" vertical="center"/>
    </xf>
    <xf numFmtId="0" fontId="32" fillId="0" borderId="22" xfId="54" applyFont="1" applyBorder="1" applyAlignment="1">
      <alignment horizontal="center" vertical="center"/>
    </xf>
    <xf numFmtId="0" fontId="28" fillId="0" borderId="22" xfId="54" applyFont="1" applyBorder="1" applyAlignment="1">
      <alignment horizontal="left" vertical="center"/>
    </xf>
    <xf numFmtId="0" fontId="32" fillId="0" borderId="32" xfId="54" applyFont="1" applyFill="1" applyBorder="1" applyAlignment="1">
      <alignment horizontal="left" vertical="center"/>
    </xf>
    <xf numFmtId="0" fontId="32" fillId="0" borderId="33" xfId="54" applyFont="1" applyFill="1" applyBorder="1" applyAlignment="1">
      <alignment horizontal="left" vertical="center"/>
    </xf>
    <xf numFmtId="0" fontId="33" fillId="0" borderId="0" xfId="54" applyFont="1" applyFill="1" applyBorder="1" applyAlignment="1">
      <alignment horizontal="left" vertical="center"/>
    </xf>
    <xf numFmtId="0" fontId="29" fillId="0" borderId="31" xfId="54" applyFont="1" applyFill="1" applyBorder="1" applyAlignment="1">
      <alignment horizontal="left" vertical="center"/>
    </xf>
    <xf numFmtId="0" fontId="29" fillId="0" borderId="26" xfId="54" applyFont="1" applyFill="1" applyBorder="1" applyAlignment="1">
      <alignment horizontal="left" vertical="center"/>
    </xf>
    <xf numFmtId="0" fontId="29" fillId="0" borderId="29" xfId="54" applyFont="1" applyFill="1" applyBorder="1" applyAlignment="1">
      <alignment horizontal="left" vertical="center"/>
    </xf>
    <xf numFmtId="0" fontId="29" fillId="0" borderId="28" xfId="54" applyFont="1" applyFill="1" applyBorder="1" applyAlignment="1">
      <alignment horizontal="left" vertical="center"/>
    </xf>
    <xf numFmtId="0" fontId="32" fillId="0" borderId="29" xfId="54" applyFont="1" applyBorder="1" applyAlignment="1">
      <alignment horizontal="left" vertical="center"/>
    </xf>
    <xf numFmtId="0" fontId="32" fillId="0" borderId="28" xfId="54" applyFont="1" applyBorder="1" applyAlignment="1">
      <alignment horizontal="left" vertical="center"/>
    </xf>
    <xf numFmtId="0" fontId="33" fillId="0" borderId="43" xfId="54" applyFont="1" applyBorder="1" applyAlignment="1">
      <alignment vertical="center"/>
    </xf>
    <xf numFmtId="0" fontId="29" fillId="0" borderId="44" xfId="54" applyFont="1" applyBorder="1" applyAlignment="1">
      <alignment horizontal="center" vertical="center"/>
    </xf>
    <xf numFmtId="0" fontId="33" fillId="0" borderId="44" xfId="54" applyFont="1" applyBorder="1" applyAlignment="1">
      <alignment vertical="center"/>
    </xf>
    <xf numFmtId="0" fontId="29" fillId="0" borderId="44" xfId="54" applyFont="1" applyBorder="1" applyAlignment="1">
      <alignment vertical="center"/>
    </xf>
    <xf numFmtId="58" fontId="26" fillId="0" borderId="44" xfId="54" applyNumberFormat="1" applyFont="1" applyBorder="1" applyAlignment="1">
      <alignment vertical="center"/>
    </xf>
    <xf numFmtId="0" fontId="33" fillId="0" borderId="44" xfId="54" applyFont="1" applyBorder="1" applyAlignment="1">
      <alignment horizontal="center" vertical="center"/>
    </xf>
    <xf numFmtId="0" fontId="33" fillId="0" borderId="45" xfId="54" applyFont="1" applyFill="1" applyBorder="1" applyAlignment="1">
      <alignment horizontal="left" vertical="center"/>
    </xf>
    <xf numFmtId="0" fontId="33" fillId="0" borderId="44" xfId="54" applyFont="1" applyFill="1" applyBorder="1" applyAlignment="1">
      <alignment horizontal="left" vertical="center"/>
    </xf>
    <xf numFmtId="0" fontId="33" fillId="0" borderId="46" xfId="54" applyFont="1" applyFill="1" applyBorder="1" applyAlignment="1">
      <alignment horizontal="center" vertical="center"/>
    </xf>
    <xf numFmtId="0" fontId="33" fillId="0" borderId="47" xfId="54" applyFont="1" applyFill="1" applyBorder="1" applyAlignment="1">
      <alignment horizontal="center" vertical="center"/>
    </xf>
    <xf numFmtId="0" fontId="33" fillId="0" borderId="23" xfId="54" applyFont="1" applyFill="1" applyBorder="1" applyAlignment="1">
      <alignment horizontal="center" vertical="center"/>
    </xf>
    <xf numFmtId="0" fontId="33" fillId="0" borderId="24" xfId="54" applyFont="1" applyFill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26" fillId="0" borderId="48" xfId="54" applyFont="1" applyBorder="1" applyAlignment="1">
      <alignment horizontal="center" vertical="center"/>
    </xf>
    <xf numFmtId="0" fontId="32" fillId="0" borderId="36" xfId="54" applyFont="1" applyBorder="1" applyAlignment="1">
      <alignment horizontal="center" vertical="center"/>
    </xf>
    <xf numFmtId="0" fontId="32" fillId="0" borderId="37" xfId="54" applyFont="1" applyBorder="1" applyAlignment="1">
      <alignment horizontal="left" vertical="center"/>
    </xf>
    <xf numFmtId="0" fontId="29" fillId="0" borderId="35" xfId="54" applyFont="1" applyBorder="1" applyAlignment="1">
      <alignment horizontal="left" vertical="center"/>
    </xf>
    <xf numFmtId="0" fontId="28" fillId="0" borderId="20" xfId="54" applyFont="1" applyBorder="1" applyAlignment="1">
      <alignment horizontal="left" vertical="center"/>
    </xf>
    <xf numFmtId="0" fontId="28" fillId="0" borderId="35" xfId="54" applyFont="1" applyBorder="1" applyAlignment="1">
      <alignment horizontal="left" vertical="center"/>
    </xf>
    <xf numFmtId="0" fontId="28" fillId="0" borderId="27" xfId="54" applyFont="1" applyBorder="1" applyAlignment="1">
      <alignment horizontal="left" vertical="center"/>
    </xf>
    <xf numFmtId="0" fontId="28" fillId="0" borderId="28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9" fillId="0" borderId="37" xfId="54" applyFont="1" applyBorder="1" applyAlignment="1">
      <alignment horizontal="left" vertical="center"/>
    </xf>
    <xf numFmtId="0" fontId="29" fillId="0" borderId="36" xfId="54" applyFont="1" applyFill="1" applyBorder="1" applyAlignment="1">
      <alignment horizontal="left" vertical="center"/>
    </xf>
    <xf numFmtId="0" fontId="32" fillId="0" borderId="37" xfId="54" applyFont="1" applyBorder="1" applyAlignment="1">
      <alignment horizontal="center" vertical="center"/>
    </xf>
    <xf numFmtId="0" fontId="28" fillId="0" borderId="36" xfId="54" applyFont="1" applyBorder="1" applyAlignment="1">
      <alignment horizontal="left" vertical="center"/>
    </xf>
    <xf numFmtId="0" fontId="32" fillId="0" borderId="40" xfId="54" applyFont="1" applyFill="1" applyBorder="1" applyAlignment="1">
      <alignment horizontal="left" vertical="center"/>
    </xf>
    <xf numFmtId="0" fontId="29" fillId="0" borderId="38" xfId="54" applyFont="1" applyFill="1" applyBorder="1" applyAlignment="1">
      <alignment horizontal="left" vertical="center"/>
    </xf>
    <xf numFmtId="0" fontId="29" fillId="0" borderId="39" xfId="54" applyFont="1" applyFill="1" applyBorder="1" applyAlignment="1">
      <alignment horizontal="left" vertical="center"/>
    </xf>
    <xf numFmtId="0" fontId="32" fillId="0" borderId="39" xfId="54" applyFont="1" applyBorder="1" applyAlignment="1">
      <alignment horizontal="left" vertical="center"/>
    </xf>
    <xf numFmtId="0" fontId="29" fillId="0" borderId="49" xfId="54" applyFont="1" applyBorder="1" applyAlignment="1">
      <alignment horizontal="center" vertical="center"/>
    </xf>
    <xf numFmtId="0" fontId="33" fillId="0" borderId="50" xfId="54" applyFont="1" applyFill="1" applyBorder="1" applyAlignment="1">
      <alignment horizontal="left" vertical="center"/>
    </xf>
    <xf numFmtId="0" fontId="33" fillId="0" borderId="51" xfId="54" applyFont="1" applyFill="1" applyBorder="1" applyAlignment="1">
      <alignment horizontal="center" vertical="center"/>
    </xf>
    <xf numFmtId="0" fontId="33" fillId="0" borderId="37" xfId="54" applyFont="1" applyFill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37" fillId="0" borderId="18" xfId="54" applyFont="1" applyBorder="1" applyAlignment="1">
      <alignment horizontal="center" vertical="top"/>
    </xf>
    <xf numFmtId="0" fontId="32" fillId="0" borderId="52" xfId="54" applyFont="1" applyBorder="1" applyAlignment="1">
      <alignment horizontal="left" vertical="center"/>
    </xf>
    <xf numFmtId="0" fontId="32" fillId="0" borderId="30" xfId="54" applyFont="1" applyBorder="1" applyAlignment="1">
      <alignment horizontal="left" vertical="center"/>
    </xf>
    <xf numFmtId="0" fontId="33" fillId="0" borderId="45" xfId="54" applyFont="1" applyBorder="1" applyAlignment="1">
      <alignment horizontal="left" vertical="center"/>
    </xf>
    <xf numFmtId="0" fontId="33" fillId="0" borderId="44" xfId="54" applyFont="1" applyBorder="1" applyAlignment="1">
      <alignment horizontal="left" vertical="center"/>
    </xf>
    <xf numFmtId="0" fontId="32" fillId="0" borderId="46" xfId="54" applyFont="1" applyBorder="1" applyAlignment="1">
      <alignment vertical="center"/>
    </xf>
    <xf numFmtId="0" fontId="26" fillId="0" borderId="47" xfId="54" applyFont="1" applyBorder="1" applyAlignment="1">
      <alignment horizontal="left" vertical="center"/>
    </xf>
    <xf numFmtId="0" fontId="29" fillId="0" borderId="47" xfId="54" applyFont="1" applyBorder="1" applyAlignment="1">
      <alignment horizontal="left" vertical="center"/>
    </xf>
    <xf numFmtId="0" fontId="26" fillId="0" borderId="47" xfId="54" applyFont="1" applyBorder="1" applyAlignment="1">
      <alignment vertical="center"/>
    </xf>
    <xf numFmtId="0" fontId="32" fillId="0" borderId="47" xfId="54" applyFont="1" applyBorder="1" applyAlignment="1">
      <alignment vertical="center"/>
    </xf>
    <xf numFmtId="0" fontId="32" fillId="0" borderId="46" xfId="54" applyFont="1" applyBorder="1" applyAlignment="1">
      <alignment horizontal="center" vertical="center"/>
    </xf>
    <xf numFmtId="0" fontId="29" fillId="0" borderId="47" xfId="54" applyFont="1" applyBorder="1" applyAlignment="1">
      <alignment horizontal="center" vertical="center"/>
    </xf>
    <xf numFmtId="0" fontId="32" fillId="0" borderId="47" xfId="54" applyFont="1" applyBorder="1" applyAlignment="1">
      <alignment horizontal="center" vertical="center"/>
    </xf>
    <xf numFmtId="0" fontId="26" fillId="0" borderId="47" xfId="54" applyFont="1" applyBorder="1" applyAlignment="1">
      <alignment horizontal="center" vertical="center"/>
    </xf>
    <xf numFmtId="0" fontId="29" fillId="0" borderId="22" xfId="54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32" fillId="0" borderId="32" xfId="54" applyFont="1" applyBorder="1" applyAlignment="1">
      <alignment horizontal="left" vertical="center" wrapText="1"/>
    </xf>
    <xf numFmtId="0" fontId="32" fillId="0" borderId="33" xfId="54" applyFont="1" applyBorder="1" applyAlignment="1">
      <alignment horizontal="left" vertical="center" wrapText="1"/>
    </xf>
    <xf numFmtId="0" fontId="32" fillId="0" borderId="46" xfId="54" applyFont="1" applyBorder="1" applyAlignment="1">
      <alignment horizontal="left" vertical="center"/>
    </xf>
    <xf numFmtId="0" fontId="32" fillId="0" borderId="47" xfId="54" applyFont="1" applyBorder="1" applyAlignment="1">
      <alignment horizontal="left" vertical="center"/>
    </xf>
    <xf numFmtId="0" fontId="38" fillId="0" borderId="53" xfId="54" applyFont="1" applyBorder="1" applyAlignment="1">
      <alignment horizontal="left" vertical="center" wrapText="1"/>
    </xf>
    <xf numFmtId="0" fontId="13" fillId="0" borderId="2" xfId="0" applyFont="1" applyBorder="1"/>
    <xf numFmtId="9" fontId="29" fillId="0" borderId="22" xfId="54" applyNumberFormat="1" applyFont="1" applyBorder="1" applyAlignment="1">
      <alignment horizontal="center" vertical="center"/>
    </xf>
    <xf numFmtId="0" fontId="35" fillId="0" borderId="21" xfId="54" applyFont="1" applyBorder="1" applyAlignment="1">
      <alignment horizontal="left" vertical="center"/>
    </xf>
    <xf numFmtId="0" fontId="33" fillId="0" borderId="45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9" fontId="29" fillId="0" borderId="31" xfId="54" applyNumberFormat="1" applyFont="1" applyBorder="1" applyAlignment="1">
      <alignment horizontal="left" vertical="center"/>
    </xf>
    <xf numFmtId="9" fontId="29" fillId="0" borderId="26" xfId="54" applyNumberFormat="1" applyFont="1" applyBorder="1" applyAlignment="1">
      <alignment horizontal="left" vertical="center"/>
    </xf>
    <xf numFmtId="9" fontId="29" fillId="0" borderId="32" xfId="54" applyNumberFormat="1" applyFont="1" applyBorder="1" applyAlignment="1">
      <alignment horizontal="left" vertical="center"/>
    </xf>
    <xf numFmtId="9" fontId="29" fillId="0" borderId="33" xfId="54" applyNumberFormat="1" applyFont="1" applyBorder="1" applyAlignment="1">
      <alignment horizontal="left" vertical="center"/>
    </xf>
    <xf numFmtId="0" fontId="28" fillId="0" borderId="46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horizontal="left" vertical="center"/>
    </xf>
    <xf numFmtId="0" fontId="33" fillId="0" borderId="30" xfId="54" applyFont="1" applyFill="1" applyBorder="1" applyAlignment="1">
      <alignment horizontal="left" vertical="center"/>
    </xf>
    <xf numFmtId="0" fontId="29" fillId="0" borderId="55" xfId="54" applyFont="1" applyFill="1" applyBorder="1" applyAlignment="1">
      <alignment horizontal="left" vertical="center"/>
    </xf>
    <xf numFmtId="0" fontId="29" fillId="0" borderId="56" xfId="54" applyFont="1" applyFill="1" applyBorder="1" applyAlignment="1">
      <alignment horizontal="left" vertical="center"/>
    </xf>
    <xf numFmtId="0" fontId="35" fillId="0" borderId="29" xfId="54" applyFont="1" applyFill="1" applyBorder="1" applyAlignment="1">
      <alignment horizontal="left" vertical="center"/>
    </xf>
    <xf numFmtId="0" fontId="33" fillId="0" borderId="41" xfId="54" applyFont="1" applyBorder="1" applyAlignment="1">
      <alignment vertical="center"/>
    </xf>
    <xf numFmtId="0" fontId="39" fillId="0" borderId="44" xfId="54" applyFont="1" applyBorder="1" applyAlignment="1">
      <alignment horizontal="center" vertical="center"/>
    </xf>
    <xf numFmtId="0" fontId="33" fillId="0" borderId="42" xfId="54" applyFont="1" applyBorder="1" applyAlignment="1">
      <alignment vertical="center"/>
    </xf>
    <xf numFmtId="0" fontId="29" fillId="0" borderId="57" xfId="54" applyFont="1" applyBorder="1" applyAlignment="1">
      <alignment vertical="center"/>
    </xf>
    <xf numFmtId="0" fontId="33" fillId="0" borderId="57" xfId="54" applyFont="1" applyBorder="1" applyAlignment="1">
      <alignment vertical="center"/>
    </xf>
    <xf numFmtId="58" fontId="26" fillId="0" borderId="42" xfId="54" applyNumberFormat="1" applyFont="1" applyBorder="1" applyAlignment="1">
      <alignment vertical="center"/>
    </xf>
    <xf numFmtId="0" fontId="33" fillId="0" borderId="30" xfId="54" applyFont="1" applyBorder="1" applyAlignment="1">
      <alignment horizontal="center" vertical="center"/>
    </xf>
    <xf numFmtId="0" fontId="29" fillId="0" borderId="52" xfId="54" applyFont="1" applyFill="1" applyBorder="1" applyAlignment="1">
      <alignment horizontal="left" vertical="center"/>
    </xf>
    <xf numFmtId="0" fontId="29" fillId="0" borderId="30" xfId="54" applyFont="1" applyFill="1" applyBorder="1" applyAlignment="1">
      <alignment horizontal="left" vertical="center"/>
    </xf>
    <xf numFmtId="0" fontId="32" fillId="0" borderId="58" xfId="54" applyFont="1" applyBorder="1" applyAlignment="1">
      <alignment horizontal="left" vertical="center"/>
    </xf>
    <xf numFmtId="0" fontId="33" fillId="0" borderId="50" xfId="54" applyFont="1" applyBorder="1" applyAlignment="1">
      <alignment horizontal="left" vertical="center"/>
    </xf>
    <xf numFmtId="0" fontId="29" fillId="0" borderId="51" xfId="54" applyFont="1" applyBorder="1" applyAlignment="1">
      <alignment horizontal="left" vertical="center"/>
    </xf>
    <xf numFmtId="0" fontId="32" fillId="0" borderId="0" xfId="54" applyFont="1" applyBorder="1" applyAlignment="1">
      <alignment vertical="center"/>
    </xf>
    <xf numFmtId="0" fontId="32" fillId="0" borderId="40" xfId="54" applyFont="1" applyBorder="1" applyAlignment="1">
      <alignment horizontal="left" vertical="center" wrapText="1"/>
    </xf>
    <xf numFmtId="0" fontId="32" fillId="0" borderId="51" xfId="54" applyFont="1" applyBorder="1" applyAlignment="1">
      <alignment horizontal="left" vertical="center"/>
    </xf>
    <xf numFmtId="0" fontId="40" fillId="0" borderId="36" xfId="54" applyFont="1" applyBorder="1" applyAlignment="1">
      <alignment horizontal="left" vertical="center" wrapText="1"/>
    </xf>
    <xf numFmtId="0" fontId="40" fillId="0" borderId="36" xfId="54" applyFont="1" applyBorder="1" applyAlignment="1">
      <alignment horizontal="left" vertical="center"/>
    </xf>
    <xf numFmtId="0" fontId="31" fillId="0" borderId="36" xfId="54" applyFont="1" applyBorder="1" applyAlignment="1">
      <alignment horizontal="left" vertical="center"/>
    </xf>
    <xf numFmtId="0" fontId="33" fillId="0" borderId="50" xfId="0" applyFont="1" applyBorder="1" applyAlignment="1">
      <alignment horizontal="left" vertical="center"/>
    </xf>
    <xf numFmtId="9" fontId="29" fillId="0" borderId="38" xfId="54" applyNumberFormat="1" applyFont="1" applyBorder="1" applyAlignment="1">
      <alignment horizontal="left" vertical="center"/>
    </xf>
    <xf numFmtId="9" fontId="29" fillId="0" borderId="40" xfId="54" applyNumberFormat="1" applyFont="1" applyBorder="1" applyAlignment="1">
      <alignment horizontal="left" vertical="center"/>
    </xf>
    <xf numFmtId="0" fontId="28" fillId="0" borderId="51" xfId="54" applyFont="1" applyFill="1" applyBorder="1" applyAlignment="1">
      <alignment horizontal="left" vertical="center"/>
    </xf>
    <xf numFmtId="0" fontId="28" fillId="0" borderId="40" xfId="54" applyFont="1" applyFill="1" applyBorder="1" applyAlignment="1">
      <alignment horizontal="left" vertical="center"/>
    </xf>
    <xf numFmtId="0" fontId="29" fillId="0" borderId="59" xfId="54" applyFont="1" applyFill="1" applyBorder="1" applyAlignment="1">
      <alignment horizontal="left" vertical="center"/>
    </xf>
    <xf numFmtId="0" fontId="33" fillId="0" borderId="60" xfId="54" applyFont="1" applyBorder="1" applyAlignment="1">
      <alignment horizontal="center" vertical="center"/>
    </xf>
    <xf numFmtId="0" fontId="35" fillId="0" borderId="57" xfId="54" applyFont="1" applyBorder="1" applyAlignment="1">
      <alignment horizontal="center" vertical="center"/>
    </xf>
    <xf numFmtId="0" fontId="29" fillId="0" borderId="58" xfId="54" applyFont="1" applyBorder="1" applyAlignment="1">
      <alignment horizontal="center" vertical="center"/>
    </xf>
    <xf numFmtId="0" fontId="29" fillId="0" borderId="58" xfId="54" applyFont="1" applyFill="1" applyBorder="1" applyAlignment="1">
      <alignment horizontal="left" vertical="center"/>
    </xf>
    <xf numFmtId="0" fontId="29" fillId="0" borderId="57" xfId="54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2" fillId="0" borderId="63" xfId="0" applyFont="1" applyBorder="1"/>
    <xf numFmtId="0" fontId="42" fillId="0" borderId="2" xfId="0" applyFont="1" applyBorder="1"/>
    <xf numFmtId="0" fontId="42" fillId="0" borderId="8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7" borderId="8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42" fillId="7" borderId="2" xfId="0" applyFont="1" applyFill="1" applyBorder="1"/>
    <xf numFmtId="0" fontId="0" fillId="0" borderId="63" xfId="0" applyBorder="1"/>
    <xf numFmtId="0" fontId="0" fillId="7" borderId="2" xfId="0" applyFill="1" applyBorder="1"/>
    <xf numFmtId="0" fontId="0" fillId="0" borderId="64" xfId="0" applyBorder="1"/>
    <xf numFmtId="0" fontId="0" fillId="0" borderId="65" xfId="0" applyBorder="1"/>
    <xf numFmtId="0" fontId="0" fillId="7" borderId="65" xfId="0" applyFill="1" applyBorder="1"/>
    <xf numFmtId="0" fontId="0" fillId="8" borderId="0" xfId="0" applyFill="1"/>
    <xf numFmtId="0" fontId="41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/>
    </xf>
    <xf numFmtId="0" fontId="4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11" xfId="52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1" fillId="0" borderId="11" xfId="49" applyFont="1" applyBorder="1" applyAlignment="1" quotePrefix="1">
      <alignment horizontal="center" vertical="center" wrapText="1"/>
    </xf>
    <xf numFmtId="0" fontId="14" fillId="0" borderId="0" xfId="49" applyFont="1" applyBorder="1" applyAlignment="1" quotePrefix="1">
      <alignment horizontal="center" vertical="center" wrapText="1"/>
    </xf>
    <xf numFmtId="0" fontId="12" fillId="0" borderId="0" xfId="52" applyFont="1" applyBorder="1" applyAlignment="1" quotePrefix="1">
      <alignment horizontal="center" vertical="center" wrapText="1"/>
    </xf>
    <xf numFmtId="0" fontId="13" fillId="0" borderId="2" xfId="0" applyFont="1" applyBorder="1" applyAlignment="1" quotePrefix="1">
      <alignment horizontal="center"/>
    </xf>
    <xf numFmtId="0" fontId="14" fillId="0" borderId="11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5" fillId="3" borderId="5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9166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9166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148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66" customWidth="1"/>
    <col min="3" max="3" width="10.125" customWidth="1"/>
  </cols>
  <sheetData>
    <row r="1" ht="21" customHeight="1" spans="1:2">
      <c r="A1" s="367"/>
      <c r="B1" s="368" t="s">
        <v>0</v>
      </c>
    </row>
    <row r="2" spans="1:2">
      <c r="A2" s="9">
        <v>1</v>
      </c>
      <c r="B2" s="369" t="s">
        <v>1</v>
      </c>
    </row>
    <row r="3" spans="1:2">
      <c r="A3" s="9">
        <v>2</v>
      </c>
      <c r="B3" s="369" t="s">
        <v>2</v>
      </c>
    </row>
    <row r="4" spans="1:2">
      <c r="A4" s="9">
        <v>3</v>
      </c>
      <c r="B4" s="369" t="s">
        <v>3</v>
      </c>
    </row>
    <row r="5" spans="1:2">
      <c r="A5" s="9">
        <v>4</v>
      </c>
      <c r="B5" s="369" t="s">
        <v>4</v>
      </c>
    </row>
    <row r="6" spans="1:2">
      <c r="A6" s="9">
        <v>5</v>
      </c>
      <c r="B6" s="369" t="s">
        <v>5</v>
      </c>
    </row>
    <row r="7" spans="1:2">
      <c r="A7" s="9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8.95" customHeight="1" spans="1:2">
      <c r="A9" s="367"/>
      <c r="B9" s="372" t="s">
        <v>8</v>
      </c>
    </row>
    <row r="10" ht="15.95" customHeight="1" spans="1:2">
      <c r="A10" s="9">
        <v>1</v>
      </c>
      <c r="B10" s="373" t="s">
        <v>9</v>
      </c>
    </row>
    <row r="11" spans="1:2">
      <c r="A11" s="9">
        <v>2</v>
      </c>
      <c r="B11" s="369" t="s">
        <v>10</v>
      </c>
    </row>
    <row r="12" spans="1:2">
      <c r="A12" s="9">
        <v>3</v>
      </c>
      <c r="B12" s="374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69" t="s">
        <v>17</v>
      </c>
    </row>
    <row r="19" spans="1:2">
      <c r="A19" s="9"/>
      <c r="B19" s="369"/>
    </row>
    <row r="20" ht="20.25" spans="1:2">
      <c r="A20" s="367"/>
      <c r="B20" s="368" t="s">
        <v>18</v>
      </c>
    </row>
    <row r="21" spans="1:2">
      <c r="A21" s="9">
        <v>1</v>
      </c>
      <c r="B21" s="376" t="s">
        <v>19</v>
      </c>
    </row>
    <row r="22" spans="1:2">
      <c r="A22" s="9">
        <v>2</v>
      </c>
      <c r="B22" s="369" t="s">
        <v>20</v>
      </c>
    </row>
    <row r="23" spans="1:2">
      <c r="A23" s="9">
        <v>3</v>
      </c>
      <c r="B23" s="369" t="s">
        <v>21</v>
      </c>
    </row>
    <row r="24" spans="1:2">
      <c r="A24" s="9">
        <v>4</v>
      </c>
      <c r="B24" s="369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69" t="s">
        <v>25</v>
      </c>
    </row>
    <row r="28" spans="1:2">
      <c r="A28" s="9"/>
      <c r="B28" s="369"/>
    </row>
    <row r="29" ht="20.25" spans="1:2">
      <c r="A29" s="367"/>
      <c r="B29" s="368" t="s">
        <v>26</v>
      </c>
    </row>
    <row r="30" spans="1:2">
      <c r="A30" s="9">
        <v>1</v>
      </c>
      <c r="B30" s="376" t="s">
        <v>27</v>
      </c>
    </row>
    <row r="31" spans="1:2">
      <c r="A31" s="9">
        <v>2</v>
      </c>
      <c r="B31" s="369" t="s">
        <v>28</v>
      </c>
    </row>
    <row r="32" spans="1:2">
      <c r="A32" s="9">
        <v>3</v>
      </c>
      <c r="B32" s="369" t="s">
        <v>29</v>
      </c>
    </row>
    <row r="33" ht="28.5" spans="1:2">
      <c r="A33" s="9">
        <v>4</v>
      </c>
      <c r="B33" s="369" t="s">
        <v>30</v>
      </c>
    </row>
    <row r="34" spans="1:2">
      <c r="A34" s="9">
        <v>5</v>
      </c>
      <c r="B34" s="369" t="s">
        <v>31</v>
      </c>
    </row>
    <row r="35" spans="1:2">
      <c r="A35" s="9">
        <v>6</v>
      </c>
      <c r="B35" s="369" t="s">
        <v>32</v>
      </c>
    </row>
    <row r="36" spans="1:2">
      <c r="A36" s="9">
        <v>7</v>
      </c>
      <c r="B36" s="369" t="s">
        <v>33</v>
      </c>
    </row>
    <row r="37" spans="1:2">
      <c r="A37" s="9"/>
      <c r="B37" s="369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331</v>
      </c>
      <c r="B2" s="38" t="s">
        <v>266</v>
      </c>
      <c r="C2" s="38" t="s">
        <v>267</v>
      </c>
      <c r="D2" s="38" t="s">
        <v>268</v>
      </c>
      <c r="E2" s="38" t="s">
        <v>269</v>
      </c>
      <c r="F2" s="38" t="s">
        <v>270</v>
      </c>
      <c r="G2" s="37" t="s">
        <v>332</v>
      </c>
      <c r="H2" s="37" t="s">
        <v>333</v>
      </c>
      <c r="I2" s="37" t="s">
        <v>334</v>
      </c>
      <c r="J2" s="37" t="s">
        <v>333</v>
      </c>
      <c r="K2" s="37" t="s">
        <v>335</v>
      </c>
      <c r="L2" s="37" t="s">
        <v>333</v>
      </c>
      <c r="M2" s="38" t="s">
        <v>309</v>
      </c>
      <c r="N2" s="38" t="s">
        <v>279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331</v>
      </c>
      <c r="B4" s="40" t="s">
        <v>336</v>
      </c>
      <c r="C4" s="40" t="s">
        <v>310</v>
      </c>
      <c r="D4" s="40" t="s">
        <v>268</v>
      </c>
      <c r="E4" s="38" t="s">
        <v>269</v>
      </c>
      <c r="F4" s="38" t="s">
        <v>270</v>
      </c>
      <c r="G4" s="37" t="s">
        <v>332</v>
      </c>
      <c r="H4" s="37" t="s">
        <v>333</v>
      </c>
      <c r="I4" s="37" t="s">
        <v>334</v>
      </c>
      <c r="J4" s="37" t="s">
        <v>333</v>
      </c>
      <c r="K4" s="37" t="s">
        <v>335</v>
      </c>
      <c r="L4" s="37" t="s">
        <v>333</v>
      </c>
      <c r="M4" s="38" t="s">
        <v>309</v>
      </c>
      <c r="N4" s="38" t="s">
        <v>279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337</v>
      </c>
      <c r="B11" s="19"/>
      <c r="C11" s="19"/>
      <c r="D11" s="20"/>
      <c r="E11" s="17"/>
      <c r="F11" s="41"/>
      <c r="G11" s="36"/>
      <c r="H11" s="41"/>
      <c r="I11" s="18" t="s">
        <v>338</v>
      </c>
      <c r="J11" s="19"/>
      <c r="K11" s="19"/>
      <c r="L11" s="19"/>
      <c r="M11" s="19"/>
      <c r="N11" s="25"/>
    </row>
    <row r="12" ht="16.5" spans="1:14">
      <c r="A12" s="21" t="s">
        <v>339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309</v>
      </c>
      <c r="L2" s="5" t="s">
        <v>279</v>
      </c>
    </row>
    <row r="3" ht="42.75" spans="1:12">
      <c r="A3" s="9"/>
      <c r="B3" s="381" t="s">
        <v>283</v>
      </c>
      <c r="C3" s="12">
        <v>3301</v>
      </c>
      <c r="D3" s="27" t="s">
        <v>281</v>
      </c>
      <c r="E3" s="379" t="s">
        <v>282</v>
      </c>
      <c r="F3" s="380" t="s">
        <v>63</v>
      </c>
      <c r="G3" s="9"/>
      <c r="H3" s="29" t="s">
        <v>345</v>
      </c>
      <c r="I3" s="12"/>
      <c r="J3" s="12"/>
      <c r="K3" s="12"/>
      <c r="L3" s="12"/>
    </row>
    <row r="4" ht="42.75" spans="1:12">
      <c r="A4" s="9"/>
      <c r="B4" s="381" t="s">
        <v>283</v>
      </c>
      <c r="C4" s="12">
        <v>1112</v>
      </c>
      <c r="D4" s="382" t="s">
        <v>285</v>
      </c>
      <c r="E4" s="383" t="s">
        <v>286</v>
      </c>
      <c r="F4" s="380" t="s">
        <v>63</v>
      </c>
      <c r="G4" s="9"/>
      <c r="H4" s="29" t="s">
        <v>345</v>
      </c>
      <c r="I4" s="12"/>
      <c r="J4" s="12"/>
      <c r="K4" s="12"/>
      <c r="L4" s="12"/>
    </row>
    <row r="5" ht="42.75" spans="1:12">
      <c r="A5" s="9"/>
      <c r="B5" s="381" t="s">
        <v>283</v>
      </c>
      <c r="C5" s="12">
        <v>1002</v>
      </c>
      <c r="D5" s="385" t="s">
        <v>285</v>
      </c>
      <c r="E5" s="379" t="s">
        <v>287</v>
      </c>
      <c r="F5" s="380" t="s">
        <v>63</v>
      </c>
      <c r="G5" s="33"/>
      <c r="H5" s="29" t="s">
        <v>345</v>
      </c>
      <c r="I5" s="12"/>
      <c r="J5" s="12"/>
      <c r="K5" s="12"/>
      <c r="L5" s="12"/>
    </row>
    <row r="6" spans="1:12">
      <c r="A6" s="9"/>
      <c r="B6" s="9"/>
      <c r="C6" s="12"/>
      <c r="D6" s="12"/>
      <c r="E6" s="34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35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288</v>
      </c>
      <c r="B11" s="19"/>
      <c r="C11" s="19"/>
      <c r="D11" s="19"/>
      <c r="E11" s="20"/>
      <c r="F11" s="17"/>
      <c r="G11" s="36"/>
      <c r="H11" s="18" t="s">
        <v>300</v>
      </c>
      <c r="I11" s="19"/>
      <c r="J11" s="19"/>
      <c r="K11" s="19"/>
      <c r="L11" s="25"/>
    </row>
    <row r="12" ht="16.5" spans="1:12">
      <c r="A12" s="21" t="s">
        <v>346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7" sqref="F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310</v>
      </c>
      <c r="D2" s="5" t="s">
        <v>268</v>
      </c>
      <c r="E2" s="5" t="s">
        <v>269</v>
      </c>
      <c r="F2" s="4" t="s">
        <v>348</v>
      </c>
      <c r="G2" s="4" t="s">
        <v>293</v>
      </c>
      <c r="H2" s="6" t="s">
        <v>294</v>
      </c>
      <c r="I2" s="23" t="s">
        <v>296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297</v>
      </c>
      <c r="H3" s="8"/>
      <c r="I3" s="24"/>
    </row>
    <row r="4" spans="1:9">
      <c r="A4" s="9"/>
      <c r="B4" s="387" t="s">
        <v>350</v>
      </c>
      <c r="C4" s="387" t="s">
        <v>351</v>
      </c>
      <c r="D4" s="388" t="s">
        <v>352</v>
      </c>
      <c r="E4" s="380" t="s">
        <v>63</v>
      </c>
      <c r="F4" s="12">
        <v>0.3</v>
      </c>
      <c r="G4" s="12">
        <v>0.5</v>
      </c>
      <c r="H4" s="12">
        <f>SUM(F4:G4)</f>
        <v>0.8</v>
      </c>
      <c r="I4" s="12" t="s">
        <v>284</v>
      </c>
    </row>
    <row r="5" spans="1:9">
      <c r="A5" s="9"/>
      <c r="B5" s="387" t="s">
        <v>350</v>
      </c>
      <c r="C5" s="387" t="s">
        <v>353</v>
      </c>
      <c r="D5" s="389" t="s">
        <v>354</v>
      </c>
      <c r="E5" s="380" t="s">
        <v>63</v>
      </c>
      <c r="F5" s="12">
        <v>0.4</v>
      </c>
      <c r="G5" s="12">
        <v>0.6</v>
      </c>
      <c r="H5" s="12">
        <f>SUM(F5:G5)</f>
        <v>1</v>
      </c>
      <c r="I5" s="12" t="s">
        <v>284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288</v>
      </c>
      <c r="B12" s="15"/>
      <c r="C12" s="15"/>
      <c r="D12" s="16"/>
      <c r="E12" s="17"/>
      <c r="F12" s="18" t="s">
        <v>300</v>
      </c>
      <c r="G12" s="19"/>
      <c r="H12" s="20"/>
      <c r="I12" s="25"/>
    </row>
    <row r="13" ht="16.5" spans="1:9">
      <c r="A13" s="21" t="s">
        <v>355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35</v>
      </c>
      <c r="C2" s="346"/>
      <c r="D2" s="346"/>
      <c r="E2" s="346"/>
      <c r="F2" s="346"/>
      <c r="G2" s="346"/>
      <c r="H2" s="346"/>
      <c r="I2" s="360"/>
    </row>
    <row r="3" ht="27.95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61"/>
    </row>
    <row r="4" ht="27.95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3" t="s">
        <v>41</v>
      </c>
      <c r="G4" s="353" t="s">
        <v>42</v>
      </c>
      <c r="H4" s="348" t="s">
        <v>41</v>
      </c>
      <c r="I4" s="362" t="s">
        <v>42</v>
      </c>
    </row>
    <row r="5" ht="27.95" customHeight="1" spans="2:9">
      <c r="B5" s="354" t="s">
        <v>43</v>
      </c>
      <c r="C5" s="9">
        <v>13</v>
      </c>
      <c r="D5" s="9">
        <v>0</v>
      </c>
      <c r="E5" s="9">
        <v>1</v>
      </c>
      <c r="F5" s="355">
        <v>0</v>
      </c>
      <c r="G5" s="355">
        <v>1</v>
      </c>
      <c r="H5" s="9">
        <v>1</v>
      </c>
      <c r="I5" s="363">
        <v>2</v>
      </c>
    </row>
    <row r="6" ht="27.95" customHeight="1" spans="2:9">
      <c r="B6" s="354" t="s">
        <v>44</v>
      </c>
      <c r="C6" s="9">
        <v>20</v>
      </c>
      <c r="D6" s="9">
        <v>0</v>
      </c>
      <c r="E6" s="9">
        <v>1</v>
      </c>
      <c r="F6" s="355">
        <v>1</v>
      </c>
      <c r="G6" s="355">
        <v>2</v>
      </c>
      <c r="H6" s="9">
        <v>2</v>
      </c>
      <c r="I6" s="363">
        <v>3</v>
      </c>
    </row>
    <row r="7" ht="27.95" customHeight="1" spans="2:9">
      <c r="B7" s="354" t="s">
        <v>45</v>
      </c>
      <c r="C7" s="9">
        <v>32</v>
      </c>
      <c r="D7" s="9">
        <v>0</v>
      </c>
      <c r="E7" s="9">
        <v>1</v>
      </c>
      <c r="F7" s="355">
        <v>2</v>
      </c>
      <c r="G7" s="355">
        <v>3</v>
      </c>
      <c r="H7" s="9">
        <v>3</v>
      </c>
      <c r="I7" s="363">
        <v>4</v>
      </c>
    </row>
    <row r="8" ht="27.95" customHeight="1" spans="2:9">
      <c r="B8" s="354" t="s">
        <v>46</v>
      </c>
      <c r="C8" s="9">
        <v>50</v>
      </c>
      <c r="D8" s="9">
        <v>1</v>
      </c>
      <c r="E8" s="9">
        <v>2</v>
      </c>
      <c r="F8" s="355">
        <v>3</v>
      </c>
      <c r="G8" s="355">
        <v>4</v>
      </c>
      <c r="H8" s="9">
        <v>5</v>
      </c>
      <c r="I8" s="363">
        <v>6</v>
      </c>
    </row>
    <row r="9" ht="27.95" customHeight="1" spans="2:9">
      <c r="B9" s="354" t="s">
        <v>47</v>
      </c>
      <c r="C9" s="9">
        <v>80</v>
      </c>
      <c r="D9" s="9">
        <v>2</v>
      </c>
      <c r="E9" s="9">
        <v>3</v>
      </c>
      <c r="F9" s="355">
        <v>5</v>
      </c>
      <c r="G9" s="355">
        <v>6</v>
      </c>
      <c r="H9" s="9">
        <v>7</v>
      </c>
      <c r="I9" s="363">
        <v>8</v>
      </c>
    </row>
    <row r="10" ht="27.95" customHeight="1" spans="2:9">
      <c r="B10" s="354" t="s">
        <v>48</v>
      </c>
      <c r="C10" s="9">
        <v>125</v>
      </c>
      <c r="D10" s="9">
        <v>3</v>
      </c>
      <c r="E10" s="9">
        <v>4</v>
      </c>
      <c r="F10" s="355">
        <v>7</v>
      </c>
      <c r="G10" s="355">
        <v>8</v>
      </c>
      <c r="H10" s="9">
        <v>10</v>
      </c>
      <c r="I10" s="363">
        <v>11</v>
      </c>
    </row>
    <row r="11" ht="27.95" customHeight="1" spans="2:9">
      <c r="B11" s="354" t="s">
        <v>49</v>
      </c>
      <c r="C11" s="9">
        <v>200</v>
      </c>
      <c r="D11" s="9">
        <v>5</v>
      </c>
      <c r="E11" s="9">
        <v>6</v>
      </c>
      <c r="F11" s="355">
        <v>10</v>
      </c>
      <c r="G11" s="355">
        <v>11</v>
      </c>
      <c r="H11" s="9">
        <v>14</v>
      </c>
      <c r="I11" s="363">
        <v>15</v>
      </c>
    </row>
    <row r="12" ht="27.95" customHeight="1" spans="2:9">
      <c r="B12" s="356" t="s">
        <v>50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51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7" workbookViewId="0">
      <selection activeCell="A24" sqref="A24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" spans="1:1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" spans="1:11">
      <c r="A2" s="177" t="s">
        <v>53</v>
      </c>
      <c r="B2" s="178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5" t="s">
        <v>58</v>
      </c>
      <c r="J2" s="255"/>
      <c r="K2" s="256"/>
    </row>
    <row r="3" ht="14.2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4.25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45565</v>
      </c>
      <c r="G4" s="193"/>
      <c r="H4" s="188" t="s">
        <v>65</v>
      </c>
      <c r="I4" s="191"/>
      <c r="J4" s="217" t="s">
        <v>66</v>
      </c>
      <c r="K4" s="190" t="s">
        <v>67</v>
      </c>
    </row>
    <row r="5" ht="14.25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45488</v>
      </c>
      <c r="G5" s="193"/>
      <c r="H5" s="188" t="s">
        <v>71</v>
      </c>
      <c r="I5" s="191"/>
      <c r="J5" s="217" t="s">
        <v>66</v>
      </c>
      <c r="K5" s="190" t="s">
        <v>67</v>
      </c>
    </row>
    <row r="6" ht="14.25" spans="1:11">
      <c r="A6" s="188" t="s">
        <v>72</v>
      </c>
      <c r="B6" s="195">
        <v>3</v>
      </c>
      <c r="C6" s="196">
        <v>6</v>
      </c>
      <c r="D6" s="194" t="s">
        <v>73</v>
      </c>
      <c r="E6" s="197"/>
      <c r="F6" s="192">
        <v>45514</v>
      </c>
      <c r="G6" s="193"/>
      <c r="H6" s="188" t="s">
        <v>74</v>
      </c>
      <c r="I6" s="191"/>
      <c r="J6" s="217" t="s">
        <v>66</v>
      </c>
      <c r="K6" s="190" t="s">
        <v>67</v>
      </c>
    </row>
    <row r="7" ht="14.25" spans="1:11">
      <c r="A7" s="188" t="s">
        <v>75</v>
      </c>
      <c r="B7" s="199">
        <v>3000</v>
      </c>
      <c r="C7" s="200"/>
      <c r="D7" s="194" t="s">
        <v>76</v>
      </c>
      <c r="E7" s="201"/>
      <c r="F7" s="192">
        <v>45555</v>
      </c>
      <c r="G7" s="193"/>
      <c r="H7" s="188" t="s">
        <v>77</v>
      </c>
      <c r="I7" s="191"/>
      <c r="J7" s="217" t="s">
        <v>66</v>
      </c>
      <c r="K7" s="190" t="s">
        <v>67</v>
      </c>
    </row>
    <row r="8" ht="15" spans="1:11">
      <c r="A8" s="203" t="s">
        <v>78</v>
      </c>
      <c r="B8" s="204"/>
      <c r="C8" s="205"/>
      <c r="D8" s="206" t="s">
        <v>79</v>
      </c>
      <c r="E8" s="207"/>
      <c r="F8" s="208">
        <v>45555</v>
      </c>
      <c r="G8" s="209"/>
      <c r="H8" s="206" t="s">
        <v>80</v>
      </c>
      <c r="I8" s="207"/>
      <c r="J8" s="226" t="s">
        <v>66</v>
      </c>
      <c r="K8" s="265" t="s">
        <v>67</v>
      </c>
    </row>
    <row r="9" ht="15" spans="1:11">
      <c r="A9" s="279" t="s">
        <v>81</v>
      </c>
      <c r="B9" s="280"/>
      <c r="C9" s="280"/>
      <c r="D9" s="280"/>
      <c r="E9" s="280"/>
      <c r="F9" s="280"/>
      <c r="G9" s="280"/>
      <c r="H9" s="280"/>
      <c r="I9" s="280"/>
      <c r="J9" s="280"/>
      <c r="K9" s="325"/>
    </row>
    <row r="10" ht="15" spans="1:11">
      <c r="A10" s="281" t="s">
        <v>82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6"/>
    </row>
    <row r="11" ht="14.25" spans="1:11">
      <c r="A11" s="283" t="s">
        <v>83</v>
      </c>
      <c r="B11" s="284" t="s">
        <v>84</v>
      </c>
      <c r="C11" s="285" t="s">
        <v>85</v>
      </c>
      <c r="D11" s="286"/>
      <c r="E11" s="287" t="s">
        <v>86</v>
      </c>
      <c r="F11" s="284" t="s">
        <v>84</v>
      </c>
      <c r="G11" s="285" t="s">
        <v>85</v>
      </c>
      <c r="H11" s="285" t="s">
        <v>87</v>
      </c>
      <c r="I11" s="287" t="s">
        <v>88</v>
      </c>
      <c r="J11" s="284" t="s">
        <v>84</v>
      </c>
      <c r="K11" s="327" t="s">
        <v>85</v>
      </c>
    </row>
    <row r="12" ht="14.25" spans="1:11">
      <c r="A12" s="194" t="s">
        <v>89</v>
      </c>
      <c r="B12" s="216" t="s">
        <v>84</v>
      </c>
      <c r="C12" s="217" t="s">
        <v>85</v>
      </c>
      <c r="D12" s="201"/>
      <c r="E12" s="197" t="s">
        <v>90</v>
      </c>
      <c r="F12" s="216" t="s">
        <v>84</v>
      </c>
      <c r="G12" s="217" t="s">
        <v>85</v>
      </c>
      <c r="H12" s="217" t="s">
        <v>87</v>
      </c>
      <c r="I12" s="197" t="s">
        <v>91</v>
      </c>
      <c r="J12" s="216" t="s">
        <v>84</v>
      </c>
      <c r="K12" s="190" t="s">
        <v>85</v>
      </c>
    </row>
    <row r="13" ht="14.25" spans="1:11">
      <c r="A13" s="194" t="s">
        <v>92</v>
      </c>
      <c r="B13" s="216" t="s">
        <v>84</v>
      </c>
      <c r="C13" s="217" t="s">
        <v>85</v>
      </c>
      <c r="D13" s="201"/>
      <c r="E13" s="197" t="s">
        <v>93</v>
      </c>
      <c r="F13" s="217" t="s">
        <v>94</v>
      </c>
      <c r="G13" s="217" t="s">
        <v>95</v>
      </c>
      <c r="H13" s="217" t="s">
        <v>87</v>
      </c>
      <c r="I13" s="197" t="s">
        <v>96</v>
      </c>
      <c r="J13" s="216" t="s">
        <v>84</v>
      </c>
      <c r="K13" s="190" t="s">
        <v>85</v>
      </c>
    </row>
    <row r="14" ht="15" spans="1:11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8"/>
    </row>
    <row r="15" ht="15" spans="1:11">
      <c r="A15" s="281" t="s">
        <v>98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6"/>
    </row>
    <row r="16" ht="14.25" spans="1:11">
      <c r="A16" s="288" t="s">
        <v>99</v>
      </c>
      <c r="B16" s="285" t="s">
        <v>94</v>
      </c>
      <c r="C16" s="285" t="s">
        <v>95</v>
      </c>
      <c r="D16" s="289"/>
      <c r="E16" s="290" t="s">
        <v>100</v>
      </c>
      <c r="F16" s="285" t="s">
        <v>94</v>
      </c>
      <c r="G16" s="285" t="s">
        <v>95</v>
      </c>
      <c r="H16" s="291"/>
      <c r="I16" s="290" t="s">
        <v>101</v>
      </c>
      <c r="J16" s="285" t="s">
        <v>94</v>
      </c>
      <c r="K16" s="327" t="s">
        <v>95</v>
      </c>
    </row>
    <row r="17" customHeight="1" spans="1:22">
      <c r="A17" s="198" t="s">
        <v>102</v>
      </c>
      <c r="B17" s="217" t="s">
        <v>94</v>
      </c>
      <c r="C17" s="217" t="s">
        <v>95</v>
      </c>
      <c r="D17" s="292"/>
      <c r="E17" s="232" t="s">
        <v>103</v>
      </c>
      <c r="F17" s="217" t="s">
        <v>94</v>
      </c>
      <c r="G17" s="217" t="s">
        <v>95</v>
      </c>
      <c r="H17" s="293"/>
      <c r="I17" s="232" t="s">
        <v>104</v>
      </c>
      <c r="J17" s="217" t="s">
        <v>94</v>
      </c>
      <c r="K17" s="190" t="s">
        <v>95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4" t="s">
        <v>105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9"/>
    </row>
    <row r="19" s="277" customFormat="1" ht="18" customHeight="1" spans="1:11">
      <c r="A19" s="281" t="s">
        <v>106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6"/>
    </row>
    <row r="20" customHeight="1" spans="1:11">
      <c r="A20" s="296" t="s">
        <v>107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30"/>
    </row>
    <row r="21" ht="21.75" customHeight="1" spans="1:11">
      <c r="A21" s="298" t="s">
        <v>108</v>
      </c>
      <c r="B21" s="232" t="s">
        <v>109</v>
      </c>
      <c r="C21" s="232" t="s">
        <v>110</v>
      </c>
      <c r="D21" s="232" t="s">
        <v>111</v>
      </c>
      <c r="E21" s="232" t="s">
        <v>112</v>
      </c>
      <c r="F21" s="232" t="s">
        <v>113</v>
      </c>
      <c r="G21" s="232" t="s">
        <v>114</v>
      </c>
      <c r="H21" s="232" t="s">
        <v>115</v>
      </c>
      <c r="I21" s="232" t="s">
        <v>116</v>
      </c>
      <c r="J21" s="232" t="s">
        <v>117</v>
      </c>
      <c r="K21" s="268" t="s">
        <v>118</v>
      </c>
    </row>
    <row r="22" customHeight="1" spans="1:11">
      <c r="A22" s="299" t="s">
        <v>119</v>
      </c>
      <c r="B22" s="300"/>
      <c r="C22" s="300"/>
      <c r="D22" s="300">
        <v>1</v>
      </c>
      <c r="E22" s="300">
        <v>1</v>
      </c>
      <c r="F22" s="300">
        <v>1</v>
      </c>
      <c r="G22" s="300">
        <v>1</v>
      </c>
      <c r="H22" s="300">
        <v>1</v>
      </c>
      <c r="I22" s="300">
        <v>1</v>
      </c>
      <c r="J22" s="300"/>
      <c r="K22" s="331"/>
    </row>
    <row r="23" customHeight="1" spans="1:11">
      <c r="A23" s="299" t="s">
        <v>120</v>
      </c>
      <c r="B23" s="300"/>
      <c r="C23" s="300"/>
      <c r="D23" s="300">
        <v>1</v>
      </c>
      <c r="E23" s="300">
        <v>1</v>
      </c>
      <c r="F23" s="300">
        <v>1</v>
      </c>
      <c r="G23" s="300">
        <v>1</v>
      </c>
      <c r="H23" s="300">
        <v>1</v>
      </c>
      <c r="I23" s="300">
        <v>1</v>
      </c>
      <c r="J23" s="300"/>
      <c r="K23" s="332"/>
    </row>
    <row r="24" customHeight="1" spans="1:11">
      <c r="A24" s="301" t="s">
        <v>121</v>
      </c>
      <c r="B24" s="300"/>
      <c r="C24" s="300"/>
      <c r="D24" s="300">
        <v>1</v>
      </c>
      <c r="E24" s="300">
        <v>1</v>
      </c>
      <c r="F24" s="300">
        <v>1</v>
      </c>
      <c r="G24" s="300">
        <v>1</v>
      </c>
      <c r="H24" s="300">
        <v>1</v>
      </c>
      <c r="I24" s="300">
        <v>1</v>
      </c>
      <c r="J24" s="300"/>
      <c r="K24" s="332"/>
    </row>
    <row r="25" customHeight="1" spans="1:11">
      <c r="A25" s="202"/>
      <c r="B25" s="300"/>
      <c r="C25" s="300"/>
      <c r="D25" s="300"/>
      <c r="E25" s="300"/>
      <c r="F25" s="300"/>
      <c r="G25" s="300"/>
      <c r="H25" s="300"/>
      <c r="I25" s="300"/>
      <c r="J25" s="300"/>
      <c r="K25" s="333"/>
    </row>
    <row r="26" customHeight="1" spans="1:11">
      <c r="A26" s="202"/>
      <c r="B26" s="300"/>
      <c r="C26" s="300"/>
      <c r="D26" s="300"/>
      <c r="E26" s="300"/>
      <c r="F26" s="300"/>
      <c r="G26" s="300"/>
      <c r="H26" s="300"/>
      <c r="I26" s="300"/>
      <c r="J26" s="300"/>
      <c r="K26" s="333"/>
    </row>
    <row r="27" customHeight="1" spans="1:11">
      <c r="A27" s="202"/>
      <c r="B27" s="300"/>
      <c r="C27" s="300"/>
      <c r="D27" s="300"/>
      <c r="E27" s="300"/>
      <c r="F27" s="300"/>
      <c r="G27" s="300"/>
      <c r="H27" s="300"/>
      <c r="I27" s="300"/>
      <c r="J27" s="300"/>
      <c r="K27" s="333"/>
    </row>
    <row r="28" customHeight="1" spans="1:11">
      <c r="A28" s="202"/>
      <c r="B28" s="300"/>
      <c r="C28" s="300"/>
      <c r="D28" s="300"/>
      <c r="E28" s="300"/>
      <c r="F28" s="300"/>
      <c r="G28" s="300"/>
      <c r="H28" s="300"/>
      <c r="I28" s="300"/>
      <c r="J28" s="300"/>
      <c r="K28" s="333"/>
    </row>
    <row r="29" ht="18" customHeight="1" spans="1:11">
      <c r="A29" s="302" t="s">
        <v>122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123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4.25" spans="1:11">
      <c r="A33" s="308" t="s">
        <v>125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" spans="1:11">
      <c r="A34" s="115" t="s">
        <v>126</v>
      </c>
      <c r="B34" s="117"/>
      <c r="C34" s="217" t="s">
        <v>66</v>
      </c>
      <c r="D34" s="217" t="s">
        <v>67</v>
      </c>
      <c r="E34" s="310" t="s">
        <v>127</v>
      </c>
      <c r="F34" s="311"/>
      <c r="G34" s="311"/>
      <c r="H34" s="311"/>
      <c r="I34" s="311"/>
      <c r="J34" s="311"/>
      <c r="K34" s="338"/>
    </row>
    <row r="35" ht="15" spans="1:11">
      <c r="A35" s="312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129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4.25" spans="1:11">
      <c r="A37" s="239" t="s">
        <v>130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4.25" spans="1:11">
      <c r="A38" s="315" t="s">
        <v>131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4.25" spans="1:11">
      <c r="A39" s="315" t="s">
        <v>132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4.2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4.2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4.2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5" spans="1:11">
      <c r="A43" s="234" t="s">
        <v>133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ht="15" spans="1:11">
      <c r="A44" s="281" t="s">
        <v>134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6"/>
    </row>
    <row r="45" ht="14.25" spans="1:11">
      <c r="A45" s="288" t="s">
        <v>135</v>
      </c>
      <c r="B45" s="285" t="s">
        <v>94</v>
      </c>
      <c r="C45" s="285" t="s">
        <v>95</v>
      </c>
      <c r="D45" s="285" t="s">
        <v>87</v>
      </c>
      <c r="E45" s="290" t="s">
        <v>136</v>
      </c>
      <c r="F45" s="285" t="s">
        <v>94</v>
      </c>
      <c r="G45" s="285" t="s">
        <v>95</v>
      </c>
      <c r="H45" s="285" t="s">
        <v>87</v>
      </c>
      <c r="I45" s="290" t="s">
        <v>137</v>
      </c>
      <c r="J45" s="285" t="s">
        <v>94</v>
      </c>
      <c r="K45" s="327" t="s">
        <v>95</v>
      </c>
    </row>
    <row r="46" ht="14.25" spans="1:11">
      <c r="A46" s="198" t="s">
        <v>86</v>
      </c>
      <c r="B46" s="217" t="s">
        <v>94</v>
      </c>
      <c r="C46" s="217" t="s">
        <v>95</v>
      </c>
      <c r="D46" s="217" t="s">
        <v>87</v>
      </c>
      <c r="E46" s="232" t="s">
        <v>93</v>
      </c>
      <c r="F46" s="217" t="s">
        <v>94</v>
      </c>
      <c r="G46" s="217" t="s">
        <v>95</v>
      </c>
      <c r="H46" s="217" t="s">
        <v>87</v>
      </c>
      <c r="I46" s="232" t="s">
        <v>104</v>
      </c>
      <c r="J46" s="217" t="s">
        <v>94</v>
      </c>
      <c r="K46" s="190" t="s">
        <v>95</v>
      </c>
    </row>
    <row r="47" ht="15" spans="1:11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8"/>
    </row>
    <row r="48" ht="15" spans="1:11">
      <c r="A48" s="312" t="s">
        <v>138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" spans="1:11">
      <c r="A50" s="316" t="s">
        <v>139</v>
      </c>
      <c r="B50" s="317" t="s">
        <v>140</v>
      </c>
      <c r="C50" s="317"/>
      <c r="D50" s="318" t="s">
        <v>141</v>
      </c>
      <c r="E50" s="319" t="s">
        <v>142</v>
      </c>
      <c r="F50" s="320" t="s">
        <v>143</v>
      </c>
      <c r="G50" s="321">
        <v>45522</v>
      </c>
      <c r="H50" s="322" t="s">
        <v>144</v>
      </c>
      <c r="I50" s="340"/>
      <c r="J50" s="341" t="s">
        <v>145</v>
      </c>
      <c r="K50" s="342"/>
    </row>
    <row r="51" ht="15" spans="1:11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" spans="1:11">
      <c r="A53" s="316" t="s">
        <v>139</v>
      </c>
      <c r="B53" s="317" t="s">
        <v>140</v>
      </c>
      <c r="C53" s="317"/>
      <c r="D53" s="318" t="s">
        <v>141</v>
      </c>
      <c r="E53" s="319" t="s">
        <v>142</v>
      </c>
      <c r="F53" s="320" t="s">
        <v>146</v>
      </c>
      <c r="G53" s="321">
        <v>45523</v>
      </c>
      <c r="H53" s="322" t="s">
        <v>144</v>
      </c>
      <c r="I53" s="340"/>
      <c r="J53" s="344" t="s">
        <v>145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11" sqref="N11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147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5" t="s">
        <v>58</v>
      </c>
      <c r="J2" s="255"/>
      <c r="K2" s="256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45565</v>
      </c>
      <c r="G4" s="193"/>
      <c r="H4" s="188" t="s">
        <v>148</v>
      </c>
      <c r="I4" s="191"/>
      <c r="J4" s="217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45488</v>
      </c>
      <c r="G5" s="193"/>
      <c r="H5" s="188" t="s">
        <v>149</v>
      </c>
      <c r="I5" s="191"/>
      <c r="J5" s="217" t="s">
        <v>66</v>
      </c>
      <c r="K5" s="190" t="s">
        <v>67</v>
      </c>
    </row>
    <row r="6" customHeight="1" spans="1:11">
      <c r="A6" s="188" t="s">
        <v>72</v>
      </c>
      <c r="B6" s="195">
        <v>3</v>
      </c>
      <c r="C6" s="196">
        <v>6</v>
      </c>
      <c r="D6" s="194" t="s">
        <v>73</v>
      </c>
      <c r="E6" s="197"/>
      <c r="F6" s="192">
        <v>45514</v>
      </c>
      <c r="G6" s="193"/>
      <c r="H6" s="198" t="s">
        <v>150</v>
      </c>
      <c r="I6" s="232"/>
      <c r="J6" s="232"/>
      <c r="K6" s="257"/>
    </row>
    <row r="7" customHeight="1" spans="1:11">
      <c r="A7" s="188" t="s">
        <v>75</v>
      </c>
      <c r="B7" s="199">
        <v>3000</v>
      </c>
      <c r="C7" s="200"/>
      <c r="D7" s="194" t="s">
        <v>76</v>
      </c>
      <c r="E7" s="201"/>
      <c r="F7" s="192">
        <v>45555</v>
      </c>
      <c r="G7" s="193"/>
      <c r="H7" s="202"/>
      <c r="I7" s="217"/>
      <c r="J7" s="217"/>
      <c r="K7" s="190"/>
    </row>
    <row r="8" customHeight="1" spans="1:11">
      <c r="A8" s="203" t="s">
        <v>78</v>
      </c>
      <c r="B8" s="204"/>
      <c r="C8" s="205"/>
      <c r="D8" s="206" t="s">
        <v>79</v>
      </c>
      <c r="E8" s="207"/>
      <c r="F8" s="208">
        <v>45555</v>
      </c>
      <c r="G8" s="209"/>
      <c r="H8" s="206"/>
      <c r="I8" s="207"/>
      <c r="J8" s="207"/>
      <c r="K8" s="258"/>
    </row>
    <row r="9" customHeight="1" spans="1:11">
      <c r="A9" s="210" t="s">
        <v>151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83</v>
      </c>
      <c r="B10" s="212" t="s">
        <v>84</v>
      </c>
      <c r="C10" s="213" t="s">
        <v>85</v>
      </c>
      <c r="D10" s="214"/>
      <c r="E10" s="215" t="s">
        <v>88</v>
      </c>
      <c r="F10" s="212" t="s">
        <v>84</v>
      </c>
      <c r="G10" s="213" t="s">
        <v>85</v>
      </c>
      <c r="H10" s="212"/>
      <c r="I10" s="215" t="s">
        <v>86</v>
      </c>
      <c r="J10" s="212" t="s">
        <v>84</v>
      </c>
      <c r="K10" s="259" t="s">
        <v>85</v>
      </c>
    </row>
    <row r="11" customHeight="1" spans="1:11">
      <c r="A11" s="194" t="s">
        <v>89</v>
      </c>
      <c r="B11" s="216" t="s">
        <v>84</v>
      </c>
      <c r="C11" s="217" t="s">
        <v>85</v>
      </c>
      <c r="D11" s="201"/>
      <c r="E11" s="197" t="s">
        <v>91</v>
      </c>
      <c r="F11" s="216" t="s">
        <v>84</v>
      </c>
      <c r="G11" s="217" t="s">
        <v>85</v>
      </c>
      <c r="H11" s="216"/>
      <c r="I11" s="197" t="s">
        <v>96</v>
      </c>
      <c r="J11" s="216" t="s">
        <v>84</v>
      </c>
      <c r="K11" s="190" t="s">
        <v>85</v>
      </c>
    </row>
    <row r="12" customHeight="1" spans="1:11">
      <c r="A12" s="206" t="s">
        <v>127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8"/>
    </row>
    <row r="13" customHeight="1" spans="1:11">
      <c r="A13" s="218" t="s">
        <v>152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153</v>
      </c>
      <c r="B14" s="220"/>
      <c r="C14" s="220"/>
      <c r="D14" s="220"/>
      <c r="E14" s="220"/>
      <c r="F14" s="220"/>
      <c r="G14" s="220"/>
      <c r="H14" s="220"/>
      <c r="I14" s="260"/>
      <c r="J14" s="260"/>
      <c r="K14" s="261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2"/>
      <c r="J15" s="263"/>
      <c r="K15" s="264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5"/>
    </row>
    <row r="17" customHeight="1" spans="1:11">
      <c r="A17" s="218" t="s">
        <v>154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155</v>
      </c>
      <c r="B18" s="220"/>
      <c r="C18" s="220"/>
      <c r="D18" s="220"/>
      <c r="E18" s="220"/>
      <c r="F18" s="220"/>
      <c r="G18" s="220"/>
      <c r="H18" s="220"/>
      <c r="I18" s="260"/>
      <c r="J18" s="260"/>
      <c r="K18" s="261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2"/>
      <c r="J19" s="263"/>
      <c r="K19" s="264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5"/>
    </row>
    <row r="21" customHeight="1" spans="1:11">
      <c r="A21" s="227" t="s">
        <v>124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2" t="s">
        <v>125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customHeight="1" spans="1:11">
      <c r="A23" s="115" t="s">
        <v>126</v>
      </c>
      <c r="B23" s="117"/>
      <c r="C23" s="217" t="s">
        <v>66</v>
      </c>
      <c r="D23" s="217" t="s">
        <v>67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28" t="s">
        <v>156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7"/>
    </row>
    <row r="26" customHeight="1" spans="1:11">
      <c r="A26" s="210" t="s">
        <v>134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2" t="s">
        <v>135</v>
      </c>
      <c r="B27" s="213" t="s">
        <v>94</v>
      </c>
      <c r="C27" s="213" t="s">
        <v>95</v>
      </c>
      <c r="D27" s="213" t="s">
        <v>87</v>
      </c>
      <c r="E27" s="183" t="s">
        <v>136</v>
      </c>
      <c r="F27" s="213" t="s">
        <v>94</v>
      </c>
      <c r="G27" s="213" t="s">
        <v>95</v>
      </c>
      <c r="H27" s="213" t="s">
        <v>87</v>
      </c>
      <c r="I27" s="183" t="s">
        <v>137</v>
      </c>
      <c r="J27" s="213" t="s">
        <v>94</v>
      </c>
      <c r="K27" s="259" t="s">
        <v>95</v>
      </c>
    </row>
    <row r="28" customHeight="1" spans="1:11">
      <c r="A28" s="198" t="s">
        <v>86</v>
      </c>
      <c r="B28" s="217" t="s">
        <v>94</v>
      </c>
      <c r="C28" s="217" t="s">
        <v>95</v>
      </c>
      <c r="D28" s="217" t="s">
        <v>87</v>
      </c>
      <c r="E28" s="232" t="s">
        <v>93</v>
      </c>
      <c r="F28" s="217" t="s">
        <v>94</v>
      </c>
      <c r="G28" s="217" t="s">
        <v>95</v>
      </c>
      <c r="H28" s="217" t="s">
        <v>87</v>
      </c>
      <c r="I28" s="232" t="s">
        <v>104</v>
      </c>
      <c r="J28" s="217" t="s">
        <v>94</v>
      </c>
      <c r="K28" s="190" t="s">
        <v>95</v>
      </c>
    </row>
    <row r="29" customHeight="1" spans="1:11">
      <c r="A29" s="188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customHeight="1" spans="1:11">
      <c r="A31" s="236" t="s">
        <v>157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158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ht="17.25" customHeight="1" spans="1:11">
      <c r="A33" s="239" t="s">
        <v>159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ht="17.25" customHeight="1" spans="1:11">
      <c r="A34" s="239" t="s">
        <v>160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7.25" customHeight="1" spans="1:11">
      <c r="A43" s="234" t="s">
        <v>133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customHeight="1" spans="1:11">
      <c r="A44" s="236" t="s">
        <v>161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127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7"/>
    </row>
    <row r="48" ht="21" customHeight="1" spans="1:11">
      <c r="A48" s="243" t="s">
        <v>139</v>
      </c>
      <c r="B48" s="244" t="s">
        <v>140</v>
      </c>
      <c r="C48" s="244"/>
      <c r="D48" s="245" t="s">
        <v>141</v>
      </c>
      <c r="E48" s="246" t="s">
        <v>162</v>
      </c>
      <c r="F48" s="245" t="s">
        <v>143</v>
      </c>
      <c r="G48" s="247">
        <v>45529</v>
      </c>
      <c r="H48" s="248" t="s">
        <v>144</v>
      </c>
      <c r="I48" s="248"/>
      <c r="J48" s="244" t="s">
        <v>145</v>
      </c>
      <c r="K48" s="273"/>
    </row>
    <row r="49" customHeight="1" spans="1:11">
      <c r="A49" s="249" t="s">
        <v>163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ht="21" customHeight="1" spans="1:11">
      <c r="A52" s="243" t="s">
        <v>139</v>
      </c>
      <c r="B52" s="244" t="s">
        <v>140</v>
      </c>
      <c r="C52" s="244"/>
      <c r="D52" s="245" t="s">
        <v>141</v>
      </c>
      <c r="E52" s="246" t="s">
        <v>162</v>
      </c>
      <c r="F52" s="245" t="s">
        <v>143</v>
      </c>
      <c r="G52" s="247">
        <v>45529</v>
      </c>
      <c r="H52" s="248" t="s">
        <v>144</v>
      </c>
      <c r="I52" s="248"/>
      <c r="J52" s="244" t="s">
        <v>145</v>
      </c>
      <c r="K52" s="27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8" sqref="A18:K18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6.25" spans="1:11">
      <c r="A1" s="101" t="s">
        <v>164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165</v>
      </c>
      <c r="G2" s="107" t="s">
        <v>69</v>
      </c>
      <c r="H2" s="108"/>
      <c r="I2" s="137" t="s">
        <v>57</v>
      </c>
      <c r="J2" s="107" t="s">
        <v>166</v>
      </c>
      <c r="K2" s="159"/>
    </row>
    <row r="3" spans="1:11">
      <c r="A3" s="109" t="s">
        <v>75</v>
      </c>
      <c r="B3" s="110">
        <v>3000</v>
      </c>
      <c r="C3" s="110"/>
      <c r="D3" s="111" t="s">
        <v>167</v>
      </c>
      <c r="E3" s="112">
        <v>45504</v>
      </c>
      <c r="F3" s="113"/>
      <c r="G3" s="113"/>
      <c r="H3" s="114" t="s">
        <v>168</v>
      </c>
      <c r="I3" s="114"/>
      <c r="J3" s="114"/>
      <c r="K3" s="160"/>
    </row>
    <row r="4" spans="1:11">
      <c r="A4" s="115" t="s">
        <v>72</v>
      </c>
      <c r="B4" s="116">
        <v>3</v>
      </c>
      <c r="C4" s="116">
        <v>6</v>
      </c>
      <c r="D4" s="117" t="s">
        <v>169</v>
      </c>
      <c r="E4" s="113" t="s">
        <v>170</v>
      </c>
      <c r="F4" s="113"/>
      <c r="G4" s="113"/>
      <c r="H4" s="117" t="s">
        <v>171</v>
      </c>
      <c r="I4" s="117"/>
      <c r="J4" s="130" t="s">
        <v>66</v>
      </c>
      <c r="K4" s="161" t="s">
        <v>67</v>
      </c>
    </row>
    <row r="5" spans="1:11">
      <c r="A5" s="115" t="s">
        <v>172</v>
      </c>
      <c r="B5" s="110">
        <v>1</v>
      </c>
      <c r="C5" s="110"/>
      <c r="D5" s="111" t="s">
        <v>173</v>
      </c>
      <c r="E5" s="111" t="s">
        <v>174</v>
      </c>
      <c r="F5" s="111" t="s">
        <v>175</v>
      </c>
      <c r="G5" s="111" t="s">
        <v>176</v>
      </c>
      <c r="H5" s="117" t="s">
        <v>177</v>
      </c>
      <c r="I5" s="117"/>
      <c r="J5" s="130" t="s">
        <v>66</v>
      </c>
      <c r="K5" s="161" t="s">
        <v>67</v>
      </c>
    </row>
    <row r="6" spans="1:11">
      <c r="A6" s="118" t="s">
        <v>178</v>
      </c>
      <c r="B6" s="119">
        <v>80</v>
      </c>
      <c r="C6" s="119"/>
      <c r="D6" s="120" t="s">
        <v>179</v>
      </c>
      <c r="E6" s="121"/>
      <c r="F6" s="122">
        <v>924</v>
      </c>
      <c r="G6" s="120"/>
      <c r="H6" s="123" t="s">
        <v>180</v>
      </c>
      <c r="I6" s="123"/>
      <c r="J6" s="122" t="s">
        <v>66</v>
      </c>
      <c r="K6" s="162" t="s">
        <v>67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181</v>
      </c>
      <c r="B8" s="106" t="s">
        <v>182</v>
      </c>
      <c r="C8" s="106" t="s">
        <v>183</v>
      </c>
      <c r="D8" s="106" t="s">
        <v>184</v>
      </c>
      <c r="E8" s="106" t="s">
        <v>185</v>
      </c>
      <c r="F8" s="106" t="s">
        <v>186</v>
      </c>
      <c r="G8" s="128" t="s">
        <v>78</v>
      </c>
      <c r="H8" s="129"/>
      <c r="I8" s="129"/>
      <c r="J8" s="129"/>
      <c r="K8" s="163"/>
    </row>
    <row r="9" spans="1:11">
      <c r="A9" s="115" t="s">
        <v>187</v>
      </c>
      <c r="B9" s="117"/>
      <c r="C9" s="130" t="s">
        <v>66</v>
      </c>
      <c r="D9" s="130" t="s">
        <v>67</v>
      </c>
      <c r="E9" s="111" t="s">
        <v>188</v>
      </c>
      <c r="F9" s="131" t="s">
        <v>189</v>
      </c>
      <c r="G9" s="132"/>
      <c r="H9" s="133"/>
      <c r="I9" s="133"/>
      <c r="J9" s="133"/>
      <c r="K9" s="164"/>
    </row>
    <row r="10" spans="1:11">
      <c r="A10" s="115" t="s">
        <v>190</v>
      </c>
      <c r="B10" s="117"/>
      <c r="C10" s="130" t="s">
        <v>66</v>
      </c>
      <c r="D10" s="130" t="s">
        <v>67</v>
      </c>
      <c r="E10" s="111" t="s">
        <v>191</v>
      </c>
      <c r="F10" s="131" t="s">
        <v>192</v>
      </c>
      <c r="G10" s="132" t="s">
        <v>193</v>
      </c>
      <c r="H10" s="133"/>
      <c r="I10" s="133"/>
      <c r="J10" s="133"/>
      <c r="K10" s="164"/>
    </row>
    <row r="11" spans="1:11">
      <c r="A11" s="134" t="s">
        <v>151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88</v>
      </c>
      <c r="B12" s="130" t="s">
        <v>84</v>
      </c>
      <c r="C12" s="130" t="s">
        <v>85</v>
      </c>
      <c r="D12" s="131"/>
      <c r="E12" s="111" t="s">
        <v>86</v>
      </c>
      <c r="F12" s="130" t="s">
        <v>84</v>
      </c>
      <c r="G12" s="130" t="s">
        <v>85</v>
      </c>
      <c r="H12" s="130"/>
      <c r="I12" s="111" t="s">
        <v>194</v>
      </c>
      <c r="J12" s="130" t="s">
        <v>84</v>
      </c>
      <c r="K12" s="161" t="s">
        <v>85</v>
      </c>
    </row>
    <row r="13" spans="1:11">
      <c r="A13" s="109" t="s">
        <v>91</v>
      </c>
      <c r="B13" s="130" t="s">
        <v>84</v>
      </c>
      <c r="C13" s="130" t="s">
        <v>85</v>
      </c>
      <c r="D13" s="131"/>
      <c r="E13" s="111" t="s">
        <v>96</v>
      </c>
      <c r="F13" s="130" t="s">
        <v>84</v>
      </c>
      <c r="G13" s="130" t="s">
        <v>85</v>
      </c>
      <c r="H13" s="130"/>
      <c r="I13" s="111" t="s">
        <v>195</v>
      </c>
      <c r="J13" s="130" t="s">
        <v>84</v>
      </c>
      <c r="K13" s="161" t="s">
        <v>85</v>
      </c>
    </row>
    <row r="14" ht="15" spans="1:11">
      <c r="A14" s="118" t="s">
        <v>196</v>
      </c>
      <c r="B14" s="122" t="s">
        <v>84</v>
      </c>
      <c r="C14" s="122" t="s">
        <v>85</v>
      </c>
      <c r="D14" s="121"/>
      <c r="E14" s="120" t="s">
        <v>197</v>
      </c>
      <c r="F14" s="122" t="s">
        <v>84</v>
      </c>
      <c r="G14" s="122" t="s">
        <v>85</v>
      </c>
      <c r="H14" s="122"/>
      <c r="I14" s="120" t="s">
        <v>198</v>
      </c>
      <c r="J14" s="122" t="s">
        <v>84</v>
      </c>
      <c r="K14" s="162" t="s">
        <v>85</v>
      </c>
    </row>
    <row r="15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8" customFormat="1" spans="1:11">
      <c r="A16" s="102" t="s">
        <v>199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5" t="s">
        <v>200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201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8" t="s">
        <v>202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5" t="s">
        <v>126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ht="15" spans="1:11">
      <c r="A25" s="143" t="s">
        <v>203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204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205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206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.1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207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99" customFormat="1" ht="18.75" customHeight="1" spans="1:11">
      <c r="A38" s="115" t="s">
        <v>208</v>
      </c>
      <c r="B38" s="117"/>
      <c r="C38" s="117"/>
      <c r="D38" s="114" t="s">
        <v>209</v>
      </c>
      <c r="E38" s="114"/>
      <c r="F38" s="154" t="s">
        <v>210</v>
      </c>
      <c r="G38" s="155"/>
      <c r="H38" s="117" t="s">
        <v>211</v>
      </c>
      <c r="I38" s="117"/>
      <c r="J38" s="117" t="s">
        <v>212</v>
      </c>
      <c r="K38" s="167"/>
    </row>
    <row r="39" ht="18.75" customHeight="1" spans="1:13">
      <c r="A39" s="115" t="s">
        <v>127</v>
      </c>
      <c r="B39" s="117" t="s">
        <v>213</v>
      </c>
      <c r="C39" s="117"/>
      <c r="D39" s="117"/>
      <c r="E39" s="117"/>
      <c r="F39" s="117"/>
      <c r="G39" s="117"/>
      <c r="H39" s="117"/>
      <c r="I39" s="117"/>
      <c r="J39" s="117"/>
      <c r="K39" s="167"/>
      <c r="M39" s="99"/>
    </row>
    <row r="40" ht="30.95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.1" customHeight="1" spans="1:11">
      <c r="A42" s="118" t="s">
        <v>139</v>
      </c>
      <c r="B42" s="156" t="s">
        <v>214</v>
      </c>
      <c r="C42" s="156"/>
      <c r="D42" s="120" t="s">
        <v>215</v>
      </c>
      <c r="E42" s="121" t="s">
        <v>162</v>
      </c>
      <c r="F42" s="120" t="s">
        <v>143</v>
      </c>
      <c r="G42" s="157">
        <v>45556</v>
      </c>
      <c r="H42" s="158" t="s">
        <v>144</v>
      </c>
      <c r="I42" s="158"/>
      <c r="J42" s="156" t="s">
        <v>145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8" sqref="J8"/>
    </sheetView>
  </sheetViews>
  <sheetFormatPr defaultColWidth="9" defaultRowHeight="26.1" customHeight="1"/>
  <cols>
    <col min="1" max="1" width="17.125" style="70" customWidth="1"/>
    <col min="2" max="7" width="9.375" style="70" customWidth="1"/>
    <col min="8" max="8" width="1.375" style="70" customWidth="1"/>
    <col min="9" max="9" width="15" style="70" customWidth="1"/>
    <col min="10" max="10" width="14.625" style="70" customWidth="1"/>
    <col min="11" max="12" width="9.375" style="70" customWidth="1"/>
    <col min="13" max="13" width="11" style="70" customWidth="1"/>
    <col min="14" max="14" width="13.75" style="70" customWidth="1"/>
    <col min="15" max="16384" width="9" style="70"/>
  </cols>
  <sheetData>
    <row r="1" ht="30" customHeight="1" spans="1:14">
      <c r="A1" s="71" t="s">
        <v>216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9.1" customHeight="1" spans="1:14">
      <c r="A2" s="73" t="s">
        <v>62</v>
      </c>
      <c r="B2" s="74" t="s">
        <v>63</v>
      </c>
      <c r="C2" s="75"/>
      <c r="D2" s="76" t="s">
        <v>68</v>
      </c>
      <c r="E2" s="74" t="s">
        <v>69</v>
      </c>
      <c r="F2" s="75"/>
      <c r="G2" s="75"/>
      <c r="H2" s="77"/>
      <c r="I2" s="91" t="s">
        <v>57</v>
      </c>
      <c r="J2" s="75" t="s">
        <v>58</v>
      </c>
      <c r="K2" s="75"/>
      <c r="L2" s="75"/>
      <c r="M2" s="75"/>
      <c r="N2" s="92"/>
    </row>
    <row r="3" ht="29.1" customHeight="1" spans="1:14">
      <c r="A3" s="78"/>
      <c r="B3" s="79" t="s">
        <v>111</v>
      </c>
      <c r="C3" s="79" t="s">
        <v>112</v>
      </c>
      <c r="D3" s="79" t="s">
        <v>113</v>
      </c>
      <c r="E3" s="79" t="s">
        <v>114</v>
      </c>
      <c r="F3" s="79" t="s">
        <v>115</v>
      </c>
      <c r="G3" s="79" t="s">
        <v>116</v>
      </c>
      <c r="H3" s="80"/>
      <c r="I3" s="93" t="s">
        <v>111</v>
      </c>
      <c r="J3" s="93" t="s">
        <v>112</v>
      </c>
      <c r="K3" s="94" t="s">
        <v>113</v>
      </c>
      <c r="L3" s="93" t="s">
        <v>114</v>
      </c>
      <c r="M3" s="93" t="s">
        <v>115</v>
      </c>
      <c r="N3" s="93" t="s">
        <v>116</v>
      </c>
    </row>
    <row r="4" ht="20.25" customHeight="1" spans="1:14">
      <c r="A4" s="81" t="s">
        <v>217</v>
      </c>
      <c r="B4" s="79" t="s">
        <v>218</v>
      </c>
      <c r="C4" s="79" t="s">
        <v>219</v>
      </c>
      <c r="D4" s="79" t="s">
        <v>220</v>
      </c>
      <c r="E4" s="79" t="s">
        <v>221</v>
      </c>
      <c r="F4" s="79" t="s">
        <v>222</v>
      </c>
      <c r="G4" s="79" t="s">
        <v>223</v>
      </c>
      <c r="H4" s="80"/>
      <c r="I4" s="95" t="s">
        <v>119</v>
      </c>
      <c r="J4" s="95" t="s">
        <v>119</v>
      </c>
      <c r="K4" s="95" t="s">
        <v>120</v>
      </c>
      <c r="L4" s="95" t="s">
        <v>120</v>
      </c>
      <c r="M4" s="95" t="s">
        <v>121</v>
      </c>
      <c r="N4" s="95" t="s">
        <v>121</v>
      </c>
    </row>
    <row r="5" ht="20.25" customHeight="1" spans="1:14">
      <c r="A5" s="82" t="s">
        <v>224</v>
      </c>
      <c r="B5" s="79">
        <f>C5-1</f>
        <v>87</v>
      </c>
      <c r="C5" s="79">
        <f>D5-2</f>
        <v>88</v>
      </c>
      <c r="D5" s="83">
        <v>90</v>
      </c>
      <c r="E5" s="79">
        <f t="shared" ref="E5:F6" si="0">D5+2</f>
        <v>92</v>
      </c>
      <c r="F5" s="79">
        <f t="shared" si="0"/>
        <v>94</v>
      </c>
      <c r="G5" s="79">
        <f t="shared" ref="G5:G6" si="1">F5+1</f>
        <v>95</v>
      </c>
      <c r="H5" s="80"/>
      <c r="I5" s="95" t="s">
        <v>225</v>
      </c>
      <c r="J5" s="95" t="s">
        <v>225</v>
      </c>
      <c r="K5" s="95" t="s">
        <v>225</v>
      </c>
      <c r="L5" s="95" t="s">
        <v>225</v>
      </c>
      <c r="M5" s="95" t="s">
        <v>225</v>
      </c>
      <c r="N5" s="95" t="s">
        <v>225</v>
      </c>
    </row>
    <row r="6" ht="20.25" customHeight="1" spans="1:14">
      <c r="A6" s="84" t="s">
        <v>226</v>
      </c>
      <c r="B6" s="85">
        <f>C6-1</f>
        <v>83.5</v>
      </c>
      <c r="C6" s="85">
        <f>D6-2</f>
        <v>84.5</v>
      </c>
      <c r="D6" s="85">
        <v>86.5</v>
      </c>
      <c r="E6" s="85">
        <f t="shared" si="0"/>
        <v>88.5</v>
      </c>
      <c r="F6" s="85">
        <f t="shared" si="0"/>
        <v>90.5</v>
      </c>
      <c r="G6" s="85">
        <f t="shared" si="1"/>
        <v>91.5</v>
      </c>
      <c r="H6" s="80"/>
      <c r="I6" s="95" t="s">
        <v>227</v>
      </c>
      <c r="J6" s="95" t="s">
        <v>228</v>
      </c>
      <c r="K6" s="95" t="s">
        <v>229</v>
      </c>
      <c r="L6" s="95" t="s">
        <v>230</v>
      </c>
      <c r="M6" s="95" t="s">
        <v>231</v>
      </c>
      <c r="N6" s="95" t="s">
        <v>232</v>
      </c>
    </row>
    <row r="7" ht="20.25" customHeight="1" spans="1:14">
      <c r="A7" s="82" t="s">
        <v>233</v>
      </c>
      <c r="B7" s="79">
        <f t="shared" ref="B7:C8" si="2">C7-4</f>
        <v>120</v>
      </c>
      <c r="C7" s="79">
        <f t="shared" si="2"/>
        <v>124</v>
      </c>
      <c r="D7" s="83">
        <v>128</v>
      </c>
      <c r="E7" s="79">
        <f>D7+4</f>
        <v>132</v>
      </c>
      <c r="F7" s="79">
        <f>E7+4</f>
        <v>136</v>
      </c>
      <c r="G7" s="79">
        <f>F7+6</f>
        <v>142</v>
      </c>
      <c r="H7" s="80"/>
      <c r="I7" s="95" t="s">
        <v>234</v>
      </c>
      <c r="J7" s="95" t="s">
        <v>234</v>
      </c>
      <c r="K7" s="95" t="s">
        <v>234</v>
      </c>
      <c r="L7" s="95" t="s">
        <v>234</v>
      </c>
      <c r="M7" s="95" t="s">
        <v>234</v>
      </c>
      <c r="N7" s="95" t="s">
        <v>234</v>
      </c>
    </row>
    <row r="8" ht="20.25" customHeight="1" spans="1:14">
      <c r="A8" s="82" t="s">
        <v>235</v>
      </c>
      <c r="B8" s="79">
        <f t="shared" si="2"/>
        <v>120</v>
      </c>
      <c r="C8" s="79">
        <f t="shared" si="2"/>
        <v>124</v>
      </c>
      <c r="D8" s="83">
        <v>128</v>
      </c>
      <c r="E8" s="79">
        <f>D8+4</f>
        <v>132</v>
      </c>
      <c r="F8" s="79">
        <f>E8+5</f>
        <v>137</v>
      </c>
      <c r="G8" s="79">
        <f>F8+6</f>
        <v>143</v>
      </c>
      <c r="H8" s="80"/>
      <c r="I8" s="95" t="s">
        <v>236</v>
      </c>
      <c r="J8" s="95" t="s">
        <v>236</v>
      </c>
      <c r="K8" s="95" t="s">
        <v>237</v>
      </c>
      <c r="L8" s="95" t="s">
        <v>236</v>
      </c>
      <c r="M8" s="95" t="s">
        <v>236</v>
      </c>
      <c r="N8" s="95" t="s">
        <v>237</v>
      </c>
    </row>
    <row r="9" ht="20.25" customHeight="1" spans="1:14">
      <c r="A9" s="82" t="s">
        <v>238</v>
      </c>
      <c r="B9" s="79">
        <f>C9-1.2</f>
        <v>46.6</v>
      </c>
      <c r="C9" s="79">
        <f>D9-1.2</f>
        <v>47.8</v>
      </c>
      <c r="D9" s="86">
        <v>49</v>
      </c>
      <c r="E9" s="79">
        <f>D9+1.2</f>
        <v>50.2</v>
      </c>
      <c r="F9" s="79">
        <f>E9+1.2</f>
        <v>51.4</v>
      </c>
      <c r="G9" s="79">
        <f>F9+1.4</f>
        <v>52.8</v>
      </c>
      <c r="H9" s="80"/>
      <c r="I9" s="95" t="s">
        <v>239</v>
      </c>
      <c r="J9" s="95" t="s">
        <v>239</v>
      </c>
      <c r="K9" s="95" t="s">
        <v>239</v>
      </c>
      <c r="L9" s="95" t="s">
        <v>239</v>
      </c>
      <c r="M9" s="95" t="s">
        <v>239</v>
      </c>
      <c r="N9" s="95" t="s">
        <v>239</v>
      </c>
    </row>
    <row r="10" ht="20.25" customHeight="1" spans="1:14">
      <c r="A10" s="82" t="s">
        <v>240</v>
      </c>
      <c r="B10" s="79">
        <f>C10</f>
        <v>10.5</v>
      </c>
      <c r="C10" s="79">
        <f>D10</f>
        <v>10.5</v>
      </c>
      <c r="D10" s="83">
        <v>10.5</v>
      </c>
      <c r="E10" s="79">
        <f t="shared" ref="E10:G10" si="3">D10</f>
        <v>10.5</v>
      </c>
      <c r="F10" s="79">
        <f t="shared" si="3"/>
        <v>10.5</v>
      </c>
      <c r="G10" s="79">
        <f t="shared" si="3"/>
        <v>10.5</v>
      </c>
      <c r="H10" s="80"/>
      <c r="I10" s="95" t="s">
        <v>241</v>
      </c>
      <c r="J10" s="95" t="s">
        <v>241</v>
      </c>
      <c r="K10" s="95" t="s">
        <v>242</v>
      </c>
      <c r="L10" s="95" t="s">
        <v>243</v>
      </c>
      <c r="M10" s="95" t="s">
        <v>244</v>
      </c>
      <c r="N10" s="95" t="s">
        <v>245</v>
      </c>
    </row>
    <row r="11" ht="20.25" customHeight="1" spans="1:14">
      <c r="A11" s="82" t="s">
        <v>246</v>
      </c>
      <c r="B11" s="79">
        <f>C11-1</f>
        <v>70</v>
      </c>
      <c r="C11" s="79">
        <f>D11-1</f>
        <v>71</v>
      </c>
      <c r="D11" s="83">
        <v>72</v>
      </c>
      <c r="E11" s="79">
        <f>D11+1</f>
        <v>73</v>
      </c>
      <c r="F11" s="79">
        <f>E11+1</f>
        <v>74</v>
      </c>
      <c r="G11" s="79">
        <f>F11+1.5</f>
        <v>75.5</v>
      </c>
      <c r="H11" s="80"/>
      <c r="I11" s="95" t="s">
        <v>247</v>
      </c>
      <c r="J11" s="95" t="s">
        <v>247</v>
      </c>
      <c r="K11" s="95" t="s">
        <v>247</v>
      </c>
      <c r="L11" s="95" t="s">
        <v>247</v>
      </c>
      <c r="M11" s="95" t="s">
        <v>247</v>
      </c>
      <c r="N11" s="95" t="s">
        <v>247</v>
      </c>
    </row>
    <row r="12" ht="20.25" customHeight="1" spans="1:14">
      <c r="A12" s="82" t="s">
        <v>248</v>
      </c>
      <c r="B12" s="79">
        <f>C12-1</f>
        <v>66</v>
      </c>
      <c r="C12" s="79">
        <f>D12-1</f>
        <v>67</v>
      </c>
      <c r="D12" s="83">
        <v>68</v>
      </c>
      <c r="E12" s="79">
        <f>D12+1</f>
        <v>69</v>
      </c>
      <c r="F12" s="79">
        <f>E12+1</f>
        <v>70</v>
      </c>
      <c r="G12" s="79">
        <f>F12+1.5</f>
        <v>71.5</v>
      </c>
      <c r="H12" s="80"/>
      <c r="I12" s="95" t="s">
        <v>249</v>
      </c>
      <c r="J12" s="95" t="s">
        <v>249</v>
      </c>
      <c r="K12" s="95" t="s">
        <v>249</v>
      </c>
      <c r="L12" s="95" t="s">
        <v>249</v>
      </c>
      <c r="M12" s="95" t="s">
        <v>249</v>
      </c>
      <c r="N12" s="95" t="s">
        <v>249</v>
      </c>
    </row>
    <row r="13" ht="20.25" customHeight="1" spans="1:14">
      <c r="A13" s="82" t="s">
        <v>250</v>
      </c>
      <c r="B13" s="79">
        <f>C13-0.6</f>
        <v>66.2</v>
      </c>
      <c r="C13" s="79">
        <f>D13-1.2</f>
        <v>66.8</v>
      </c>
      <c r="D13" s="83">
        <v>68</v>
      </c>
      <c r="E13" s="79">
        <f>D13+1.2</f>
        <v>69.2</v>
      </c>
      <c r="F13" s="79">
        <f>E13+1.2</f>
        <v>70.4</v>
      </c>
      <c r="G13" s="79">
        <f>F13+0.6</f>
        <v>71</v>
      </c>
      <c r="H13" s="80"/>
      <c r="I13" s="95" t="s">
        <v>249</v>
      </c>
      <c r="J13" s="95" t="s">
        <v>249</v>
      </c>
      <c r="K13" s="95" t="s">
        <v>249</v>
      </c>
      <c r="L13" s="95" t="s">
        <v>249</v>
      </c>
      <c r="M13" s="95" t="s">
        <v>249</v>
      </c>
      <c r="N13" s="95" t="s">
        <v>249</v>
      </c>
    </row>
    <row r="14" ht="20.25" customHeight="1" spans="1:14">
      <c r="A14" s="82" t="s">
        <v>251</v>
      </c>
      <c r="B14" s="79">
        <f>C14-0.8</f>
        <v>23.9</v>
      </c>
      <c r="C14" s="79">
        <f>D14-0.8</f>
        <v>24.7</v>
      </c>
      <c r="D14" s="83">
        <v>25.5</v>
      </c>
      <c r="E14" s="79">
        <f>D14+0.8</f>
        <v>26.3</v>
      </c>
      <c r="F14" s="79">
        <f>E14+0.8</f>
        <v>27.1</v>
      </c>
      <c r="G14" s="79">
        <f>F14+1.3</f>
        <v>28.4</v>
      </c>
      <c r="H14" s="80"/>
      <c r="I14" s="95" t="s">
        <v>252</v>
      </c>
      <c r="J14" s="95" t="s">
        <v>249</v>
      </c>
      <c r="K14" s="95" t="s">
        <v>249</v>
      </c>
      <c r="L14" s="95" t="s">
        <v>249</v>
      </c>
      <c r="M14" s="95" t="s">
        <v>249</v>
      </c>
      <c r="N14" s="95" t="s">
        <v>249</v>
      </c>
    </row>
    <row r="15" ht="20.25" customHeight="1" spans="1:14">
      <c r="A15" s="82" t="s">
        <v>253</v>
      </c>
      <c r="B15" s="79">
        <f>C15-0.7</f>
        <v>20.6</v>
      </c>
      <c r="C15" s="79">
        <f>D15-0.7</f>
        <v>21.3</v>
      </c>
      <c r="D15" s="83">
        <v>22</v>
      </c>
      <c r="E15" s="79">
        <f>D15+0.7</f>
        <v>22.7</v>
      </c>
      <c r="F15" s="79">
        <f>E15+0.7</f>
        <v>23.4</v>
      </c>
      <c r="G15" s="79">
        <f>F15+1</f>
        <v>24.4</v>
      </c>
      <c r="H15" s="80"/>
      <c r="I15" s="95" t="s">
        <v>249</v>
      </c>
      <c r="J15" s="95" t="s">
        <v>249</v>
      </c>
      <c r="K15" s="95" t="s">
        <v>249</v>
      </c>
      <c r="L15" s="95" t="s">
        <v>249</v>
      </c>
      <c r="M15" s="95" t="s">
        <v>249</v>
      </c>
      <c r="N15" s="95" t="s">
        <v>249</v>
      </c>
    </row>
    <row r="16" ht="20.25" customHeight="1" spans="1:14">
      <c r="A16" s="82" t="s">
        <v>254</v>
      </c>
      <c r="B16" s="79">
        <f t="shared" ref="B16:C19" si="4">C16-0.5</f>
        <v>14</v>
      </c>
      <c r="C16" s="79">
        <f t="shared" si="4"/>
        <v>14.5</v>
      </c>
      <c r="D16" s="83">
        <v>15</v>
      </c>
      <c r="E16" s="79">
        <f t="shared" ref="E16:F19" si="5">D16+0.5</f>
        <v>15.5</v>
      </c>
      <c r="F16" s="79">
        <f t="shared" si="5"/>
        <v>16</v>
      </c>
      <c r="G16" s="79">
        <f>F16+0.7</f>
        <v>16.7</v>
      </c>
      <c r="H16" s="80"/>
      <c r="I16" s="95" t="s">
        <v>249</v>
      </c>
      <c r="J16" s="95" t="s">
        <v>255</v>
      </c>
      <c r="K16" s="95" t="s">
        <v>249</v>
      </c>
      <c r="L16" s="95" t="s">
        <v>249</v>
      </c>
      <c r="M16" s="95" t="s">
        <v>249</v>
      </c>
      <c r="N16" s="95" t="s">
        <v>249</v>
      </c>
    </row>
    <row r="17" ht="20.25" customHeight="1" spans="1:14">
      <c r="A17" s="82" t="s">
        <v>256</v>
      </c>
      <c r="B17" s="79">
        <f t="shared" si="4"/>
        <v>9</v>
      </c>
      <c r="C17" s="79">
        <f t="shared" si="4"/>
        <v>9.5</v>
      </c>
      <c r="D17" s="83">
        <v>10</v>
      </c>
      <c r="E17" s="79">
        <f t="shared" si="5"/>
        <v>10.5</v>
      </c>
      <c r="F17" s="79">
        <f t="shared" si="5"/>
        <v>11</v>
      </c>
      <c r="G17" s="79">
        <f>F17+0.7</f>
        <v>11.7</v>
      </c>
      <c r="H17" s="80"/>
      <c r="I17" s="95" t="s">
        <v>249</v>
      </c>
      <c r="J17" s="95" t="s">
        <v>249</v>
      </c>
      <c r="K17" s="95" t="s">
        <v>249</v>
      </c>
      <c r="L17" s="95" t="s">
        <v>249</v>
      </c>
      <c r="M17" s="95" t="s">
        <v>249</v>
      </c>
      <c r="N17" s="95" t="s">
        <v>249</v>
      </c>
    </row>
    <row r="18" ht="20.25" customHeight="1" spans="1:14">
      <c r="A18" s="87" t="s">
        <v>257</v>
      </c>
      <c r="B18" s="88">
        <f t="shared" si="4"/>
        <v>37.5</v>
      </c>
      <c r="C18" s="88">
        <f t="shared" si="4"/>
        <v>38</v>
      </c>
      <c r="D18" s="83">
        <v>38.5</v>
      </c>
      <c r="E18" s="88">
        <f t="shared" si="5"/>
        <v>39</v>
      </c>
      <c r="F18" s="88">
        <f t="shared" si="5"/>
        <v>39.5</v>
      </c>
      <c r="G18" s="88">
        <f>F18+0.5</f>
        <v>40</v>
      </c>
      <c r="H18" s="80"/>
      <c r="I18" s="95" t="s">
        <v>249</v>
      </c>
      <c r="J18" s="95" t="s">
        <v>258</v>
      </c>
      <c r="K18" s="95" t="s">
        <v>249</v>
      </c>
      <c r="L18" s="95" t="s">
        <v>249</v>
      </c>
      <c r="M18" s="95" t="s">
        <v>249</v>
      </c>
      <c r="N18" s="95" t="s">
        <v>249</v>
      </c>
    </row>
    <row r="19" ht="20.25" customHeight="1" spans="1:14">
      <c r="A19" s="87" t="s">
        <v>259</v>
      </c>
      <c r="B19" s="88">
        <f t="shared" si="4"/>
        <v>27</v>
      </c>
      <c r="C19" s="88">
        <f t="shared" si="4"/>
        <v>27.5</v>
      </c>
      <c r="D19" s="83">
        <v>28</v>
      </c>
      <c r="E19" s="88">
        <f t="shared" si="5"/>
        <v>28.5</v>
      </c>
      <c r="F19" s="88">
        <f t="shared" si="5"/>
        <v>29</v>
      </c>
      <c r="G19" s="88">
        <f>F19+0.75</f>
        <v>29.75</v>
      </c>
      <c r="H19" s="80"/>
      <c r="I19" s="95" t="s">
        <v>249</v>
      </c>
      <c r="J19" s="95" t="s">
        <v>249</v>
      </c>
      <c r="K19" s="95" t="s">
        <v>249</v>
      </c>
      <c r="L19" s="95" t="s">
        <v>249</v>
      </c>
      <c r="M19" s="95" t="s">
        <v>249</v>
      </c>
      <c r="N19" s="95" t="s">
        <v>249</v>
      </c>
    </row>
    <row r="20" ht="14.25" spans="1:14">
      <c r="A20" s="89" t="s">
        <v>127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ht="14.25" spans="1:14">
      <c r="A21" s="70" t="s">
        <v>260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ht="14.25" spans="1:13">
      <c r="A22" s="90"/>
      <c r="B22" s="90"/>
      <c r="C22" s="90"/>
      <c r="D22" s="90"/>
      <c r="E22" s="90"/>
      <c r="F22" s="90"/>
      <c r="G22" s="90"/>
      <c r="H22" s="90"/>
      <c r="I22" s="96" t="s">
        <v>261</v>
      </c>
      <c r="J22" s="97"/>
      <c r="K22" s="89" t="s">
        <v>262</v>
      </c>
      <c r="L22" s="89"/>
      <c r="M22" s="89" t="s">
        <v>263</v>
      </c>
    </row>
  </sheetData>
  <mergeCells count="5">
    <mergeCell ref="A1:N1"/>
    <mergeCell ref="B2:C2"/>
    <mergeCell ref="E2:G2"/>
    <mergeCell ref="J2:N2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C16" sqref="C16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4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264</v>
      </c>
      <c r="B1" s="3"/>
      <c r="C1" s="3"/>
      <c r="D1" s="4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44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63"/>
      <c r="E3" s="7"/>
      <c r="F3" s="7"/>
      <c r="G3" s="7"/>
      <c r="H3" s="7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7"/>
      <c r="O3" s="7"/>
    </row>
    <row r="4" ht="28.5" spans="1:15">
      <c r="A4" s="9">
        <v>1</v>
      </c>
      <c r="B4" s="12">
        <v>3301</v>
      </c>
      <c r="C4" s="27" t="s">
        <v>281</v>
      </c>
      <c r="D4" s="379" t="s">
        <v>282</v>
      </c>
      <c r="E4" s="380" t="s">
        <v>63</v>
      </c>
      <c r="F4" s="381" t="s">
        <v>283</v>
      </c>
      <c r="G4" s="12" t="s">
        <v>66</v>
      </c>
      <c r="H4" s="12" t="s">
        <v>66</v>
      </c>
      <c r="I4" s="12">
        <v>2</v>
      </c>
      <c r="J4" s="12">
        <v>3</v>
      </c>
      <c r="K4" s="12">
        <v>1</v>
      </c>
      <c r="L4" s="12">
        <v>5</v>
      </c>
      <c r="M4" s="12">
        <v>1</v>
      </c>
      <c r="N4" s="12">
        <f t="shared" ref="N4:N5" si="0">SUM(I4:M4)</f>
        <v>12</v>
      </c>
      <c r="O4" s="12" t="s">
        <v>284</v>
      </c>
    </row>
    <row r="5" ht="28.5" spans="1:15">
      <c r="A5" s="9">
        <v>2</v>
      </c>
      <c r="B5" s="12">
        <v>1112</v>
      </c>
      <c r="C5" s="382" t="s">
        <v>285</v>
      </c>
      <c r="D5" s="383" t="s">
        <v>286</v>
      </c>
      <c r="E5" s="384" t="s">
        <v>63</v>
      </c>
      <c r="F5" s="381" t="s">
        <v>283</v>
      </c>
      <c r="G5" s="12" t="s">
        <v>66</v>
      </c>
      <c r="H5" s="12" t="s">
        <v>66</v>
      </c>
      <c r="I5" s="12">
        <v>1</v>
      </c>
      <c r="J5" s="12">
        <v>2</v>
      </c>
      <c r="K5" s="12">
        <v>2</v>
      </c>
      <c r="L5" s="12">
        <v>2</v>
      </c>
      <c r="M5" s="12">
        <v>2</v>
      </c>
      <c r="N5" s="12">
        <f t="shared" si="0"/>
        <v>9</v>
      </c>
      <c r="O5" s="12" t="s">
        <v>284</v>
      </c>
    </row>
    <row r="6" ht="28.5" spans="1:15">
      <c r="A6" s="9">
        <v>3</v>
      </c>
      <c r="B6" s="12">
        <v>1002</v>
      </c>
      <c r="C6" s="385" t="s">
        <v>285</v>
      </c>
      <c r="D6" s="379" t="s">
        <v>287</v>
      </c>
      <c r="E6" s="12" t="s">
        <v>63</v>
      </c>
      <c r="F6" s="381" t="s">
        <v>283</v>
      </c>
      <c r="G6" s="12" t="s">
        <v>66</v>
      </c>
      <c r="H6" s="12" t="s">
        <v>66</v>
      </c>
      <c r="I6" s="12">
        <v>1</v>
      </c>
      <c r="J6" s="12">
        <v>2</v>
      </c>
      <c r="K6" s="12">
        <v>2</v>
      </c>
      <c r="L6" s="12">
        <v>2</v>
      </c>
      <c r="M6" s="12">
        <v>2</v>
      </c>
      <c r="N6" s="12">
        <f t="shared" ref="N6" si="1">SUM(I6:M6)</f>
        <v>9</v>
      </c>
      <c r="O6" s="9" t="s">
        <v>284</v>
      </c>
    </row>
    <row r="7" spans="1:15">
      <c r="A7" s="9"/>
      <c r="B7" s="12"/>
      <c r="C7" s="12"/>
      <c r="D7" s="56"/>
      <c r="E7" s="12"/>
      <c r="F7" s="64"/>
      <c r="G7" s="12"/>
      <c r="H7" s="12"/>
      <c r="I7" s="12"/>
      <c r="J7" s="12"/>
      <c r="K7" s="12"/>
      <c r="L7" s="12"/>
      <c r="M7" s="9"/>
      <c r="N7" s="9"/>
      <c r="O7" s="9"/>
    </row>
    <row r="8" spans="1:15">
      <c r="A8" s="9"/>
      <c r="B8" s="12"/>
      <c r="C8" s="12"/>
      <c r="D8" s="5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288</v>
      </c>
      <c r="B10" s="15"/>
      <c r="C10" s="15"/>
      <c r="D10" s="16"/>
      <c r="E10" s="17"/>
      <c r="F10" s="41"/>
      <c r="G10" s="41"/>
      <c r="H10" s="41"/>
      <c r="I10" s="36"/>
      <c r="J10" s="18" t="s">
        <v>289</v>
      </c>
      <c r="K10" s="19"/>
      <c r="L10" s="19"/>
      <c r="M10" s="20"/>
      <c r="N10" s="19"/>
      <c r="O10" s="25"/>
    </row>
    <row r="11" ht="16.5" spans="1:15">
      <c r="A11" s="21" t="s">
        <v>290</v>
      </c>
      <c r="B11" s="69"/>
      <c r="C11" s="69"/>
      <c r="D11" s="6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E4" sqref="E4:E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4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44" t="s">
        <v>268</v>
      </c>
      <c r="F2" s="5" t="s">
        <v>269</v>
      </c>
      <c r="G2" s="4" t="s">
        <v>292</v>
      </c>
      <c r="H2" s="4"/>
      <c r="I2" s="4" t="s">
        <v>293</v>
      </c>
      <c r="J2" s="4"/>
      <c r="K2" s="6" t="s">
        <v>294</v>
      </c>
      <c r="L2" s="66" t="s">
        <v>295</v>
      </c>
      <c r="M2" s="23" t="s">
        <v>296</v>
      </c>
    </row>
    <row r="3" s="1" customFormat="1" ht="16.5" spans="1:13">
      <c r="A3" s="4"/>
      <c r="B3" s="7"/>
      <c r="C3" s="7"/>
      <c r="D3" s="7"/>
      <c r="E3" s="63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67"/>
      <c r="M3" s="24"/>
    </row>
    <row r="4" ht="42.75" spans="1:13">
      <c r="A4" s="9">
        <v>1</v>
      </c>
      <c r="B4" s="381" t="s">
        <v>283</v>
      </c>
      <c r="C4" s="12">
        <v>3301</v>
      </c>
      <c r="D4" s="27" t="s">
        <v>281</v>
      </c>
      <c r="E4" s="379" t="s">
        <v>282</v>
      </c>
      <c r="F4" s="380" t="s">
        <v>63</v>
      </c>
      <c r="G4" s="12">
        <v>0.2</v>
      </c>
      <c r="H4" s="12">
        <v>0.2</v>
      </c>
      <c r="I4" s="12">
        <v>0.2</v>
      </c>
      <c r="J4" s="12">
        <v>0.5</v>
      </c>
      <c r="K4" s="12">
        <f t="shared" ref="K4:K5" si="0">SUM(G4:J4)</f>
        <v>1.1</v>
      </c>
      <c r="L4" s="12" t="s">
        <v>299</v>
      </c>
      <c r="M4" s="12" t="s">
        <v>284</v>
      </c>
    </row>
    <row r="5" ht="42.75" spans="1:13">
      <c r="A5" s="9">
        <v>2</v>
      </c>
      <c r="B5" s="381" t="s">
        <v>283</v>
      </c>
      <c r="C5" s="12">
        <v>1112</v>
      </c>
      <c r="D5" s="382" t="s">
        <v>285</v>
      </c>
      <c r="E5" s="383" t="s">
        <v>286</v>
      </c>
      <c r="F5" s="380" t="s">
        <v>63</v>
      </c>
      <c r="G5" s="12">
        <v>0.2</v>
      </c>
      <c r="H5" s="12">
        <v>0.2</v>
      </c>
      <c r="I5" s="12">
        <v>0.4</v>
      </c>
      <c r="J5" s="12">
        <v>0.5</v>
      </c>
      <c r="K5" s="12">
        <f t="shared" si="0"/>
        <v>1.3</v>
      </c>
      <c r="L5" s="12" t="s">
        <v>299</v>
      </c>
      <c r="M5" s="12" t="s">
        <v>284</v>
      </c>
    </row>
    <row r="6" ht="42.75" spans="1:13">
      <c r="A6" s="9">
        <v>3</v>
      </c>
      <c r="B6" s="381" t="s">
        <v>283</v>
      </c>
      <c r="C6" s="12">
        <v>1002</v>
      </c>
      <c r="D6" s="385" t="s">
        <v>285</v>
      </c>
      <c r="E6" s="379" t="s">
        <v>287</v>
      </c>
      <c r="F6" s="12" t="s">
        <v>63</v>
      </c>
      <c r="G6" s="12">
        <v>0.2</v>
      </c>
      <c r="H6" s="12">
        <v>0.2</v>
      </c>
      <c r="I6" s="12">
        <v>0.4</v>
      </c>
      <c r="J6" s="12">
        <v>0.5</v>
      </c>
      <c r="K6" s="12">
        <f t="shared" ref="K6" si="1">SUM(G6:J6)</f>
        <v>1.3</v>
      </c>
      <c r="L6" s="12" t="s">
        <v>299</v>
      </c>
      <c r="M6" s="9" t="s">
        <v>284</v>
      </c>
    </row>
    <row r="7" spans="1:13">
      <c r="A7" s="9"/>
      <c r="B7" s="64"/>
      <c r="C7" s="12"/>
      <c r="D7" s="12"/>
      <c r="E7" s="56"/>
      <c r="F7" s="12"/>
      <c r="G7" s="12"/>
      <c r="H7" s="12"/>
      <c r="I7" s="12"/>
      <c r="J7" s="12"/>
      <c r="K7" s="9"/>
      <c r="L7" s="12"/>
      <c r="M7" s="9"/>
    </row>
    <row r="8" spans="1:13">
      <c r="A8" s="9"/>
      <c r="B8" s="9"/>
      <c r="C8" s="9"/>
      <c r="D8" s="9"/>
      <c r="E8" s="5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288</v>
      </c>
      <c r="B10" s="19"/>
      <c r="C10" s="19"/>
      <c r="D10" s="19"/>
      <c r="E10" s="16"/>
      <c r="F10" s="17"/>
      <c r="G10" s="36"/>
      <c r="H10" s="18" t="s">
        <v>300</v>
      </c>
      <c r="I10" s="19"/>
      <c r="J10" s="19"/>
      <c r="K10" s="20"/>
      <c r="L10" s="68"/>
      <c r="M10" s="25"/>
    </row>
    <row r="11" ht="16.5" spans="1:13">
      <c r="A11" s="65" t="s">
        <v>301</v>
      </c>
      <c r="B11" s="65"/>
      <c r="C11" s="22"/>
      <c r="D11" s="22"/>
      <c r="E11" s="60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I31" sqref="I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4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270</v>
      </c>
      <c r="C2" s="5" t="s">
        <v>266</v>
      </c>
      <c r="D2" s="5" t="s">
        <v>267</v>
      </c>
      <c r="E2" s="44" t="s">
        <v>268</v>
      </c>
      <c r="F2" s="5" t="s">
        <v>269</v>
      </c>
      <c r="G2" s="45" t="s">
        <v>304</v>
      </c>
      <c r="H2" s="46"/>
      <c r="I2" s="61"/>
      <c r="J2" s="45" t="s">
        <v>305</v>
      </c>
      <c r="K2" s="46"/>
      <c r="L2" s="61"/>
      <c r="M2" s="45" t="s">
        <v>306</v>
      </c>
      <c r="N2" s="46"/>
      <c r="O2" s="61"/>
      <c r="P2" s="45" t="s">
        <v>307</v>
      </c>
      <c r="Q2" s="46"/>
      <c r="R2" s="61"/>
      <c r="S2" s="46" t="s">
        <v>308</v>
      </c>
      <c r="T2" s="46"/>
      <c r="U2" s="61"/>
      <c r="V2" s="38" t="s">
        <v>309</v>
      </c>
      <c r="W2" s="38" t="s">
        <v>279</v>
      </c>
    </row>
    <row r="3" s="1" customFormat="1" ht="16.5" spans="1:23">
      <c r="A3" s="7"/>
      <c r="B3" s="47"/>
      <c r="C3" s="47"/>
      <c r="D3" s="47"/>
      <c r="E3" s="48"/>
      <c r="F3" s="47"/>
      <c r="G3" s="4" t="s">
        <v>310</v>
      </c>
      <c r="H3" s="4" t="s">
        <v>68</v>
      </c>
      <c r="I3" s="4" t="s">
        <v>270</v>
      </c>
      <c r="J3" s="4" t="s">
        <v>310</v>
      </c>
      <c r="K3" s="4" t="s">
        <v>68</v>
      </c>
      <c r="L3" s="4" t="s">
        <v>270</v>
      </c>
      <c r="M3" s="4" t="s">
        <v>310</v>
      </c>
      <c r="N3" s="4" t="s">
        <v>68</v>
      </c>
      <c r="O3" s="4" t="s">
        <v>270</v>
      </c>
      <c r="P3" s="4" t="s">
        <v>310</v>
      </c>
      <c r="Q3" s="4" t="s">
        <v>68</v>
      </c>
      <c r="R3" s="4" t="s">
        <v>270</v>
      </c>
      <c r="S3" s="4" t="s">
        <v>310</v>
      </c>
      <c r="T3" s="4" t="s">
        <v>68</v>
      </c>
      <c r="U3" s="4" t="s">
        <v>270</v>
      </c>
      <c r="V3" s="62"/>
      <c r="W3" s="62"/>
    </row>
    <row r="4" spans="1:23">
      <c r="A4" s="49" t="s">
        <v>311</v>
      </c>
      <c r="B4" s="386" t="s">
        <v>283</v>
      </c>
      <c r="C4" s="12">
        <v>3301</v>
      </c>
      <c r="D4" s="27" t="s">
        <v>281</v>
      </c>
      <c r="E4" s="379" t="s">
        <v>282</v>
      </c>
      <c r="F4" s="380" t="s">
        <v>63</v>
      </c>
      <c r="G4" s="380" t="s">
        <v>312</v>
      </c>
      <c r="H4" s="380" t="s">
        <v>313</v>
      </c>
      <c r="I4" s="12" t="s">
        <v>314</v>
      </c>
      <c r="J4" s="380" t="s">
        <v>315</v>
      </c>
      <c r="K4" s="12" t="s">
        <v>316</v>
      </c>
      <c r="L4" s="12" t="s">
        <v>314</v>
      </c>
      <c r="M4" s="380" t="s">
        <v>317</v>
      </c>
      <c r="N4" s="380" t="s">
        <v>318</v>
      </c>
      <c r="O4" s="380" t="s">
        <v>319</v>
      </c>
      <c r="P4" s="12"/>
      <c r="Q4" s="12"/>
      <c r="R4" s="12"/>
      <c r="S4" s="12"/>
      <c r="T4" s="12"/>
      <c r="U4" s="12"/>
      <c r="V4" s="12"/>
      <c r="W4" s="12"/>
    </row>
    <row r="5" ht="21" spans="1:23">
      <c r="A5" s="51"/>
      <c r="B5" s="52"/>
      <c r="C5" s="12">
        <v>1112</v>
      </c>
      <c r="D5" s="382" t="s">
        <v>285</v>
      </c>
      <c r="E5" s="383" t="s">
        <v>286</v>
      </c>
      <c r="F5" s="380" t="s">
        <v>63</v>
      </c>
      <c r="G5" s="45" t="s">
        <v>320</v>
      </c>
      <c r="H5" s="46"/>
      <c r="I5" s="61"/>
      <c r="J5" s="45" t="s">
        <v>321</v>
      </c>
      <c r="K5" s="46"/>
      <c r="L5" s="61"/>
      <c r="M5" s="45" t="s">
        <v>322</v>
      </c>
      <c r="N5" s="46"/>
      <c r="O5" s="61"/>
      <c r="P5" s="45" t="s">
        <v>323</v>
      </c>
      <c r="Q5" s="46"/>
      <c r="R5" s="61"/>
      <c r="S5" s="46" t="s">
        <v>324</v>
      </c>
      <c r="T5" s="46"/>
      <c r="U5" s="61"/>
      <c r="V5" s="12"/>
      <c r="W5" s="12"/>
    </row>
    <row r="6" ht="21" spans="1:23">
      <c r="A6" s="51"/>
      <c r="B6" s="52"/>
      <c r="C6" s="12">
        <v>1002</v>
      </c>
      <c r="D6" s="385" t="s">
        <v>285</v>
      </c>
      <c r="E6" s="379" t="s">
        <v>287</v>
      </c>
      <c r="F6" s="12" t="s">
        <v>63</v>
      </c>
      <c r="G6" s="4" t="s">
        <v>310</v>
      </c>
      <c r="H6" s="4" t="s">
        <v>68</v>
      </c>
      <c r="I6" s="4" t="s">
        <v>270</v>
      </c>
      <c r="J6" s="4" t="s">
        <v>310</v>
      </c>
      <c r="K6" s="4" t="s">
        <v>68</v>
      </c>
      <c r="L6" s="4" t="s">
        <v>270</v>
      </c>
      <c r="M6" s="4" t="s">
        <v>310</v>
      </c>
      <c r="N6" s="4" t="s">
        <v>68</v>
      </c>
      <c r="O6" s="4" t="s">
        <v>270</v>
      </c>
      <c r="P6" s="4" t="s">
        <v>310</v>
      </c>
      <c r="Q6" s="4" t="s">
        <v>68</v>
      </c>
      <c r="R6" s="4" t="s">
        <v>270</v>
      </c>
      <c r="S6" s="4" t="s">
        <v>310</v>
      </c>
      <c r="T6" s="4" t="s">
        <v>68</v>
      </c>
      <c r="U6" s="4" t="s">
        <v>270</v>
      </c>
      <c r="V6" s="12"/>
      <c r="W6" s="12"/>
    </row>
    <row r="7" spans="1:23">
      <c r="A7" s="53"/>
      <c r="B7" s="33"/>
      <c r="C7" s="12"/>
      <c r="D7" s="12"/>
      <c r="E7" s="5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0" t="s">
        <v>325</v>
      </c>
      <c r="B8" s="50"/>
      <c r="C8" s="12"/>
      <c r="D8" s="12"/>
      <c r="E8" s="5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3"/>
      <c r="B9" s="33"/>
      <c r="C9" s="12"/>
      <c r="D9" s="12"/>
      <c r="E9" s="5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50" t="s">
        <v>326</v>
      </c>
      <c r="B10" s="50"/>
      <c r="C10" s="50"/>
      <c r="D10" s="50"/>
      <c r="E10" s="57"/>
      <c r="F10" s="5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3"/>
      <c r="B11" s="33"/>
      <c r="C11" s="33"/>
      <c r="D11" s="33"/>
      <c r="E11" s="58"/>
      <c r="F11" s="3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0" t="s">
        <v>327</v>
      </c>
      <c r="B12" s="50"/>
      <c r="C12" s="50"/>
      <c r="D12" s="50"/>
      <c r="E12" s="57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3"/>
      <c r="B13" s="33"/>
      <c r="C13" s="33"/>
      <c r="D13" s="33"/>
      <c r="E13" s="58"/>
      <c r="F13" s="3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0" t="s">
        <v>328</v>
      </c>
      <c r="B14" s="50"/>
      <c r="C14" s="50"/>
      <c r="D14" s="50"/>
      <c r="E14" s="57"/>
      <c r="F14" s="5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3"/>
      <c r="B15" s="33"/>
      <c r="C15" s="33"/>
      <c r="D15" s="33"/>
      <c r="E15" s="58"/>
      <c r="F15" s="3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288</v>
      </c>
      <c r="B17" s="19"/>
      <c r="C17" s="19"/>
      <c r="D17" s="19"/>
      <c r="E17" s="16"/>
      <c r="F17" s="17"/>
      <c r="G17" s="36"/>
      <c r="H17" s="41"/>
      <c r="I17" s="41"/>
      <c r="J17" s="18" t="s">
        <v>300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329</v>
      </c>
      <c r="B18" s="21"/>
      <c r="C18" s="22"/>
      <c r="D18" s="22"/>
      <c r="E18" s="60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2024-09-23T09:22:54Z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