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<sst xmlns="http://schemas.openxmlformats.org/spreadsheetml/2006/main" count="197" uniqueCount="77">
  <si>
    <t>QC规格测量表</t>
  </si>
  <si>
    <t>款号</t>
  </si>
  <si>
    <t>TAWWBL91770</t>
  </si>
  <si>
    <t>男冲锋衣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</si>
  <si>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</si>
  <si>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</si>
  <si>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</si>
  <si>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</si>
  <si>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</si>
  <si>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</si>
  <si>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</si>
  <si>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</si>
  <si>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</si>
  <si>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</si>
  <si>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黑色</t>
  </si>
  <si>
    <t>极地白/柚木绿</t>
  </si>
  <si>
    <t>极地白/黑色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</si>
  <si>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</si>
  <si>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</si>
  <si>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</si>
  <si>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</si>
  <si>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</si>
  <si>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</si>
  <si>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</si>
  <si>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</si>
  <si>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</si>
  <si>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+0.5</t>
  </si>
  <si>
    <t>+0.5 +0.5</t>
  </si>
  <si>
    <t>+1  +1</t>
  </si>
  <si>
    <t>+1  0</t>
  </si>
  <si>
    <t>0  +0.5</t>
  </si>
  <si>
    <t>+0.5  0</t>
  </si>
  <si>
    <t>胸围</t>
  </si>
  <si>
    <t>+0.5 0</t>
  </si>
  <si>
    <t>0  +1</t>
  </si>
  <si>
    <t>腰围</t>
  </si>
  <si>
    <t>+0.5  +1</t>
  </si>
  <si>
    <t>0   +1</t>
  </si>
  <si>
    <t>摆围</t>
  </si>
  <si>
    <t>+0.5 +1</t>
  </si>
  <si>
    <t>0   +0.5</t>
  </si>
  <si>
    <t>+0.5  +0.5</t>
  </si>
  <si>
    <t>+1  + 0.5</t>
  </si>
  <si>
    <t>肩宽</t>
  </si>
  <si>
    <t>-0.5  0</t>
  </si>
  <si>
    <t>0  -0.6</t>
  </si>
  <si>
    <t>-0.3 0</t>
  </si>
  <si>
    <t>0  -0.5</t>
  </si>
  <si>
    <t>-0.7   0</t>
  </si>
  <si>
    <t>-0.4  0</t>
  </si>
  <si>
    <t>-0.3  0</t>
  </si>
  <si>
    <t>肩点袖长</t>
  </si>
  <si>
    <t>+0.4 +0.4</t>
  </si>
  <si>
    <t>+0.8  0</t>
  </si>
  <si>
    <t>+0.3  0</t>
  </si>
  <si>
    <t>0  +0.6</t>
  </si>
  <si>
    <t>0.5  0</t>
  </si>
  <si>
    <t>袖肥/2</t>
  </si>
  <si>
    <t>+0.4  0</t>
  </si>
  <si>
    <t>+0.3 0</t>
  </si>
  <si>
    <t>+0.7  0</t>
  </si>
  <si>
    <t>袖口围/2</t>
  </si>
  <si>
    <t>下领围</t>
  </si>
  <si>
    <t>0   0</t>
  </si>
  <si>
    <t xml:space="preserve">0  0 </t>
  </si>
  <si>
    <t>0  0</t>
  </si>
  <si>
    <t>帽高</t>
  </si>
  <si>
    <t>帽宽</t>
  </si>
  <si>
    <t>内件</t>
  </si>
  <si>
    <t>+1   0</t>
  </si>
  <si>
    <t>-0.7 0</t>
  </si>
  <si>
    <t>-0.4   0</t>
  </si>
  <si>
    <t>-0.8  -0.5</t>
  </si>
  <si>
    <t>0  +0.7</t>
  </si>
  <si>
    <t>+0.6  0</t>
  </si>
  <si>
    <t>0  -0.7</t>
  </si>
  <si>
    <t>-0.5 -0.5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</si>
</sst>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6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top"/>
    </xf>
    <xf numFmtId="0" fontId="37" fillId="0" borderId="0" applyProtection="0"/>
    <xf numFmtId="0" fontId="38" fillId="34" borderId="0" applyProtection="0">
      <alignment vertical="center"/>
    </xf>
    <xf numFmtId="0" fontId="38" fillId="35" borderId="0" applyProtection="0">
      <alignment vertical="center"/>
    </xf>
    <xf numFmtId="0" fontId="38" fillId="36" borderId="0" applyProtection="0">
      <alignment vertical="center"/>
    </xf>
    <xf numFmtId="0" fontId="38" fillId="37" borderId="0" applyProtection="0">
      <alignment vertical="center"/>
    </xf>
    <xf numFmtId="0" fontId="38" fillId="38" borderId="0" applyProtection="0">
      <alignment vertical="center"/>
    </xf>
    <xf numFmtId="0" fontId="38" fillId="39" borderId="0" applyProtection="0">
      <alignment vertical="center"/>
    </xf>
    <xf numFmtId="0" fontId="39" fillId="34" borderId="0" applyProtection="0">
      <alignment vertical="center"/>
    </xf>
    <xf numFmtId="0" fontId="39" fillId="35" borderId="0" applyProtection="0">
      <alignment vertical="center"/>
    </xf>
    <xf numFmtId="0" fontId="39" fillId="36" borderId="0" applyProtection="0">
      <alignment vertical="center"/>
    </xf>
    <xf numFmtId="0" fontId="39" fillId="37" borderId="0" applyProtection="0">
      <alignment vertical="center"/>
    </xf>
    <xf numFmtId="0" fontId="39" fillId="38" borderId="0" applyProtection="0">
      <alignment vertical="center"/>
    </xf>
    <xf numFmtId="0" fontId="39" fillId="39" borderId="0" applyProtection="0">
      <alignment vertical="center"/>
    </xf>
    <xf numFmtId="0" fontId="38" fillId="40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37" borderId="0" applyProtection="0">
      <alignment vertical="center"/>
    </xf>
    <xf numFmtId="0" fontId="38" fillId="40" borderId="0" applyProtection="0">
      <alignment vertical="center"/>
    </xf>
    <xf numFmtId="0" fontId="38" fillId="43" borderId="0" applyProtection="0">
      <alignment vertical="center"/>
    </xf>
    <xf numFmtId="0" fontId="39" fillId="40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37" borderId="0" applyProtection="0">
      <alignment vertical="center"/>
    </xf>
    <xf numFmtId="0" fontId="39" fillId="40" borderId="0" applyProtection="0">
      <alignment vertical="center"/>
    </xf>
    <xf numFmtId="0" fontId="39" fillId="43" borderId="0" applyProtection="0">
      <alignment vertical="center"/>
    </xf>
    <xf numFmtId="0" fontId="40" fillId="44" borderId="0" applyProtection="0">
      <alignment vertical="center"/>
    </xf>
    <xf numFmtId="0" fontId="40" fillId="41" borderId="0" applyProtection="0">
      <alignment vertical="center"/>
    </xf>
    <xf numFmtId="0" fontId="40" fillId="42" borderId="0" applyProtection="0">
      <alignment vertical="center"/>
    </xf>
    <xf numFmtId="0" fontId="40" fillId="45" borderId="0" applyProtection="0">
      <alignment vertical="center"/>
    </xf>
    <xf numFmtId="0" fontId="40" fillId="46" borderId="0" applyProtection="0">
      <alignment vertical="center"/>
    </xf>
    <xf numFmtId="0" fontId="40" fillId="47" borderId="0" applyProtection="0">
      <alignment vertical="center"/>
    </xf>
    <xf numFmtId="0" fontId="41" fillId="44" borderId="0" applyProtection="0">
      <alignment vertical="center"/>
    </xf>
    <xf numFmtId="0" fontId="41" fillId="41" borderId="0" applyProtection="0">
      <alignment vertical="center"/>
    </xf>
    <xf numFmtId="0" fontId="41" fillId="42" borderId="0" applyProtection="0">
      <alignment vertical="center"/>
    </xf>
    <xf numFmtId="0" fontId="41" fillId="45" borderId="0" applyProtection="0">
      <alignment vertical="center"/>
    </xf>
    <xf numFmtId="0" fontId="41" fillId="46" borderId="0" applyProtection="0">
      <alignment vertical="center"/>
    </xf>
    <xf numFmtId="0" fontId="41" fillId="47" borderId="0" applyProtection="0">
      <alignment vertical="center"/>
    </xf>
    <xf numFmtId="0" fontId="40" fillId="42" borderId="0" applyProtection="0">
      <alignment vertical="center"/>
    </xf>
    <xf numFmtId="0" fontId="40" fillId="48" borderId="0" applyProtection="0">
      <alignment vertical="center"/>
    </xf>
    <xf numFmtId="0" fontId="40" fillId="49" borderId="0" applyProtection="0">
      <alignment vertical="center"/>
    </xf>
    <xf numFmtId="0" fontId="40" fillId="50" borderId="0" applyProtection="0">
      <alignment vertical="center"/>
    </xf>
    <xf numFmtId="0" fontId="40" fillId="45" borderId="0" applyProtection="0">
      <alignment vertical="center"/>
    </xf>
    <xf numFmtId="0" fontId="40" fillId="46" borderId="0" applyProtection="0">
      <alignment vertical="center"/>
    </xf>
    <xf numFmtId="0" fontId="40" fillId="51" borderId="0" applyProtection="0">
      <alignment vertical="center"/>
    </xf>
    <xf numFmtId="0" fontId="42" fillId="35" borderId="0" applyProtection="0">
      <alignment vertical="center"/>
    </xf>
    <xf numFmtId="0" fontId="43" fillId="52" borderId="15" applyProtection="0">
      <alignment vertical="center"/>
    </xf>
    <xf numFmtId="0" fontId="43" fillId="52" borderId="15" applyProtection="0">
      <alignment vertical="center"/>
    </xf>
    <xf numFmtId="0" fontId="43" fillId="52" borderId="15" applyProtection="0">
      <alignment vertical="center"/>
    </xf>
    <xf numFmtId="0" fontId="43" fillId="52" borderId="15" applyProtection="0">
      <alignment vertical="center"/>
    </xf>
    <xf numFmtId="0" fontId="44" fillId="53" borderId="16" applyProtection="0">
      <alignment vertical="center"/>
    </xf>
    <xf numFmtId="0" fontId="45" fillId="0" borderId="0" applyProtection="0">
      <alignment vertical="center"/>
    </xf>
    <xf numFmtId="0" fontId="46" fillId="36" borderId="0" applyProtection="0">
      <alignment vertical="center"/>
    </xf>
    <xf numFmtId="0" fontId="47" fillId="0" borderId="17" applyProtection="0">
      <alignment vertical="center"/>
    </xf>
    <xf numFmtId="0" fontId="48" fillId="0" borderId="18" applyProtection="0">
      <alignment vertical="center"/>
    </xf>
    <xf numFmtId="0" fontId="49" fillId="0" borderId="19" applyProtection="0">
      <alignment vertical="center"/>
    </xf>
    <xf numFmtId="0" fontId="49" fillId="0" borderId="0" applyProtection="0">
      <alignment vertical="center"/>
    </xf>
    <xf numFmtId="0" fontId="50" fillId="39" borderId="15" applyProtection="0">
      <alignment vertical="center"/>
    </xf>
    <xf numFmtId="0" fontId="50" fillId="39" borderId="15" applyProtection="0">
      <alignment vertical="center"/>
    </xf>
    <xf numFmtId="0" fontId="50" fillId="39" borderId="15" applyProtection="0">
      <alignment vertical="center"/>
    </xf>
    <xf numFmtId="0" fontId="50" fillId="39" borderId="15" applyProtection="0">
      <alignment vertical="center"/>
    </xf>
    <xf numFmtId="0" fontId="51" fillId="0" borderId="20" applyProtection="0">
      <alignment vertical="center"/>
    </xf>
    <xf numFmtId="0" fontId="52" fillId="54" borderId="0" applyProtection="0">
      <alignment vertical="center"/>
    </xf>
    <xf numFmtId="0" fontId="53" fillId="0" borderId="0"/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54" fillId="52" borderId="22" applyProtection="0">
      <alignment vertical="center"/>
    </xf>
    <xf numFmtId="0" fontId="54" fillId="52" borderId="22" applyProtection="0">
      <alignment vertical="center"/>
    </xf>
    <xf numFmtId="0" fontId="54" fillId="52" borderId="22" applyProtection="0">
      <alignment vertical="center"/>
    </xf>
    <xf numFmtId="0" fontId="54" fillId="52" borderId="22" applyProtection="0">
      <alignment vertical="center"/>
    </xf>
    <xf numFmtId="0" fontId="54" fillId="52" borderId="22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8" fillId="0" borderId="0" applyProtection="0">
      <alignment vertical="center"/>
    </xf>
    <xf numFmtId="0" fontId="59" fillId="0" borderId="23" applyProtection="0">
      <alignment vertical="center"/>
    </xf>
    <xf numFmtId="0" fontId="59" fillId="0" borderId="23" applyProtection="0">
      <alignment vertical="center"/>
    </xf>
    <xf numFmtId="0" fontId="59" fillId="0" borderId="23" applyProtection="0">
      <alignment vertical="center"/>
    </xf>
    <xf numFmtId="0" fontId="59" fillId="0" borderId="23" applyProtection="0">
      <alignment vertical="center"/>
    </xf>
    <xf numFmtId="0" fontId="59" fillId="0" borderId="23" applyProtection="0">
      <alignment vertical="center"/>
    </xf>
    <xf numFmtId="0" fontId="60" fillId="0" borderId="0" applyProtection="0">
      <alignment vertical="center"/>
    </xf>
    <xf numFmtId="0" fontId="41" fillId="48" borderId="0" applyProtection="0">
      <alignment vertical="center"/>
    </xf>
    <xf numFmtId="0" fontId="41" fillId="49" borderId="0" applyProtection="0">
      <alignment vertical="center"/>
    </xf>
    <xf numFmtId="0" fontId="41" fillId="50" borderId="0" applyProtection="0">
      <alignment vertical="center"/>
    </xf>
    <xf numFmtId="0" fontId="41" fillId="45" borderId="0" applyProtection="0">
      <alignment vertical="center"/>
    </xf>
    <xf numFmtId="0" fontId="41" fillId="46" borderId="0" applyProtection="0">
      <alignment vertical="center"/>
    </xf>
    <xf numFmtId="0" fontId="41" fillId="51" borderId="0" applyProtection="0">
      <alignment vertical="center"/>
    </xf>
    <xf numFmtId="0" fontId="61" fillId="0" borderId="0" applyProtection="0">
      <alignment vertical="center"/>
    </xf>
    <xf numFmtId="0" fontId="62" fillId="53" borderId="16" applyProtection="0">
      <alignment vertical="center"/>
    </xf>
    <xf numFmtId="0" fontId="63" fillId="54" borderId="0" applyProtection="0">
      <alignment vertical="center"/>
    </xf>
    <xf numFmtId="0" fontId="64" fillId="0" borderId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38" fillId="55" borderId="21" applyProtection="0">
      <alignment vertical="center"/>
    </xf>
    <xf numFmtId="0" fontId="65" fillId="0" borderId="20" applyProtection="0">
      <alignment vertical="center"/>
    </xf>
    <xf numFmtId="9" fontId="38" fillId="0" borderId="0" applyProtection="0">
      <alignment vertical="center"/>
    </xf>
    <xf numFmtId="0" fontId="66" fillId="0" borderId="0" applyProtection="0"/>
    <xf numFmtId="0" fontId="67" fillId="0" borderId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42" fillId="35" borderId="0" applyProtection="0">
      <alignment vertical="center"/>
    </xf>
    <xf numFmtId="0" fontId="68" fillId="0" borderId="0" applyProtection="0">
      <alignment vertical="center"/>
    </xf>
    <xf numFmtId="0" fontId="38" fillId="0" borderId="0">
      <alignment vertical="center"/>
    </xf>
    <xf numFmtId="0" fontId="69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4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68" fillId="0" borderId="0"/>
    <xf numFmtId="0" fontId="68" fillId="0" borderId="0"/>
    <xf numFmtId="0" fontId="68" fillId="0" borderId="0" applyProtection="0"/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/>
    <xf numFmtId="0" fontId="68" fillId="0" borderId="0">
      <alignment vertical="top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top"/>
    </xf>
    <xf numFmtId="0" fontId="38" fillId="0" borderId="0">
      <alignment vertical="center"/>
    </xf>
    <xf numFmtId="0" fontId="68" fillId="0" borderId="0"/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68" fillId="0" borderId="0" applyProtection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>
      <alignment vertical="center"/>
    </xf>
    <xf numFmtId="0" fontId="14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/>
    <xf numFmtId="0" fontId="68" fillId="0" borderId="0"/>
    <xf numFmtId="0" fontId="14" fillId="0" borderId="0"/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/>
    <xf numFmtId="0" fontId="1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3" fillId="0" borderId="0">
      <alignment vertical="center"/>
    </xf>
    <xf numFmtId="0" fontId="74" fillId="52" borderId="22" applyProtection="0">
      <alignment vertical="center"/>
    </xf>
    <xf numFmtId="0" fontId="74" fillId="52" borderId="22" applyProtection="0">
      <alignment vertical="center"/>
    </xf>
    <xf numFmtId="0" fontId="74" fillId="52" borderId="22" applyProtection="0">
      <alignment vertical="center"/>
    </xf>
    <xf numFmtId="0" fontId="74" fillId="52" borderId="22" applyProtection="0">
      <alignment vertical="center"/>
    </xf>
    <xf numFmtId="0" fontId="74" fillId="52" borderId="22" applyProtection="0">
      <alignment vertical="center"/>
    </xf>
    <xf numFmtId="0" fontId="75" fillId="35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0" fontId="46" fillId="36" borderId="0" applyProtection="0">
      <alignment vertical="center"/>
    </xf>
    <xf numFmtId="40" fontId="38" fillId="0" borderId="0" applyProtection="0">
      <alignment vertical="center"/>
    </xf>
    <xf numFmtId="38" fontId="38" fillId="0" borderId="0" applyProtection="0">
      <alignment vertical="center"/>
    </xf>
    <xf numFmtId="0" fontId="76" fillId="0" borderId="23" applyProtection="0">
      <alignment vertical="center"/>
    </xf>
    <xf numFmtId="0" fontId="76" fillId="0" borderId="23" applyProtection="0">
      <alignment vertical="center"/>
    </xf>
    <xf numFmtId="0" fontId="76" fillId="0" borderId="23" applyProtection="0">
      <alignment vertical="center"/>
    </xf>
    <xf numFmtId="0" fontId="76" fillId="0" borderId="23" applyProtection="0">
      <alignment vertical="center"/>
    </xf>
    <xf numFmtId="0" fontId="76" fillId="0" borderId="23" applyProtection="0">
      <alignment vertical="center"/>
    </xf>
    <xf numFmtId="0" fontId="77" fillId="52" borderId="15" applyProtection="0">
      <alignment vertical="center"/>
    </xf>
    <xf numFmtId="0" fontId="77" fillId="52" borderId="15" applyProtection="0">
      <alignment vertical="center"/>
    </xf>
    <xf numFmtId="0" fontId="77" fillId="52" borderId="15" applyProtection="0">
      <alignment vertical="center"/>
    </xf>
    <xf numFmtId="0" fontId="77" fillId="52" borderId="15" applyProtection="0">
      <alignment vertical="center"/>
    </xf>
    <xf numFmtId="0" fontId="78" fillId="0" borderId="17" applyProtection="0">
      <alignment vertical="center"/>
    </xf>
    <xf numFmtId="0" fontId="79" fillId="0" borderId="18" applyProtection="0">
      <alignment vertical="center"/>
    </xf>
    <xf numFmtId="0" fontId="80" fillId="0" borderId="19" applyProtection="0">
      <alignment vertical="center"/>
    </xf>
    <xf numFmtId="0" fontId="80" fillId="0" borderId="0" applyProtection="0">
      <alignment vertical="center"/>
    </xf>
    <xf numFmtId="0" fontId="81" fillId="0" borderId="0" applyProtection="0">
      <alignment vertical="center"/>
    </xf>
    <xf numFmtId="0" fontId="82" fillId="36" borderId="0" applyProtection="0">
      <alignment vertical="center"/>
    </xf>
    <xf numFmtId="43" fontId="38" fillId="0" borderId="0" applyProtection="0">
      <alignment vertical="center"/>
    </xf>
    <xf numFmtId="41" fontId="38" fillId="0" borderId="0" applyProtection="0">
      <alignment vertical="center"/>
    </xf>
    <xf numFmtId="0" fontId="83" fillId="39" borderId="15" applyProtection="0">
      <alignment vertical="center"/>
    </xf>
    <xf numFmtId="0" fontId="83" fillId="39" borderId="15" applyProtection="0">
      <alignment vertical="center"/>
    </xf>
    <xf numFmtId="0" fontId="83" fillId="39" borderId="15" applyProtection="0">
      <alignment vertical="center"/>
    </xf>
    <xf numFmtId="0" fontId="83" fillId="39" borderId="15" applyProtection="0">
      <alignment vertical="center"/>
    </xf>
    <xf numFmtId="0" fontId="52" fillId="54" borderId="0" applyProtection="0">
      <alignment vertical="center"/>
    </xf>
    <xf numFmtId="0" fontId="52" fillId="54" borderId="0" applyProtection="0">
      <alignment vertical="center"/>
    </xf>
    <xf numFmtId="0" fontId="52" fillId="54" borderId="0" applyProtection="0">
      <alignment vertical="center"/>
    </xf>
    <xf numFmtId="0" fontId="84" fillId="0" borderId="0" applyProtection="0">
      <alignment vertical="center"/>
    </xf>
    <xf numFmtId="176" fontId="38" fillId="0" borderId="0" applyProtection="0">
      <alignment vertical="center"/>
    </xf>
    <xf numFmtId="177" fontId="38" fillId="0" borderId="0" applyProtection="0">
      <alignment vertical="center"/>
    </xf>
    <xf numFmtId="0" fontId="37" fillId="0" borderId="0" applyProtection="0"/>
    <xf numFmtId="0" fontId="37" fillId="0" borderId="0" applyProtection="0"/>
    <xf numFmtId="0" fontId="68" fillId="0" borderId="0">
      <alignment vertical="center"/>
    </xf>
    <xf numFmtId="0" fontId="85" fillId="0" borderId="0">
      <alignment vertical="center"/>
    </xf>
  </cellStyleXfs>
  <cellXfs count="37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4" fillId="0" borderId="3" xfId="269" applyFont="1" applyFill="1" applyBorder="1" applyAlignment="1">
      <alignment horizontal="center" vertical="center"/>
    </xf>
    <xf numFmtId="0" fontId="3" fillId="2" borderId="4" xfId="283" applyFont="1" applyFill="1" applyBorder="1" applyAlignment="1" applyProtection="1">
      <alignment horizontal="center" vertical="center"/>
    </xf>
    <xf numFmtId="0" fontId="3" fillId="2" borderId="2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7" fillId="2" borderId="3" xfId="39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 wrapText="1"/>
    </xf>
    <xf numFmtId="0" fontId="3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49" fontId="2" fillId="2" borderId="0" xfId="283" applyNumberFormat="1" applyFont="1" applyFill="1" applyBorder="1" applyAlignment="1">
      <alignment horizontal="center" vertical="center"/>
    </xf>
    <xf numFmtId="0" fontId="5" fillId="0" borderId="3" xfId="269" applyFont="1" applyBorder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49" fontId="9" fillId="2" borderId="2" xfId="283" applyNumberFormat="1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10" fillId="2" borderId="2" xfId="283" applyNumberFormat="1" applyFont="1" applyFill="1" applyBorder="1" applyAlignment="1">
      <alignment horizontal="center" vertical="center"/>
    </xf>
    <xf numFmtId="49" fontId="11" fillId="2" borderId="2" xfId="283" applyNumberFormat="1" applyFont="1" applyFill="1" applyBorder="1" applyAlignment="1">
      <alignment horizontal="center" vertical="center"/>
    </xf>
    <xf numFmtId="49" fontId="12" fillId="2" borderId="2" xfId="283" applyNumberFormat="1" applyFont="1" applyFill="1" applyBorder="1" applyAlignment="1">
      <alignment horizontal="center" vertical="center"/>
    </xf>
    <xf numFmtId="49" fontId="13" fillId="2" borderId="2" xfId="315" applyNumberFormat="1" applyFont="1" applyFill="1" applyBorder="1" applyAlignment="1">
      <alignment horizontal="center" vertical="center"/>
    </xf>
    <xf numFmtId="49" fontId="12" fillId="2" borderId="2" xfId="315" applyNumberFormat="1" applyFont="1" applyFill="1" applyBorder="1" applyAlignment="1">
      <alignment horizontal="center" vertical="center"/>
    </xf>
    <xf numFmtId="0" fontId="14" fillId="2" borderId="0" xfId="315" applyFont="1" applyFill="1" applyAlignment="1">
      <alignment horizontal="center" vertical="center"/>
    </xf>
    <xf numFmtId="49" fontId="14" fillId="2" borderId="0" xfId="315" applyNumberFormat="1" applyFont="1" applyFill="1" applyAlignment="1">
      <alignment horizontal="center" vertical="center"/>
    </xf>
    <xf numFmtId="49" fontId="9" fillId="2" borderId="2" xfId="283" applyNumberFormat="1" applyFont="1" applyFill="1" applyBorder="1" applyAlignment="1">
      <alignment horizontal="center" vertical="center"/>
    </xf>
    <xf numFmtId="49" fontId="15" fillId="2" borderId="2" xfId="390" applyNumberFormat="1" applyFont="1" applyFill="1" applyBorder="1" applyAlignment="1">
      <alignment horizontal="center" vertical="center"/>
    </xf>
    <xf numFmtId="49" fontId="16" fillId="2" borderId="2" xfId="315" applyNumberFormat="1" applyFont="1" applyFill="1" applyBorder="1" applyAlignment="1">
      <alignment horizontal="center" vertical="center"/>
    </xf>
    <xf numFmtId="49" fontId="9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11</xdr:col>
      <xdr:colOff>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25600" y="693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748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986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256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11</xdr:col>
      <xdr:colOff>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25600" y="693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Q26" sqref="Q26"/>
    </sheetView>
  </sheetViews>
  <sheetFormatPr defaultColWidth="9.5" defaultRowHeight="21" customHeight="1"/>
  <cols>
    <col min="1" max="9" width="7.5" style="1" customWidth="1"/>
    <col min="10" max="10" width="1.375" style="2" customWidth="1"/>
    <col min="11" max="17" width="9.125" style="3" customWidth="1"/>
    <col min="18" max="16384" width="9.5" style="2"/>
  </cols>
  <sheetData>
    <row r="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19"/>
      <c r="K1" s="20"/>
      <c r="L1" s="20"/>
      <c r="M1" s="20"/>
      <c r="N1" s="20"/>
      <c r="O1" s="20"/>
      <c r="P1" s="20"/>
      <c r="Q1" s="20"/>
    </row>
    <row r="2" customHeight="1" spans="1:17">
      <c r="A2" s="6" t="s">
        <v>1</v>
      </c>
      <c r="B2" s="7" t="s">
        <v>2</v>
      </c>
      <c r="C2" s="7"/>
      <c r="D2" s="7"/>
      <c r="E2" s="8" t="s">
        <v>3</v>
      </c>
      <c r="F2" s="8"/>
      <c r="G2" s="8"/>
      <c r="H2" s="9"/>
      <c r="I2" s="21"/>
      <c r="J2" s="22"/>
      <c r="K2" s="23" t="s">
        <v>4</v>
      </c>
      <c r="L2" s="23"/>
      <c r="M2" s="23"/>
      <c r="N2" s="23"/>
      <c r="O2" s="23"/>
      <c r="P2" s="23"/>
      <c r="Q2" s="23"/>
    </row>
    <row r="3" customHeight="1" spans="1:17">
      <c r="A3" s="10"/>
      <c r="B3" s="11" t="s">
        <v>5</v>
      </c>
      <c r="C3" s="11"/>
      <c r="D3" s="11"/>
      <c r="E3" s="11"/>
      <c r="F3" s="11"/>
      <c r="G3" s="11"/>
      <c r="H3" s="11"/>
      <c r="I3" s="11"/>
      <c r="J3" s="24"/>
      <c r="K3" s="25"/>
      <c r="L3" s="25"/>
      <c r="M3" s="25"/>
      <c r="N3" s="25"/>
      <c r="O3" s="25"/>
      <c r="P3" s="25"/>
      <c r="Q3" s="33"/>
    </row>
    <row r="4" customHeight="1" spans="1:17">
      <c r="A4" s="10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24"/>
      <c r="K4" s="26" t="s">
        <v>14</v>
      </c>
      <c r="L4" s="26" t="s">
        <v>15</v>
      </c>
      <c r="M4" s="26" t="s">
        <v>14</v>
      </c>
      <c r="N4" s="26" t="s">
        <v>16</v>
      </c>
      <c r="O4" s="26" t="s">
        <v>15</v>
      </c>
      <c r="P4" s="26" t="s">
        <v>16</v>
      </c>
      <c r="Q4" s="26" t="s">
        <v>14</v>
      </c>
    </row>
    <row r="5" customHeight="1" spans="1:17">
      <c r="A5" s="10"/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24"/>
      <c r="K5" s="25" t="s">
        <v>6</v>
      </c>
      <c r="L5" s="25" t="s">
        <v>7</v>
      </c>
      <c r="M5" s="25" t="s">
        <v>8</v>
      </c>
      <c r="N5" s="25" t="s">
        <v>9</v>
      </c>
      <c r="O5" s="25" t="s">
        <v>10</v>
      </c>
      <c r="P5" s="25" t="s">
        <v>11</v>
      </c>
      <c r="Q5" s="34" t="s">
        <v>12</v>
      </c>
    </row>
    <row r="6" customHeight="1" spans="1:17">
      <c r="A6" s="13" t="s">
        <v>25</v>
      </c>
      <c r="B6" s="12">
        <f>C6-1</f>
        <v>72</v>
      </c>
      <c r="C6" s="12">
        <f>D6-1</f>
        <v>73</v>
      </c>
      <c r="D6" s="12">
        <f>E6-2</f>
        <v>74</v>
      </c>
      <c r="E6" s="12">
        <v>76</v>
      </c>
      <c r="F6" s="12">
        <f>E6+2</f>
        <v>78</v>
      </c>
      <c r="G6" s="12">
        <f>F6+2</f>
        <v>80</v>
      </c>
      <c r="H6" s="12">
        <f>G6+1</f>
        <v>81</v>
      </c>
      <c r="I6" s="12">
        <f>H6+1</f>
        <v>82</v>
      </c>
      <c r="J6" s="24"/>
      <c r="K6" s="27" t="s">
        <v>26</v>
      </c>
      <c r="L6" s="27" t="s">
        <v>27</v>
      </c>
      <c r="M6" s="27" t="s">
        <v>28</v>
      </c>
      <c r="N6" s="27" t="s">
        <v>29</v>
      </c>
      <c r="O6" s="27" t="s">
        <v>30</v>
      </c>
      <c r="P6" s="27" t="s">
        <v>29</v>
      </c>
      <c r="Q6" s="35" t="s">
        <v>31</v>
      </c>
    </row>
    <row r="7" customHeight="1" spans="1:17">
      <c r="A7" s="12" t="s">
        <v>32</v>
      </c>
      <c r="B7" s="12">
        <f t="shared" ref="B7:B9" si="0">C7-4</f>
        <v>112</v>
      </c>
      <c r="C7" s="12">
        <f t="shared" ref="C7:C9" si="1">D7-4</f>
        <v>116</v>
      </c>
      <c r="D7" s="12">
        <f t="shared" ref="D7:D9" si="2">E7-4</f>
        <v>120</v>
      </c>
      <c r="E7" s="12">
        <v>124</v>
      </c>
      <c r="F7" s="12">
        <f t="shared" ref="F7:F9" si="3">E7+4</f>
        <v>128</v>
      </c>
      <c r="G7" s="12">
        <f>F7+4</f>
        <v>132</v>
      </c>
      <c r="H7" s="12">
        <f t="shared" ref="H7:H9" si="4">G7+6</f>
        <v>138</v>
      </c>
      <c r="I7" s="12">
        <f>H7+6</f>
        <v>144</v>
      </c>
      <c r="J7" s="24"/>
      <c r="K7" s="28" t="s">
        <v>26</v>
      </c>
      <c r="L7" s="29" t="s">
        <v>33</v>
      </c>
      <c r="M7" s="29" t="s">
        <v>34</v>
      </c>
      <c r="N7" s="29" t="s">
        <v>30</v>
      </c>
      <c r="O7" s="29" t="s">
        <v>26</v>
      </c>
      <c r="P7" s="29" t="s">
        <v>34</v>
      </c>
      <c r="Q7" s="29" t="s">
        <v>26</v>
      </c>
    </row>
    <row r="8" customHeight="1" spans="1:17">
      <c r="A8" s="12" t="s">
        <v>35</v>
      </c>
      <c r="B8" s="12">
        <f t="shared" si="0"/>
        <v>106</v>
      </c>
      <c r="C8" s="12">
        <f t="shared" si="1"/>
        <v>110</v>
      </c>
      <c r="D8" s="12">
        <f t="shared" si="2"/>
        <v>114</v>
      </c>
      <c r="E8" s="12">
        <v>118</v>
      </c>
      <c r="F8" s="12">
        <f t="shared" si="3"/>
        <v>122</v>
      </c>
      <c r="G8" s="12">
        <f>F8+5</f>
        <v>127</v>
      </c>
      <c r="H8" s="12">
        <f t="shared" si="4"/>
        <v>133</v>
      </c>
      <c r="I8" s="12">
        <f>H8+7</f>
        <v>140</v>
      </c>
      <c r="J8" s="24"/>
      <c r="K8" s="28" t="s">
        <v>28</v>
      </c>
      <c r="L8" s="30" t="s">
        <v>29</v>
      </c>
      <c r="M8" s="30" t="s">
        <v>26</v>
      </c>
      <c r="N8" s="30" t="s">
        <v>36</v>
      </c>
      <c r="O8" s="30" t="s">
        <v>37</v>
      </c>
      <c r="P8" s="30" t="s">
        <v>26</v>
      </c>
      <c r="Q8" s="30" t="s">
        <v>37</v>
      </c>
    </row>
    <row r="9" customHeight="1" spans="1:17">
      <c r="A9" s="12" t="s">
        <v>38</v>
      </c>
      <c r="B9" s="12">
        <f t="shared" si="0"/>
        <v>106</v>
      </c>
      <c r="C9" s="12">
        <f t="shared" si="1"/>
        <v>110</v>
      </c>
      <c r="D9" s="12">
        <f t="shared" si="2"/>
        <v>114</v>
      </c>
      <c r="E9" s="12">
        <v>118</v>
      </c>
      <c r="F9" s="12">
        <f t="shared" si="3"/>
        <v>122</v>
      </c>
      <c r="G9" s="12">
        <f>F9+5</f>
        <v>127</v>
      </c>
      <c r="H9" s="12">
        <f t="shared" si="4"/>
        <v>133</v>
      </c>
      <c r="I9" s="12">
        <f>H9+7</f>
        <v>140</v>
      </c>
      <c r="J9" s="24"/>
      <c r="K9" s="28" t="s">
        <v>39</v>
      </c>
      <c r="L9" s="30" t="s">
        <v>40</v>
      </c>
      <c r="M9" s="30" t="s">
        <v>31</v>
      </c>
      <c r="N9" s="30" t="s">
        <v>28</v>
      </c>
      <c r="O9" s="30" t="s">
        <v>41</v>
      </c>
      <c r="P9" s="30" t="s">
        <v>28</v>
      </c>
      <c r="Q9" s="30" t="s">
        <v>42</v>
      </c>
    </row>
    <row r="10" customHeight="1" spans="1:17">
      <c r="A10" s="12" t="s">
        <v>43</v>
      </c>
      <c r="B10" s="12">
        <f>C10-1.2</f>
        <v>45.9</v>
      </c>
      <c r="C10" s="12">
        <f>D10-1.2</f>
        <v>47.1</v>
      </c>
      <c r="D10" s="12">
        <f>E10-1.2</f>
        <v>48.3</v>
      </c>
      <c r="E10" s="12">
        <v>49.5</v>
      </c>
      <c r="F10" s="12">
        <f>E10+1.2</f>
        <v>50.7</v>
      </c>
      <c r="G10" s="12">
        <f>F10+1.2</f>
        <v>51.9</v>
      </c>
      <c r="H10" s="12">
        <f>G10+1.4</f>
        <v>53.3</v>
      </c>
      <c r="I10" s="12">
        <f>H10+1.4</f>
        <v>54.7</v>
      </c>
      <c r="J10" s="24"/>
      <c r="K10" s="28" t="s">
        <v>44</v>
      </c>
      <c r="L10" s="29" t="s">
        <v>45</v>
      </c>
      <c r="M10" s="29" t="s">
        <v>46</v>
      </c>
      <c r="N10" s="29" t="s">
        <v>47</v>
      </c>
      <c r="O10" s="29" t="s">
        <v>48</v>
      </c>
      <c r="P10" s="29" t="s">
        <v>49</v>
      </c>
      <c r="Q10" s="29" t="s">
        <v>50</v>
      </c>
    </row>
    <row r="11" customHeight="1" spans="1:17">
      <c r="A11" s="12" t="s">
        <v>51</v>
      </c>
      <c r="B11" s="12">
        <f>C11-0.6</f>
        <v>63.1</v>
      </c>
      <c r="C11" s="12">
        <f>D11-0.6</f>
        <v>63.7</v>
      </c>
      <c r="D11" s="12">
        <f>E11-1.2</f>
        <v>64.3</v>
      </c>
      <c r="E11" s="12">
        <v>65.5</v>
      </c>
      <c r="F11" s="12">
        <f>E11+1.2</f>
        <v>66.7</v>
      </c>
      <c r="G11" s="12">
        <f>F11+1.2</f>
        <v>67.9</v>
      </c>
      <c r="H11" s="12">
        <f>G11+0.6</f>
        <v>68.5</v>
      </c>
      <c r="I11" s="12">
        <f>H11+0.6</f>
        <v>69.1</v>
      </c>
      <c r="J11" s="24"/>
      <c r="K11" s="28" t="s">
        <v>52</v>
      </c>
      <c r="L11" s="30" t="s">
        <v>53</v>
      </c>
      <c r="M11" s="30" t="s">
        <v>31</v>
      </c>
      <c r="N11" s="30" t="s">
        <v>27</v>
      </c>
      <c r="O11" s="30" t="s">
        <v>54</v>
      </c>
      <c r="P11" s="30" t="s">
        <v>55</v>
      </c>
      <c r="Q11" s="30" t="s">
        <v>56</v>
      </c>
    </row>
    <row r="12" customHeight="1" spans="1:17">
      <c r="A12" s="12" t="s">
        <v>57</v>
      </c>
      <c r="B12" s="12">
        <f>C12-0.8</f>
        <v>22.6</v>
      </c>
      <c r="C12" s="12">
        <f>D12-0.8</f>
        <v>23.4</v>
      </c>
      <c r="D12" s="12">
        <f>E12-0.8</f>
        <v>24.2</v>
      </c>
      <c r="E12" s="12">
        <v>25</v>
      </c>
      <c r="F12" s="12">
        <f>E12+0.8</f>
        <v>25.8</v>
      </c>
      <c r="G12" s="12">
        <f>F12+0.8</f>
        <v>26.6</v>
      </c>
      <c r="H12" s="12">
        <f>G12+1.3</f>
        <v>27.9</v>
      </c>
      <c r="I12" s="12">
        <f>H12+1.3</f>
        <v>29.2</v>
      </c>
      <c r="J12" s="24"/>
      <c r="K12" s="28" t="s">
        <v>58</v>
      </c>
      <c r="L12" s="30" t="s">
        <v>59</v>
      </c>
      <c r="M12" s="30" t="s">
        <v>60</v>
      </c>
      <c r="N12" s="30" t="s">
        <v>31</v>
      </c>
      <c r="O12" s="30" t="s">
        <v>60</v>
      </c>
      <c r="P12" s="30" t="s">
        <v>58</v>
      </c>
      <c r="Q12" s="30" t="s">
        <v>55</v>
      </c>
    </row>
    <row r="13" customHeight="1" spans="1:17">
      <c r="A13" s="12" t="s">
        <v>61</v>
      </c>
      <c r="B13" s="12">
        <f t="shared" ref="B13:B16" si="5">C13-0.5</f>
        <v>13.5</v>
      </c>
      <c r="C13" s="12">
        <f t="shared" ref="C13:C16" si="6">D13-0.5</f>
        <v>14</v>
      </c>
      <c r="D13" s="12">
        <f t="shared" ref="D13:D16" si="7">E13-0.5</f>
        <v>14.5</v>
      </c>
      <c r="E13" s="12">
        <v>15</v>
      </c>
      <c r="F13" s="12">
        <f>E13+0.5</f>
        <v>15.5</v>
      </c>
      <c r="G13" s="12">
        <f>F13+0.5</f>
        <v>16</v>
      </c>
      <c r="H13" s="12">
        <f>G13+0.7</f>
        <v>16.7</v>
      </c>
      <c r="I13" s="12">
        <f>H13+0.7</f>
        <v>17.4</v>
      </c>
      <c r="J13" s="24"/>
      <c r="K13" s="28" t="s">
        <v>31</v>
      </c>
      <c r="L13" s="30" t="s">
        <v>31</v>
      </c>
      <c r="M13" s="30" t="s">
        <v>31</v>
      </c>
      <c r="N13" s="30" t="s">
        <v>31</v>
      </c>
      <c r="O13" s="30" t="s">
        <v>30</v>
      </c>
      <c r="P13" s="30" t="s">
        <v>30</v>
      </c>
      <c r="Q13" s="30" t="s">
        <v>54</v>
      </c>
    </row>
    <row r="14" customHeight="1" spans="1:17">
      <c r="A14" s="12" t="s">
        <v>62</v>
      </c>
      <c r="B14" s="12">
        <f>C14-1</f>
        <v>54</v>
      </c>
      <c r="C14" s="12">
        <f>D14-1</f>
        <v>55</v>
      </c>
      <c r="D14" s="12">
        <f>E14-1</f>
        <v>56</v>
      </c>
      <c r="E14" s="12">
        <v>57</v>
      </c>
      <c r="F14" s="12">
        <f>E14+1</f>
        <v>58</v>
      </c>
      <c r="G14" s="12">
        <f>F14+1</f>
        <v>59</v>
      </c>
      <c r="H14" s="12">
        <f>G14+1.5</f>
        <v>60.5</v>
      </c>
      <c r="I14" s="12">
        <f>H14+1.5</f>
        <v>62</v>
      </c>
      <c r="J14" s="24"/>
      <c r="K14" s="28" t="s">
        <v>30</v>
      </c>
      <c r="L14" s="30" t="s">
        <v>63</v>
      </c>
      <c r="M14" s="30" t="s">
        <v>64</v>
      </c>
      <c r="N14" s="30" t="s">
        <v>63</v>
      </c>
      <c r="O14" s="30" t="s">
        <v>65</v>
      </c>
      <c r="P14" s="30" t="s">
        <v>31</v>
      </c>
      <c r="Q14" s="30" t="s">
        <v>64</v>
      </c>
    </row>
    <row r="15" customHeight="1" spans="1:17">
      <c r="A15" s="12" t="s">
        <v>66</v>
      </c>
      <c r="B15" s="12">
        <f t="shared" si="5"/>
        <v>35.5</v>
      </c>
      <c r="C15" s="12">
        <f t="shared" si="6"/>
        <v>36</v>
      </c>
      <c r="D15" s="12">
        <f t="shared" si="7"/>
        <v>36.5</v>
      </c>
      <c r="E15" s="12">
        <v>37</v>
      </c>
      <c r="F15" s="12">
        <f t="shared" ref="F15:H15" si="8">E15+0.5</f>
        <v>37.5</v>
      </c>
      <c r="G15" s="12">
        <f t="shared" si="8"/>
        <v>38</v>
      </c>
      <c r="H15" s="12">
        <f t="shared" si="8"/>
        <v>38.5</v>
      </c>
      <c r="I15" s="12">
        <f>H15</f>
        <v>38.5</v>
      </c>
      <c r="J15" s="24"/>
      <c r="K15" s="28" t="s">
        <v>27</v>
      </c>
      <c r="L15" s="30" t="s">
        <v>31</v>
      </c>
      <c r="M15" s="30" t="s">
        <v>30</v>
      </c>
      <c r="N15" s="30" t="s">
        <v>27</v>
      </c>
      <c r="O15" s="30" t="s">
        <v>31</v>
      </c>
      <c r="P15" s="30" t="s">
        <v>40</v>
      </c>
      <c r="Q15" s="30" t="s">
        <v>31</v>
      </c>
    </row>
    <row r="16" customHeight="1" spans="1:17">
      <c r="A16" s="12" t="s">
        <v>67</v>
      </c>
      <c r="B16" s="12">
        <f t="shared" si="5"/>
        <v>24.5</v>
      </c>
      <c r="C16" s="12">
        <f t="shared" si="6"/>
        <v>25</v>
      </c>
      <c r="D16" s="12">
        <f t="shared" si="7"/>
        <v>25.5</v>
      </c>
      <c r="E16" s="12">
        <v>26</v>
      </c>
      <c r="F16" s="12">
        <f>E16+0.5</f>
        <v>26.5</v>
      </c>
      <c r="G16" s="12">
        <f>F16+0.5</f>
        <v>27</v>
      </c>
      <c r="H16" s="12">
        <f>G16+0.75</f>
        <v>27.75</v>
      </c>
      <c r="I16" s="12">
        <f>H16</f>
        <v>27.75</v>
      </c>
      <c r="J16" s="24"/>
      <c r="K16" s="28" t="s">
        <v>30</v>
      </c>
      <c r="L16" s="30" t="s">
        <v>63</v>
      </c>
      <c r="M16" s="30" t="s">
        <v>31</v>
      </c>
      <c r="N16" s="30" t="s">
        <v>40</v>
      </c>
      <c r="O16" s="30" t="s">
        <v>63</v>
      </c>
      <c r="P16" s="30" t="s">
        <v>63</v>
      </c>
      <c r="Q16" s="30" t="s">
        <v>63</v>
      </c>
    </row>
    <row r="17" customHeight="1" spans="1:17">
      <c r="A17" s="14" t="s">
        <v>68</v>
      </c>
      <c r="B17" s="15"/>
      <c r="C17" s="15"/>
      <c r="D17" s="15"/>
      <c r="E17" s="15"/>
      <c r="F17" s="15"/>
      <c r="G17" s="15"/>
      <c r="H17" s="15"/>
      <c r="I17" s="15"/>
      <c r="J17" s="24"/>
      <c r="K17" s="28"/>
      <c r="L17" s="30"/>
      <c r="M17" s="30"/>
      <c r="N17" s="30"/>
      <c r="O17" s="30"/>
      <c r="P17" s="30"/>
      <c r="Q17" s="30"/>
    </row>
    <row r="18" customHeight="1" spans="1:17">
      <c r="A18" s="12" t="s">
        <v>25</v>
      </c>
      <c r="B18" s="12">
        <f>C18-1</f>
        <v>67</v>
      </c>
      <c r="C18" s="12">
        <f>D18-1</f>
        <v>68</v>
      </c>
      <c r="D18" s="12">
        <f>E18-2</f>
        <v>69</v>
      </c>
      <c r="E18" s="12">
        <v>71</v>
      </c>
      <c r="F18" s="12">
        <f>E18+2</f>
        <v>73</v>
      </c>
      <c r="G18" s="12">
        <f>F18+2</f>
        <v>75</v>
      </c>
      <c r="H18" s="12">
        <f>G18+1</f>
        <v>76</v>
      </c>
      <c r="I18" s="12">
        <f>H18+1</f>
        <v>77</v>
      </c>
      <c r="J18" s="24"/>
      <c r="K18" s="28" t="s">
        <v>31</v>
      </c>
      <c r="L18" s="30" t="s">
        <v>36</v>
      </c>
      <c r="M18" s="30" t="s">
        <v>31</v>
      </c>
      <c r="N18" s="30" t="s">
        <v>26</v>
      </c>
      <c r="O18" s="30" t="s">
        <v>28</v>
      </c>
      <c r="P18" s="30" t="s">
        <v>31</v>
      </c>
      <c r="Q18" s="30" t="s">
        <v>69</v>
      </c>
    </row>
    <row r="19" customHeight="1" spans="1:17">
      <c r="A19" s="12" t="s">
        <v>32</v>
      </c>
      <c r="B19" s="12">
        <f t="shared" ref="B19:B21" si="9">C19-4</f>
        <v>100</v>
      </c>
      <c r="C19" s="12">
        <f t="shared" ref="C19:C21" si="10">D19-4</f>
        <v>104</v>
      </c>
      <c r="D19" s="12">
        <f t="shared" ref="D19:D21" si="11">E19-4</f>
        <v>108</v>
      </c>
      <c r="E19" s="12">
        <v>112</v>
      </c>
      <c r="F19" s="12">
        <f t="shared" ref="F19:F21" si="12">E19+4</f>
        <v>116</v>
      </c>
      <c r="G19" s="12">
        <f>F19+4</f>
        <v>120</v>
      </c>
      <c r="H19" s="12">
        <f t="shared" ref="H19:H21" si="13">G19+6</f>
        <v>126</v>
      </c>
      <c r="I19" s="12">
        <f>H19+6</f>
        <v>132</v>
      </c>
      <c r="J19" s="24"/>
      <c r="K19" s="28" t="s">
        <v>26</v>
      </c>
      <c r="L19" s="30" t="s">
        <v>29</v>
      </c>
      <c r="M19" s="30" t="s">
        <v>34</v>
      </c>
      <c r="N19" s="30" t="s">
        <v>26</v>
      </c>
      <c r="O19" s="30" t="s">
        <v>31</v>
      </c>
      <c r="P19" s="30" t="s">
        <v>26</v>
      </c>
      <c r="Q19" s="30" t="s">
        <v>41</v>
      </c>
    </row>
    <row r="20" customHeight="1" spans="1:17">
      <c r="A20" s="12" t="s">
        <v>35</v>
      </c>
      <c r="B20" s="12">
        <f t="shared" si="9"/>
        <v>96</v>
      </c>
      <c r="C20" s="12">
        <f t="shared" si="10"/>
        <v>100</v>
      </c>
      <c r="D20" s="12">
        <f t="shared" si="11"/>
        <v>104</v>
      </c>
      <c r="E20" s="12">
        <v>108</v>
      </c>
      <c r="F20" s="12">
        <f t="shared" si="12"/>
        <v>112</v>
      </c>
      <c r="G20" s="12">
        <f>F20+5</f>
        <v>117</v>
      </c>
      <c r="H20" s="12">
        <f t="shared" si="13"/>
        <v>123</v>
      </c>
      <c r="I20" s="12">
        <f>H20+7</f>
        <v>130</v>
      </c>
      <c r="J20" s="24"/>
      <c r="K20" s="28" t="s">
        <v>28</v>
      </c>
      <c r="L20" s="30" t="s">
        <v>26</v>
      </c>
      <c r="M20" s="30" t="s">
        <v>28</v>
      </c>
      <c r="N20" s="30" t="s">
        <v>31</v>
      </c>
      <c r="O20" s="30" t="s">
        <v>28</v>
      </c>
      <c r="P20" s="30" t="s">
        <v>29</v>
      </c>
      <c r="Q20" s="30" t="s">
        <v>36</v>
      </c>
    </row>
    <row r="21" customHeight="1" spans="1:17">
      <c r="A21" s="12" t="s">
        <v>38</v>
      </c>
      <c r="B21" s="12">
        <f t="shared" si="9"/>
        <v>96</v>
      </c>
      <c r="C21" s="12">
        <f t="shared" si="10"/>
        <v>100</v>
      </c>
      <c r="D21" s="12">
        <f t="shared" si="11"/>
        <v>104</v>
      </c>
      <c r="E21" s="12">
        <v>108</v>
      </c>
      <c r="F21" s="12">
        <f t="shared" si="12"/>
        <v>112</v>
      </c>
      <c r="G21" s="12">
        <f>F21+5</f>
        <v>117</v>
      </c>
      <c r="H21" s="12">
        <f t="shared" si="13"/>
        <v>123</v>
      </c>
      <c r="I21" s="12">
        <f>H21+7</f>
        <v>130</v>
      </c>
      <c r="J21" s="24"/>
      <c r="K21" s="28" t="s">
        <v>28</v>
      </c>
      <c r="L21" s="30" t="s">
        <v>29</v>
      </c>
      <c r="M21" s="30" t="s">
        <v>47</v>
      </c>
      <c r="N21" s="30" t="s">
        <v>44</v>
      </c>
      <c r="O21" s="30" t="s">
        <v>31</v>
      </c>
      <c r="P21" s="30" t="s">
        <v>26</v>
      </c>
      <c r="Q21" s="30" t="s">
        <v>44</v>
      </c>
    </row>
    <row r="22" customHeight="1" spans="1:17">
      <c r="A22" s="12" t="s">
        <v>43</v>
      </c>
      <c r="B22" s="12">
        <f>C22-1.2</f>
        <v>43.4</v>
      </c>
      <c r="C22" s="12">
        <f>D22-1.2</f>
        <v>44.6</v>
      </c>
      <c r="D22" s="12">
        <f>E22-1.2</f>
        <v>45.8</v>
      </c>
      <c r="E22" s="12">
        <v>47</v>
      </c>
      <c r="F22" s="12">
        <f>E22+1.2</f>
        <v>48.2</v>
      </c>
      <c r="G22" s="12">
        <f>F22+1.2</f>
        <v>49.4</v>
      </c>
      <c r="H22" s="12">
        <f>G22+1.4</f>
        <v>50.8</v>
      </c>
      <c r="I22" s="12">
        <f>H22+1.4</f>
        <v>52.2</v>
      </c>
      <c r="J22" s="24"/>
      <c r="K22" s="28" t="s">
        <v>49</v>
      </c>
      <c r="L22" s="30" t="s">
        <v>52</v>
      </c>
      <c r="M22" s="30" t="s">
        <v>44</v>
      </c>
      <c r="N22" s="30" t="s">
        <v>47</v>
      </c>
      <c r="O22" s="30" t="s">
        <v>70</v>
      </c>
      <c r="P22" s="30" t="s">
        <v>71</v>
      </c>
      <c r="Q22" s="30" t="s">
        <v>72</v>
      </c>
    </row>
    <row r="23" customHeight="1" spans="1:17">
      <c r="A23" s="12" t="s">
        <v>51</v>
      </c>
      <c r="B23" s="12">
        <f>C23-0.6</f>
        <v>59.6</v>
      </c>
      <c r="C23" s="12">
        <f>D23-0.6</f>
        <v>60.2</v>
      </c>
      <c r="D23" s="12">
        <f>E23-1.2</f>
        <v>60.8</v>
      </c>
      <c r="E23" s="12">
        <v>62</v>
      </c>
      <c r="F23" s="12">
        <f>E23+1.2</f>
        <v>63.2</v>
      </c>
      <c r="G23" s="12">
        <f>F23+1.2</f>
        <v>64.4</v>
      </c>
      <c r="H23" s="12">
        <f>G23+0.6</f>
        <v>65</v>
      </c>
      <c r="I23" s="12">
        <f>H23+0.6</f>
        <v>65.6</v>
      </c>
      <c r="J23" s="24"/>
      <c r="K23" s="28" t="s">
        <v>58</v>
      </c>
      <c r="L23" s="30" t="s">
        <v>65</v>
      </c>
      <c r="M23" s="30" t="s">
        <v>73</v>
      </c>
      <c r="N23" s="30" t="s">
        <v>41</v>
      </c>
      <c r="O23" s="30" t="s">
        <v>44</v>
      </c>
      <c r="P23" s="30" t="s">
        <v>74</v>
      </c>
      <c r="Q23" s="30" t="s">
        <v>31</v>
      </c>
    </row>
    <row r="24" customHeight="1" spans="1:17">
      <c r="A24" s="12" t="s">
        <v>57</v>
      </c>
      <c r="B24" s="12">
        <f>C24-0.8</f>
        <v>20.1</v>
      </c>
      <c r="C24" s="12">
        <f>D24-0.8</f>
        <v>20.9</v>
      </c>
      <c r="D24" s="12">
        <f>E24-0.8</f>
        <v>21.7</v>
      </c>
      <c r="E24" s="12">
        <v>22.5</v>
      </c>
      <c r="F24" s="12">
        <f>E24+0.8</f>
        <v>23.3</v>
      </c>
      <c r="G24" s="12">
        <f>F24+0.8</f>
        <v>24.1</v>
      </c>
      <c r="H24" s="12">
        <f>G24+1.3</f>
        <v>25.4</v>
      </c>
      <c r="I24" s="12">
        <f>H24+1.3</f>
        <v>26.7</v>
      </c>
      <c r="J24" s="24"/>
      <c r="K24" s="28" t="s">
        <v>58</v>
      </c>
      <c r="L24" s="30" t="s">
        <v>63</v>
      </c>
      <c r="M24" s="30" t="s">
        <v>44</v>
      </c>
      <c r="N24" s="30" t="s">
        <v>63</v>
      </c>
      <c r="O24" s="30" t="s">
        <v>63</v>
      </c>
      <c r="P24" s="30" t="s">
        <v>45</v>
      </c>
      <c r="Q24" s="30" t="s">
        <v>49</v>
      </c>
    </row>
    <row r="25" customHeight="1" spans="1:17">
      <c r="A25" s="12" t="s">
        <v>61</v>
      </c>
      <c r="B25" s="12">
        <f>C25-0.4</f>
        <v>9.8</v>
      </c>
      <c r="C25" s="12">
        <f>D25-0.4</f>
        <v>10.2</v>
      </c>
      <c r="D25" s="12">
        <f>E25-0.4</f>
        <v>10.6</v>
      </c>
      <c r="E25" s="12">
        <v>11</v>
      </c>
      <c r="F25" s="12">
        <f>E25+0.4</f>
        <v>11.4</v>
      </c>
      <c r="G25" s="12">
        <f>F25+0.4</f>
        <v>11.8</v>
      </c>
      <c r="H25" s="12">
        <f>G25+0.6</f>
        <v>12.4</v>
      </c>
      <c r="I25" s="12">
        <f>H25+0.6</f>
        <v>13</v>
      </c>
      <c r="J25" s="24"/>
      <c r="K25" s="28" t="s">
        <v>44</v>
      </c>
      <c r="L25" s="30" t="s">
        <v>75</v>
      </c>
      <c r="M25" s="30" t="s">
        <v>45</v>
      </c>
      <c r="N25" s="30" t="s">
        <v>47</v>
      </c>
      <c r="O25" s="30" t="s">
        <v>49</v>
      </c>
      <c r="P25" s="30" t="s">
        <v>44</v>
      </c>
      <c r="Q25" s="30" t="s">
        <v>49</v>
      </c>
    </row>
    <row r="26" customHeight="1" spans="1:17">
      <c r="A26" s="16" t="s">
        <v>62</v>
      </c>
      <c r="B26" s="12">
        <f>C26-1</f>
        <v>48</v>
      </c>
      <c r="C26" s="12">
        <f>D26-1</f>
        <v>49</v>
      </c>
      <c r="D26" s="12">
        <f>E26-1</f>
        <v>50</v>
      </c>
      <c r="E26" s="12">
        <v>51</v>
      </c>
      <c r="F26" s="12">
        <f>E26+1</f>
        <v>52</v>
      </c>
      <c r="G26" s="12">
        <f>F26+1</f>
        <v>53</v>
      </c>
      <c r="H26" s="12">
        <f>G26+1.5</f>
        <v>54.5</v>
      </c>
      <c r="I26" s="16">
        <f>H26+1.5</f>
        <v>56</v>
      </c>
      <c r="J26" s="24"/>
      <c r="K26" s="28" t="s">
        <v>65</v>
      </c>
      <c r="L26" s="30" t="s">
        <v>65</v>
      </c>
      <c r="M26" s="30" t="s">
        <v>47</v>
      </c>
      <c r="N26" s="30" t="s">
        <v>47</v>
      </c>
      <c r="O26" s="30" t="s">
        <v>44</v>
      </c>
      <c r="P26" s="30" t="s">
        <v>76</v>
      </c>
      <c r="Q26" s="30" t="s">
        <v>44</v>
      </c>
    </row>
    <row r="27" customHeight="1" spans="1:17">
      <c r="A27" s="17"/>
      <c r="D27" s="18"/>
      <c r="E27" s="18"/>
      <c r="F27" s="18"/>
      <c r="G27" s="18"/>
      <c r="H27" s="18"/>
      <c r="I27" s="18"/>
      <c r="J27" s="31"/>
      <c r="K27" s="32"/>
      <c r="L27" s="32"/>
      <c r="M27" s="32"/>
      <c r="N27" s="32"/>
      <c r="O27" s="32"/>
      <c r="P27" s="32"/>
      <c r="Q27" s="32"/>
    </row>
    <row r="28" customHeight="1" spans="4:17">
      <c r="D28" s="18"/>
      <c r="E28" s="18"/>
      <c r="F28" s="18"/>
      <c r="G28" s="18"/>
      <c r="H28" s="18"/>
      <c r="I28" s="18"/>
      <c r="J28" s="31"/>
      <c r="K28" s="32"/>
      <c r="L28" s="32"/>
      <c r="M28" s="32"/>
      <c r="N28" s="32"/>
      <c r="O28" s="32"/>
      <c r="P28" s="32"/>
      <c r="Q28" s="32"/>
    </row>
    <row r="29" customHeight="1" spans="1:17">
      <c r="A29" s="18"/>
      <c r="B29" s="18"/>
      <c r="C29" s="18"/>
      <c r="D29" s="18"/>
      <c r="E29" s="18"/>
      <c r="F29" s="18"/>
      <c r="G29" s="18"/>
      <c r="H29" s="18"/>
      <c r="I29" s="18"/>
      <c r="J29" s="31"/>
      <c r="K29" s="32"/>
      <c r="L29" s="32"/>
      <c r="M29" s="32"/>
      <c r="N29" s="32"/>
      <c r="O29" s="32"/>
      <c r="P29" s="32"/>
      <c r="Q29" s="36"/>
    </row>
  </sheetData>
  <mergeCells count="8">
    <mergeCell ref="A1:Q1"/>
    <mergeCell ref="B2:D2"/>
    <mergeCell ref="E2:G2"/>
    <mergeCell ref="K2:Q2"/>
    <mergeCell ref="B3:I3"/>
    <mergeCell ref="A17:I17"/>
    <mergeCell ref="A3:A5"/>
    <mergeCell ref="J2:J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2024-08-23T03:09:49Z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