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<sst xmlns="http://schemas.openxmlformats.org/spreadsheetml/2006/main" count="88" uniqueCount="37">
  <si>
    <t>QC规格测量表</t>
  </si>
  <si>
    <t>款号</t>
  </si>
  <si>
    <t>TABBFL81876</t>
  </si>
  <si>
    <t>男款入门冲锋衣</t>
  </si>
  <si>
    <t>指示规格 FINAL SPAC</t>
  </si>
  <si>
    <t>炭灰/宝蓝</t>
  </si>
  <si>
    <t>S</t>
  </si>
  <si>
    <t>M</t>
  </si>
  <si>
    <t>L</t>
  </si>
  <si>
    <t>XL</t>
  </si>
  <si>
    <t>XXL</t>
  </si>
  <si>
    <t>XXXL</t>
  </si>
  <si>
    <t>XXXXL</t>
  </si>
  <si>
    <t>XXXXXL</t>
  </si>
  <si>
    <t>后中长</t>
  </si>
  <si>
    <t>+1  0</t>
  </si>
  <si>
    <t>0  +0.5</t>
  </si>
  <si>
    <t>+0.5  0</t>
  </si>
  <si>
    <t>+0.5 +0.5</t>
  </si>
  <si>
    <t>+1  +0.5</t>
  </si>
  <si>
    <t>胸围</t>
  </si>
  <si>
    <t>+0.5  +1</t>
  </si>
  <si>
    <t>+0.5 + 0.5</t>
  </si>
  <si>
    <t>+1 + 0.5</t>
  </si>
  <si>
    <t>下摆</t>
  </si>
  <si>
    <t>+1  +1</t>
  </si>
  <si>
    <t>+0.5  +0.5</t>
  </si>
  <si>
    <t>+1 +0.5</t>
  </si>
  <si>
    <t>后中袖长</t>
  </si>
  <si>
    <t>袖肥</t>
  </si>
  <si>
    <t>0  0</t>
  </si>
  <si>
    <t>1/2袖口</t>
  </si>
  <si>
    <t>0   0</t>
  </si>
  <si>
    <t>领围</t>
  </si>
  <si>
    <t>0  -0.5</t>
  </si>
  <si>
    <t>帽高</t>
  </si>
  <si>
    <t>1/2帽宽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</si>
</sst>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6" fillId="34" borderId="0" applyProtection="0">
      <alignment vertical="center"/>
    </xf>
    <xf numFmtId="0" fontId="6" fillId="35" borderId="0" applyProtection="0">
      <alignment vertical="center"/>
    </xf>
    <xf numFmtId="0" fontId="6" fillId="36" borderId="0" applyProtection="0">
      <alignment vertical="center"/>
    </xf>
    <xf numFmtId="0" fontId="6" fillId="37" borderId="0" applyProtection="0">
      <alignment vertical="center"/>
    </xf>
    <xf numFmtId="0" fontId="6" fillId="38" borderId="0" applyProtection="0">
      <alignment vertical="center"/>
    </xf>
    <xf numFmtId="0" fontId="6" fillId="39" borderId="0" applyProtection="0">
      <alignment vertical="center"/>
    </xf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6" fillId="40" borderId="0" applyProtection="0">
      <alignment vertical="center"/>
    </xf>
    <xf numFmtId="0" fontId="6" fillId="41" borderId="0" applyProtection="0">
      <alignment vertical="center"/>
    </xf>
    <xf numFmtId="0" fontId="6" fillId="42" borderId="0" applyProtection="0">
      <alignment vertical="center"/>
    </xf>
    <xf numFmtId="0" fontId="6" fillId="37" borderId="0" applyProtection="0">
      <alignment vertical="center"/>
    </xf>
    <xf numFmtId="0" fontId="6" fillId="40" borderId="0" applyProtection="0">
      <alignment vertical="center"/>
    </xf>
    <xf numFmtId="0" fontId="6" fillId="43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2" fillId="42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34" fillId="35" borderId="0" applyProtection="0">
      <alignment vertical="center"/>
    </xf>
    <xf numFmtId="0" fontId="35" fillId="52" borderId="14" applyProtection="0">
      <alignment vertical="center"/>
    </xf>
    <xf numFmtId="0" fontId="35" fillId="52" borderId="14" applyProtection="0">
      <alignment vertical="center"/>
    </xf>
    <xf numFmtId="0" fontId="35" fillId="52" borderId="14" applyProtection="0">
      <alignment vertical="center"/>
    </xf>
    <xf numFmtId="0" fontId="35" fillId="52" borderId="14" applyProtection="0">
      <alignment vertical="center"/>
    </xf>
    <xf numFmtId="0" fontId="36" fillId="53" borderId="15" applyProtection="0">
      <alignment vertical="center"/>
    </xf>
    <xf numFmtId="0" fontId="37" fillId="0" borderId="0" applyProtection="0">
      <alignment vertical="center"/>
    </xf>
    <xf numFmtId="0" fontId="38" fillId="36" borderId="0" applyProtection="0">
      <alignment vertical="center"/>
    </xf>
    <xf numFmtId="0" fontId="39" fillId="0" borderId="16" applyProtection="0">
      <alignment vertical="center"/>
    </xf>
    <xf numFmtId="0" fontId="40" fillId="0" borderId="17" applyProtection="0">
      <alignment vertical="center"/>
    </xf>
    <xf numFmtId="0" fontId="41" fillId="0" borderId="18" applyProtection="0">
      <alignment vertical="center"/>
    </xf>
    <xf numFmtId="0" fontId="41" fillId="0" borderId="0" applyProtection="0">
      <alignment vertical="center"/>
    </xf>
    <xf numFmtId="0" fontId="42" fillId="39" borderId="14" applyProtection="0">
      <alignment vertical="center"/>
    </xf>
    <xf numFmtId="0" fontId="42" fillId="39" borderId="14" applyProtection="0">
      <alignment vertical="center"/>
    </xf>
    <xf numFmtId="0" fontId="42" fillId="39" borderId="14" applyProtection="0">
      <alignment vertical="center"/>
    </xf>
    <xf numFmtId="0" fontId="42" fillId="39" borderId="14" applyProtection="0">
      <alignment vertical="center"/>
    </xf>
    <xf numFmtId="0" fontId="43" fillId="0" borderId="19" applyProtection="0">
      <alignment vertical="center"/>
    </xf>
    <xf numFmtId="0" fontId="44" fillId="54" borderId="0" applyProtection="0">
      <alignment vertical="center"/>
    </xf>
    <xf numFmtId="0" fontId="45" fillId="0" borderId="0"/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46" fillId="52" borderId="21" applyProtection="0">
      <alignment vertical="center"/>
    </xf>
    <xf numFmtId="0" fontId="46" fillId="52" borderId="21" applyProtection="0">
      <alignment vertical="center"/>
    </xf>
    <xf numFmtId="0" fontId="46" fillId="52" borderId="21" applyProtection="0">
      <alignment vertical="center"/>
    </xf>
    <xf numFmtId="0" fontId="46" fillId="52" borderId="21" applyProtection="0">
      <alignment vertical="center"/>
    </xf>
    <xf numFmtId="0" fontId="46" fillId="52" borderId="21" applyProtection="0">
      <alignment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50" fillId="0" borderId="0" applyProtection="0">
      <alignment vertical="center"/>
    </xf>
    <xf numFmtId="0" fontId="51" fillId="0" borderId="22" applyProtection="0">
      <alignment vertical="center"/>
    </xf>
    <xf numFmtId="0" fontId="51" fillId="0" borderId="22" applyProtection="0">
      <alignment vertical="center"/>
    </xf>
    <xf numFmtId="0" fontId="51" fillId="0" borderId="22" applyProtection="0">
      <alignment vertical="center"/>
    </xf>
    <xf numFmtId="0" fontId="51" fillId="0" borderId="22" applyProtection="0">
      <alignment vertical="center"/>
    </xf>
    <xf numFmtId="0" fontId="51" fillId="0" borderId="22" applyProtection="0">
      <alignment vertical="center"/>
    </xf>
    <xf numFmtId="0" fontId="52" fillId="0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53" fillId="0" borderId="0" applyProtection="0">
      <alignment vertical="center"/>
    </xf>
    <xf numFmtId="0" fontId="54" fillId="53" borderId="15" applyProtection="0">
      <alignment vertical="center"/>
    </xf>
    <xf numFmtId="0" fontId="55" fillId="54" borderId="0" applyProtection="0">
      <alignment vertical="center"/>
    </xf>
    <xf numFmtId="0" fontId="56" fillId="0" borderId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6" fillId="55" borderId="20" applyProtection="0">
      <alignment vertical="center"/>
    </xf>
    <xf numFmtId="0" fontId="57" fillId="0" borderId="19" applyProtection="0">
      <alignment vertical="center"/>
    </xf>
    <xf numFmtId="9" fontId="6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" fillId="0" borderId="0" applyProtection="0">
      <alignment vertical="center"/>
    </xf>
    <xf numFmtId="0" fontId="6" fillId="0" borderId="0">
      <alignment vertical="center"/>
    </xf>
    <xf numFmtId="0" fontId="60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7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 applyProtection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>
      <alignment vertical="top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top"/>
    </xf>
    <xf numFmtId="0" fontId="6" fillId="0" borderId="0">
      <alignment vertical="center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5" fillId="35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40" fontId="6" fillId="0" borderId="0" applyProtection="0">
      <alignment vertical="center"/>
    </xf>
    <xf numFmtId="38" fontId="6" fillId="0" borderId="0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7" fillId="52" borderId="14" applyProtection="0">
      <alignment vertical="center"/>
    </xf>
    <xf numFmtId="0" fontId="67" fillId="52" borderId="14" applyProtection="0">
      <alignment vertical="center"/>
    </xf>
    <xf numFmtId="0" fontId="67" fillId="52" borderId="14" applyProtection="0">
      <alignment vertical="center"/>
    </xf>
    <xf numFmtId="0" fontId="67" fillId="52" borderId="14" applyProtection="0">
      <alignment vertical="center"/>
    </xf>
    <xf numFmtId="0" fontId="68" fillId="0" borderId="16" applyProtection="0">
      <alignment vertical="center"/>
    </xf>
    <xf numFmtId="0" fontId="69" fillId="0" borderId="17" applyProtection="0">
      <alignment vertical="center"/>
    </xf>
    <xf numFmtId="0" fontId="70" fillId="0" borderId="18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6" borderId="0" applyProtection="0">
      <alignment vertical="center"/>
    </xf>
    <xf numFmtId="43" fontId="6" fillId="0" borderId="0" applyProtection="0">
      <alignment vertical="center"/>
    </xf>
    <xf numFmtId="41" fontId="6" fillId="0" borderId="0" applyProtection="0">
      <alignment vertical="center"/>
    </xf>
    <xf numFmtId="0" fontId="73" fillId="39" borderId="14" applyProtection="0">
      <alignment vertical="center"/>
    </xf>
    <xf numFmtId="0" fontId="73" fillId="39" borderId="14" applyProtection="0">
      <alignment vertical="center"/>
    </xf>
    <xf numFmtId="0" fontId="73" fillId="39" borderId="14" applyProtection="0">
      <alignment vertical="center"/>
    </xf>
    <xf numFmtId="0" fontId="73" fillId="39" borderId="14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74" fillId="0" borderId="0" applyProtection="0">
      <alignment vertical="center"/>
    </xf>
    <xf numFmtId="176" fontId="6" fillId="0" borderId="0" applyProtection="0">
      <alignment vertical="center"/>
    </xf>
    <xf numFmtId="177" fontId="6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3" fillId="0" borderId="0">
      <alignment vertical="center"/>
    </xf>
    <xf numFmtId="0" fontId="75" fillId="0" borderId="0">
      <alignment vertical="center"/>
    </xf>
  </cellStyleXfs>
  <cellXfs count="23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2" fillId="2" borderId="2" xfId="248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5" xfId="283" applyFont="1" applyFill="1" applyBorder="1" applyAlignment="1" applyProtection="1">
      <alignment horizontal="center" vertical="center"/>
    </xf>
    <xf numFmtId="0" fontId="3" fillId="0" borderId="1" xfId="248" applyBorder="1" applyAlignment="1">
      <alignment horizontal="center" vertical="center"/>
    </xf>
    <xf numFmtId="0" fontId="3" fillId="0" borderId="1" xfId="248" applyFont="1" applyFill="1" applyBorder="1" applyAlignment="1">
      <alignment horizontal="center" vertical="center"/>
    </xf>
    <xf numFmtId="0" fontId="4" fillId="0" borderId="1" xfId="248" applyFont="1" applyBorder="1" applyAlignment="1">
      <alignment horizontal="center" vertical="center" wrapText="1"/>
    </xf>
    <xf numFmtId="0" fontId="5" fillId="0" borderId="1" xfId="248" applyFont="1" applyFill="1" applyBorder="1" applyAlignment="1">
      <alignment horizontal="center" vertical="center"/>
    </xf>
    <xf numFmtId="0" fontId="6" fillId="0" borderId="1" xfId="248" applyFont="1" applyFill="1" applyBorder="1" applyAlignment="1">
      <alignment horizontal="center" vertical="center"/>
    </xf>
    <xf numFmtId="49" fontId="3" fillId="0" borderId="1" xfId="248" applyNumberFormat="1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8" fillId="0" borderId="4" xfId="269" applyFont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9" fillId="2" borderId="1" xfId="390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628650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44650" y="640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628650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93850" y="457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628650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17650" y="457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628650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4465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628650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44650" y="640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K3" sqref="K$1:K$1048576"/>
    </sheetView>
  </sheetViews>
  <sheetFormatPr defaultColWidth="9.5" defaultRowHeight="36" customHeight="1"/>
  <cols>
    <col min="1" max="9" width="7.625" style="1" customWidth="1"/>
    <col min="10" max="10" width="1.375" style="1" customWidth="1"/>
    <col min="11" max="16" width="10" style="1" customWidth="1"/>
    <col min="17" max="16384" width="9.5" style="1"/>
  </cols>
  <sheetData>
    <row r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6"/>
      <c r="J2" s="17"/>
      <c r="K2" s="18"/>
      <c r="L2" s="18"/>
      <c r="M2" s="18"/>
      <c r="N2" s="18"/>
      <c r="O2" s="18"/>
      <c r="P2" s="18"/>
    </row>
    <row r="3" customHeight="1" spans="1:16">
      <c r="A3" s="7"/>
      <c r="B3" s="2" t="s">
        <v>4</v>
      </c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2"/>
    </row>
    <row r="4" customHeight="1" spans="1:16">
      <c r="A4" s="7"/>
      <c r="B4" s="8"/>
      <c r="C4" s="8"/>
      <c r="D4" s="8"/>
      <c r="E4" s="8"/>
      <c r="F4" s="8"/>
      <c r="G4" s="8"/>
      <c r="H4" s="8"/>
      <c r="I4" s="8"/>
      <c r="J4" s="3"/>
      <c r="K4" s="3" t="s">
        <v>5</v>
      </c>
      <c r="L4" s="3" t="s">
        <v>5</v>
      </c>
      <c r="M4" s="3" t="s">
        <v>5</v>
      </c>
      <c r="N4" s="3" t="s">
        <v>5</v>
      </c>
      <c r="O4" s="3" t="s">
        <v>5</v>
      </c>
      <c r="P4" s="3" t="s">
        <v>5</v>
      </c>
    </row>
    <row r="5" customHeight="1" spans="1:16">
      <c r="A5" s="7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3"/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19" t="s">
        <v>12</v>
      </c>
    </row>
    <row r="6" customHeight="1" spans="1:16">
      <c r="A6" s="10" t="s">
        <v>14</v>
      </c>
      <c r="B6" s="9">
        <f>C6-2</f>
        <v>70</v>
      </c>
      <c r="C6" s="9">
        <f>D6-2</f>
        <v>72</v>
      </c>
      <c r="D6" s="11">
        <v>74</v>
      </c>
      <c r="E6" s="9">
        <f t="shared" ref="E6:H6" si="0">D6+2</f>
        <v>76</v>
      </c>
      <c r="F6" s="9">
        <f t="shared" si="0"/>
        <v>78</v>
      </c>
      <c r="G6" s="9">
        <f t="shared" si="0"/>
        <v>80</v>
      </c>
      <c r="H6" s="9">
        <f t="shared" si="0"/>
        <v>82</v>
      </c>
      <c r="I6" s="9">
        <f>H6+1</f>
        <v>83</v>
      </c>
      <c r="J6" s="3"/>
      <c r="K6" s="20" t="s">
        <v>15</v>
      </c>
      <c r="L6" s="20" t="s">
        <v>16</v>
      </c>
      <c r="M6" s="20" t="s">
        <v>17</v>
      </c>
      <c r="N6" s="20" t="s">
        <v>18</v>
      </c>
      <c r="O6" s="20" t="s">
        <v>19</v>
      </c>
      <c r="P6" s="21" t="s">
        <v>16</v>
      </c>
    </row>
    <row r="7" customHeight="1" spans="1:16">
      <c r="A7" s="10" t="s">
        <v>20</v>
      </c>
      <c r="B7" s="9">
        <f>C7-4</f>
        <v>110</v>
      </c>
      <c r="C7" s="9">
        <f>D7-4</f>
        <v>114</v>
      </c>
      <c r="D7" s="11">
        <v>118</v>
      </c>
      <c r="E7" s="9">
        <f>D7+4</f>
        <v>122</v>
      </c>
      <c r="F7" s="9">
        <f>E7+4</f>
        <v>126</v>
      </c>
      <c r="G7" s="9">
        <f t="shared" ref="G7:I7" si="1">F7+5</f>
        <v>131</v>
      </c>
      <c r="H7" s="9">
        <f t="shared" si="1"/>
        <v>136</v>
      </c>
      <c r="I7" s="9">
        <f t="shared" si="1"/>
        <v>141</v>
      </c>
      <c r="J7" s="3"/>
      <c r="K7" s="20" t="s">
        <v>15</v>
      </c>
      <c r="L7" s="20" t="s">
        <v>21</v>
      </c>
      <c r="M7" s="20" t="s">
        <v>15</v>
      </c>
      <c r="N7" s="20" t="s">
        <v>17</v>
      </c>
      <c r="O7" s="20" t="s">
        <v>22</v>
      </c>
      <c r="P7" s="22" t="s">
        <v>23</v>
      </c>
    </row>
    <row r="8" customHeight="1" spans="1:16">
      <c r="A8" s="12" t="s">
        <v>24</v>
      </c>
      <c r="B8" s="9">
        <f>C8-4</f>
        <v>106</v>
      </c>
      <c r="C8" s="9">
        <f>D8-4</f>
        <v>110</v>
      </c>
      <c r="D8" s="11">
        <v>114</v>
      </c>
      <c r="E8" s="9">
        <f>D8+4</f>
        <v>118</v>
      </c>
      <c r="F8" s="9">
        <f>E8+4</f>
        <v>122</v>
      </c>
      <c r="G8" s="9">
        <f t="shared" ref="G8:I8" si="2">F8+5</f>
        <v>127</v>
      </c>
      <c r="H8" s="9">
        <f t="shared" si="2"/>
        <v>132</v>
      </c>
      <c r="I8" s="9">
        <f t="shared" si="2"/>
        <v>137</v>
      </c>
      <c r="J8" s="3"/>
      <c r="K8" s="20" t="s">
        <v>25</v>
      </c>
      <c r="L8" s="20" t="s">
        <v>26</v>
      </c>
      <c r="M8" s="20" t="s">
        <v>21</v>
      </c>
      <c r="N8" s="20" t="s">
        <v>27</v>
      </c>
      <c r="O8" s="20" t="s">
        <v>16</v>
      </c>
      <c r="P8" s="22" t="s">
        <v>19</v>
      </c>
    </row>
    <row r="9" customHeight="1" spans="1:16">
      <c r="A9" s="12" t="s">
        <v>28</v>
      </c>
      <c r="B9" s="13">
        <f>C9-1.5</f>
        <v>86</v>
      </c>
      <c r="C9" s="9">
        <f>D9-1.5</f>
        <v>87.5</v>
      </c>
      <c r="D9" s="11">
        <v>89</v>
      </c>
      <c r="E9" s="13">
        <f>D9+1.5</f>
        <v>90.5</v>
      </c>
      <c r="F9" s="9">
        <f>E9+1.5</f>
        <v>92</v>
      </c>
      <c r="G9" s="9">
        <f>F9+0.5</f>
        <v>92.5</v>
      </c>
      <c r="H9" s="9">
        <v>93</v>
      </c>
      <c r="I9" s="9">
        <f>H9+0.5</f>
        <v>93.5</v>
      </c>
      <c r="J9" s="3"/>
      <c r="K9" s="20" t="s">
        <v>18</v>
      </c>
      <c r="L9" s="20" t="s">
        <v>25</v>
      </c>
      <c r="M9" s="20" t="s">
        <v>17</v>
      </c>
      <c r="N9" s="20" t="s">
        <v>19</v>
      </c>
      <c r="O9" s="20" t="s">
        <v>15</v>
      </c>
      <c r="P9" s="21" t="s">
        <v>16</v>
      </c>
    </row>
    <row r="10" customHeight="1" spans="1:16">
      <c r="A10" s="12" t="s">
        <v>29</v>
      </c>
      <c r="B10" s="9">
        <f>C10-1</f>
        <v>24</v>
      </c>
      <c r="C10" s="9">
        <f t="shared" ref="C10:C13" si="3">D10-1</f>
        <v>25</v>
      </c>
      <c r="D10" s="11">
        <v>26</v>
      </c>
      <c r="E10" s="9">
        <f>D10+1</f>
        <v>27</v>
      </c>
      <c r="F10" s="9">
        <f>E10+1</f>
        <v>28</v>
      </c>
      <c r="G10" s="9">
        <f t="shared" ref="G10:I10" si="4">F10+1.2</f>
        <v>29.2</v>
      </c>
      <c r="H10" s="9">
        <f t="shared" si="4"/>
        <v>30.4</v>
      </c>
      <c r="I10" s="9">
        <f t="shared" si="4"/>
        <v>31.6</v>
      </c>
      <c r="J10" s="3"/>
      <c r="K10" s="20" t="s">
        <v>18</v>
      </c>
      <c r="L10" s="20" t="s">
        <v>16</v>
      </c>
      <c r="M10" s="20" t="s">
        <v>30</v>
      </c>
      <c r="N10" s="20" t="s">
        <v>17</v>
      </c>
      <c r="O10" s="20" t="s">
        <v>17</v>
      </c>
      <c r="P10" s="21" t="s">
        <v>30</v>
      </c>
    </row>
    <row r="11" customHeight="1" spans="1:16">
      <c r="A11" s="12" t="s">
        <v>31</v>
      </c>
      <c r="B11" s="9">
        <f>C11-0.5</f>
        <v>13.5</v>
      </c>
      <c r="C11" s="9">
        <f>D11-0.5</f>
        <v>14</v>
      </c>
      <c r="D11" s="11">
        <v>14.5</v>
      </c>
      <c r="E11" s="9">
        <f>D11+0.5</f>
        <v>15</v>
      </c>
      <c r="F11" s="9">
        <f>E11+0.5</f>
        <v>15.5</v>
      </c>
      <c r="G11" s="9">
        <f t="shared" ref="G11:I11" si="5">F11+0.7</f>
        <v>16.2</v>
      </c>
      <c r="H11" s="9">
        <f t="shared" si="5"/>
        <v>16.9</v>
      </c>
      <c r="I11" s="9">
        <f t="shared" si="5"/>
        <v>17.6</v>
      </c>
      <c r="J11" s="3"/>
      <c r="K11" s="20" t="s">
        <v>17</v>
      </c>
      <c r="L11" s="20" t="s">
        <v>16</v>
      </c>
      <c r="M11" s="20" t="s">
        <v>32</v>
      </c>
      <c r="N11" s="20" t="s">
        <v>17</v>
      </c>
      <c r="O11" s="20" t="s">
        <v>30</v>
      </c>
      <c r="P11" s="22" t="s">
        <v>17</v>
      </c>
    </row>
    <row r="12" customHeight="1" spans="1:16">
      <c r="A12" s="12" t="s">
        <v>33</v>
      </c>
      <c r="B12" s="9">
        <f>C12-1</f>
        <v>54</v>
      </c>
      <c r="C12" s="9">
        <f t="shared" si="3"/>
        <v>55</v>
      </c>
      <c r="D12" s="11">
        <v>56</v>
      </c>
      <c r="E12" s="9">
        <f t="shared" ref="E12:I12" si="6">D12+1</f>
        <v>57</v>
      </c>
      <c r="F12" s="9">
        <f t="shared" si="6"/>
        <v>58</v>
      </c>
      <c r="G12" s="9">
        <f t="shared" si="6"/>
        <v>59</v>
      </c>
      <c r="H12" s="9">
        <f t="shared" si="6"/>
        <v>60</v>
      </c>
      <c r="I12" s="9">
        <f t="shared" si="6"/>
        <v>61</v>
      </c>
      <c r="J12" s="3"/>
      <c r="K12" s="20" t="s">
        <v>34</v>
      </c>
      <c r="L12" s="20" t="s">
        <v>16</v>
      </c>
      <c r="M12" s="20" t="s">
        <v>17</v>
      </c>
      <c r="N12" s="20" t="s">
        <v>30</v>
      </c>
      <c r="O12" s="20" t="s">
        <v>16</v>
      </c>
      <c r="P12" s="22" t="s">
        <v>16</v>
      </c>
    </row>
    <row r="13" customHeight="1" spans="1:16">
      <c r="A13" s="12" t="s">
        <v>35</v>
      </c>
      <c r="B13" s="9">
        <f>C13-0</f>
        <v>35</v>
      </c>
      <c r="C13" s="9">
        <f t="shared" si="3"/>
        <v>35</v>
      </c>
      <c r="D13" s="9">
        <v>36</v>
      </c>
      <c r="E13" s="9">
        <f>D13+0</f>
        <v>36</v>
      </c>
      <c r="F13" s="9">
        <f>E13+1</f>
        <v>37</v>
      </c>
      <c r="G13" s="9">
        <f>F13+0</f>
        <v>37</v>
      </c>
      <c r="H13" s="9">
        <v>38</v>
      </c>
      <c r="I13" s="9">
        <v>38</v>
      </c>
      <c r="J13" s="3"/>
      <c r="K13" s="20" t="s">
        <v>18</v>
      </c>
      <c r="L13" s="20" t="s">
        <v>30</v>
      </c>
      <c r="M13" s="20" t="s">
        <v>16</v>
      </c>
      <c r="N13" s="20" t="s">
        <v>16</v>
      </c>
      <c r="O13" s="20" t="s">
        <v>17</v>
      </c>
      <c r="P13" s="22" t="s">
        <v>17</v>
      </c>
    </row>
    <row r="14" customHeight="1" spans="1:16">
      <c r="A14" s="12" t="s">
        <v>36</v>
      </c>
      <c r="B14" s="9">
        <f>C14-0.5</f>
        <v>24.5</v>
      </c>
      <c r="C14" s="9">
        <f>D14-0.5</f>
        <v>25</v>
      </c>
      <c r="D14" s="9">
        <v>25.5</v>
      </c>
      <c r="E14" s="9">
        <f t="shared" ref="E14:G14" si="7">D14+0.5</f>
        <v>26</v>
      </c>
      <c r="F14" s="9">
        <f t="shared" si="7"/>
        <v>26.5</v>
      </c>
      <c r="G14" s="9">
        <f t="shared" si="7"/>
        <v>27</v>
      </c>
      <c r="H14" s="9">
        <v>27.5</v>
      </c>
      <c r="I14" s="9">
        <v>28</v>
      </c>
      <c r="J14" s="3"/>
      <c r="K14" s="20" t="s">
        <v>17</v>
      </c>
      <c r="L14" s="20" t="s">
        <v>16</v>
      </c>
      <c r="M14" s="20" t="s">
        <v>17</v>
      </c>
      <c r="N14" s="20" t="s">
        <v>16</v>
      </c>
      <c r="O14" s="20" t="s">
        <v>32</v>
      </c>
      <c r="P14" s="22" t="s">
        <v>32</v>
      </c>
    </row>
    <row r="15" customHeight="1" spans="1:16">
      <c r="A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customHeight="1" spans="4:16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4"/>
    </row>
  </sheetData>
  <mergeCells count="7">
    <mergeCell ref="A1:P1"/>
    <mergeCell ref="B2:D2"/>
    <mergeCell ref="E2:G2"/>
    <mergeCell ref="K2:P2"/>
    <mergeCell ref="B3:I3"/>
    <mergeCell ref="A3:A5"/>
    <mergeCell ref="J2:J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2024-08-24T08:56:13Z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