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<sst xmlns="http://schemas.openxmlformats.org/spreadsheetml/2006/main" count="732" uniqueCount="344">
  <si>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</si>
  <si>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</si>
  <si>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</si>
  <si>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</si>
  <si>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</si>
  <si>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</si>
  <si>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</si>
  <si>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</si>
  <si>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</si>
  <si>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</si>
  <si>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</si>
  <si>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</si>
  <si>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</si>
  <si>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</si>
  <si>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</si>
  <si>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</si>
  <si>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</si>
  <si>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</si>
  <si>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</si>
  <si>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</si>
  <si>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</si>
  <si>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</si>
  <si>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</si>
  <si>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</si>
  <si>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</si>
  <si>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</si>
  <si>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</si>
  <si>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</si>
  <si>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</si>
  <si>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</si>
  <si>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</si>
  <si>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</si>
  <si>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</si>
  <si>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</si>
  <si>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</si>
  <si>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</si>
  <si>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</si>
  <si>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</si>
  <si>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</si>
  <si>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</si>
  <si>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</si>
  <si>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</si>
  <si>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</si>
  <si>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</si>
  <si>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</si>
  <si>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</si>
  <si>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</si>
  <si>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</si>
  <si>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</si>
  <si>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</si>
  <si>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</si>
  <si>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</si>
  <si>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</si>
  <si>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</si>
  <si>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</si>
  <si>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</si>
  <si>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</si>
  <si>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</si>
  <si>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</si>
  <si>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</si>
  <si>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</si>
  <si>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</si>
  <si>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</si>
  <si>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TADDBM90788</t>
  </si>
  <si>
    <t>合同交期</t>
  </si>
  <si>
    <t>产前确认样</t>
  </si>
  <si>
    <t>有</t>
  </si>
  <si>
    <t>无</t>
  </si>
  <si>
    <t>品名</t>
  </si>
  <si>
    <t>派克羽绒服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</si>
  <si>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</si>
  <si>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</si>
  <si>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</si>
  <si>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</si>
  <si>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</si>
  <si>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</si>
  <si>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</si>
  <si>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</si>
  <si>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</si>
  <si>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</si>
  <si>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</si>
  <si>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</si>
  <si>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</si>
  <si>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</si>
  <si>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</si>
  <si>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</si>
  <si>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</si>
  <si>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</si>
  <si>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</si>
  <si>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</si>
  <si>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</si>
  <si>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</si>
  <si>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</si>
  <si>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</si>
  <si>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</si>
  <si>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</si>
  <si>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</si>
  <si>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</si>
  <si>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</si>
  <si>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</si>
  <si>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</si>
  <si>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</si>
  <si>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</si>
  <si>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</si>
  <si>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</si>
  <si>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</si>
  <si>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</si>
  <si>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</si>
  <si>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</si>
  <si>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</si>
  <si>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</si>
  <si>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</si>
  <si>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</si>
  <si>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</si>
  <si>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</si>
  <si>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</si>
  <si>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</si>
  <si>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</si>
  <si>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</si>
  <si>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</si>
  <si>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燎原红\黑色</t>
  </si>
  <si>
    <t>燕麦色\黑色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</si>
  <si>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</si>
  <si>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燎原红2XL/3件。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</si>
  <si>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</si>
  <si>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</si>
  <si>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</si>
  <si>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</si>
  <si>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</si>
  <si>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1.拉链宽窄，</t>
  </si>
  <si>
    <t>2.里子有折.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</si>
  <si>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.袖子不圆顺，</t>
    </r>
  </si>
  <si>
    <t>4.合缝处有折子。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</si>
  <si>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</si>
  <si>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</si>
  <si>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</si>
  <si>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</si>
  <si>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</si>
  <si>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</si>
  <si>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</si>
  <si>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</si>
  <si>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</si>
  <si>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</si>
  <si>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</si>
  <si>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</si>
  <si>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</si>
  <si>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复核时间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</si>
  <si>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</si>
  <si>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</si>
  <si>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</si>
  <si>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</si>
  <si>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</si>
  <si>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</si>
  <si>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</si>
  <si>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</si>
  <si>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</si>
  <si>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</si>
  <si>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</si>
  <si>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</si>
  <si>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</si>
  <si>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-1-0.5-0.5</t>
  </si>
  <si>
    <t>前门拉链长</t>
  </si>
  <si>
    <t>-1-0.5</t>
  </si>
  <si>
    <t>胸围</t>
  </si>
  <si>
    <t>-2</t>
  </si>
  <si>
    <t>√-1</t>
  </si>
  <si>
    <t>摆围</t>
  </si>
  <si>
    <t>+0</t>
  </si>
  <si>
    <t>√-01.5</t>
  </si>
  <si>
    <t>肩宽</t>
  </si>
  <si>
    <t>+1.8</t>
  </si>
  <si>
    <t>√-0.5</t>
  </si>
  <si>
    <t>前领高</t>
  </si>
  <si>
    <t>√√</t>
  </si>
  <si>
    <t>上领围</t>
  </si>
  <si>
    <t>下领围</t>
  </si>
  <si>
    <t>肩点袖长</t>
  </si>
  <si>
    <t>+0.8</t>
  </si>
  <si>
    <t>袖肥/2（参考）</t>
  </si>
  <si>
    <t>-0.3</t>
  </si>
  <si>
    <t>袖肘围/2</t>
  </si>
  <si>
    <t>袖口围/2(松量)</t>
  </si>
  <si>
    <t>防风袖口/2</t>
  </si>
  <si>
    <t>帽高</t>
  </si>
  <si>
    <t>帽宽</t>
  </si>
  <si>
    <t>大货首件8-22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</si>
  <si>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</si>
  <si>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验货时间：2024</t>
    </r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8-18</t>
    </r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</si>
  <si>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</si>
  <si>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</si>
  <si>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</si>
  <si>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</si>
  <si>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</si>
  <si>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</si>
  <si>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</si>
  <si>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</si>
  <si>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</si>
  <si>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</si>
  <si>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</si>
  <si>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</si>
  <si>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</si>
  <si>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</si>
  <si>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</si>
  <si>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</si>
  <si>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</si>
  <si>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男式羽绒服</t>
  </si>
  <si>
    <t>天津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</si>
  <si>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</si>
  <si>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</si>
  <si>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</si>
  <si>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</si>
  <si>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</si>
  <si>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</si>
  <si>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</si>
  <si>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</si>
  <si>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</si>
  <si>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</si>
  <si>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</si>
  <si>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</si>
  <si>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</si>
  <si>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</si>
  <si>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</si>
  <si>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</si>
  <si>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</si>
  <si>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</si>
  <si>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</si>
  <si>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</si>
  <si>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</si>
  <si>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</si>
  <si>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</si>
  <si>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</si>
  <si>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</si>
  <si>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</si>
  <si>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</si>
  <si>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</si>
  <si>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</si>
  <si>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</si>
  <si>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</si>
  <si>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</si>
  <si>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</si>
  <si>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</si>
  <si>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</si>
  <si>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</si>
  <si>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</si>
  <si>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</si>
  <si>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</si>
  <si>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</si>
  <si>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</si>
  <si>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</si>
  <si>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</si>
  <si>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</si>
  <si>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</si>
  <si>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</si>
  <si>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</si>
  <si>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</si>
  <si>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</si>
  <si>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</si>
  <si>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</si>
  <si>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</si>
  <si>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</si>
  <si>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</si>
  <si>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</si>
  <si>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</si>
  <si>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</si>
  <si>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</si>
  <si>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</si>
  <si>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</si>
  <si>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</si>
  <si>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</si>
  <si>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'FW11910</t>
  </si>
  <si>
    <t>19SS黑色/E77//</t>
  </si>
  <si>
    <t>石狮经纬纺织有限公司</t>
  </si>
  <si>
    <t>YES</t>
  </si>
  <si>
    <t>FW11910</t>
  </si>
  <si>
    <t>23FW燕麦色/4126//</t>
  </si>
  <si>
    <t>23FW燎原红/Q76//</t>
  </si>
  <si>
    <t>制表时间：2024-7-5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</si>
  <si>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</si>
  <si>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</si>
  <si>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</si>
  <si>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</si>
  <si>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</si>
  <si>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</si>
  <si>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</si>
  <si>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</si>
  <si>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</si>
  <si>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</si>
  <si>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</si>
  <si>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</si>
  <si>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</si>
  <si>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</si>
  <si>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</si>
  <si>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</si>
  <si>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</si>
  <si>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</si>
  <si>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</si>
  <si>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</si>
  <si>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</si>
  <si>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</si>
  <si>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</si>
  <si>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</si>
  <si>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</si>
  <si>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</si>
  <si>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</si>
  <si>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</si>
  <si>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</si>
  <si>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</si>
  <si>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</si>
  <si>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</si>
  <si>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</si>
  <si>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</si>
  <si>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</si>
  <si>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</si>
  <si>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</si>
  <si>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</si>
  <si>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</si>
  <si>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</si>
  <si>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</si>
  <si>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</si>
  <si>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</si>
  <si>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</si>
  <si>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</si>
  <si>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</si>
  <si>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</si>
  <si>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</si>
  <si>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</si>
  <si>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</si>
  <si>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</si>
  <si>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</si>
  <si>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</si>
  <si>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</si>
  <si>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</si>
  <si>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</si>
  <si>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刺绣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</si>
  <si>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</si>
  <si>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</si>
  <si>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</si>
  <si>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</si>
  <si>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</si>
  <si>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ZD00198</t>
  </si>
  <si>
    <t>12C黑/701/</t>
  </si>
  <si>
    <t>ZD00224</t>
  </si>
  <si>
    <t>XXXX黑色/713/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</si>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</sst>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  <scheme val="minor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0" borderId="7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1" borderId="74" applyNumberFormat="0" applyAlignment="0" applyProtection="0">
      <alignment vertical="center"/>
    </xf>
    <xf numFmtId="0" fontId="57" fillId="12" borderId="75" applyNumberFormat="0" applyAlignment="0" applyProtection="0">
      <alignment vertical="center"/>
    </xf>
    <xf numFmtId="0" fontId="58" fillId="12" borderId="74" applyNumberFormat="0" applyAlignment="0" applyProtection="0">
      <alignment vertical="center"/>
    </xf>
    <xf numFmtId="0" fontId="59" fillId="13" borderId="76" applyNumberFormat="0" applyAlignment="0" applyProtection="0">
      <alignment vertical="center"/>
    </xf>
    <xf numFmtId="0" fontId="60" fillId="0" borderId="77" applyNumberFormat="0" applyFill="0" applyAlignment="0" applyProtection="0">
      <alignment vertical="center"/>
    </xf>
    <xf numFmtId="0" fontId="61" fillId="0" borderId="78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7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68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6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8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6" fillId="3" borderId="6" xfId="5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1" fillId="0" borderId="11" xfId="49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1" xfId="5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4" fillId="0" borderId="0" xfId="49" applyFont="1" applyBorder="1" applyAlignment="1">
      <alignment horizontal="center" vertical="center" wrapText="1"/>
    </xf>
    <xf numFmtId="0" fontId="12" fillId="0" borderId="0" xfId="52" applyFont="1" applyBorder="1" applyAlignment="1">
      <alignment horizontal="center" vertical="center" wrapText="1"/>
    </xf>
    <xf numFmtId="0" fontId="14" fillId="0" borderId="11" xfId="49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1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6" fillId="0" borderId="11" xfId="52" applyBorder="1" applyAlignment="1">
      <alignment horizontal="center" vertical="center" wrapText="1"/>
    </xf>
    <xf numFmtId="0" fontId="6" fillId="0" borderId="0" xfId="51" applyFont="1" applyFill="1" applyBorder="1" applyAlignment="1">
      <alignment horizontal="center" vertical="center" wrapText="1"/>
    </xf>
    <xf numFmtId="0" fontId="6" fillId="0" borderId="13" xfId="5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10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7" fillId="0" borderId="0" xfId="54" applyFill="1" applyBorder="1" applyAlignment="1">
      <alignment horizontal="left" vertical="center"/>
    </xf>
    <xf numFmtId="0" fontId="17" fillId="0" borderId="0" xfId="54" applyFont="1" applyFill="1" applyAlignment="1">
      <alignment horizontal="left" vertical="center"/>
    </xf>
    <xf numFmtId="0" fontId="17" fillId="0" borderId="0" xfId="54" applyFill="1" applyAlignment="1">
      <alignment horizontal="left" vertical="center"/>
    </xf>
    <xf numFmtId="0" fontId="18" fillId="0" borderId="14" xfId="54" applyFont="1" applyFill="1" applyBorder="1" applyAlignment="1">
      <alignment horizontal="center" vertical="top"/>
    </xf>
    <xf numFmtId="0" fontId="19" fillId="0" borderId="15" xfId="54" applyFont="1" applyFill="1" applyBorder="1" applyAlignment="1">
      <alignment horizontal="left" vertical="center"/>
    </xf>
    <xf numFmtId="0" fontId="20" fillId="0" borderId="16" xfId="54" applyFont="1" applyFill="1" applyBorder="1" applyAlignment="1">
      <alignment horizontal="center" vertical="center"/>
    </xf>
    <xf numFmtId="0" fontId="19" fillId="0" borderId="16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0" fontId="19" fillId="0" borderId="16" xfId="54" applyFont="1" applyFill="1" applyBorder="1" applyAlignment="1">
      <alignment vertical="center"/>
    </xf>
    <xf numFmtId="0" fontId="21" fillId="0" borderId="16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horizontal="center" vertical="center"/>
    </xf>
    <xf numFmtId="0" fontId="19" fillId="0" borderId="17" xfId="54" applyFont="1" applyFill="1" applyBorder="1" applyAlignment="1">
      <alignment vertical="center"/>
    </xf>
    <xf numFmtId="0" fontId="20" fillId="0" borderId="18" xfId="54" applyFont="1" applyFill="1" applyBorder="1" applyAlignment="1">
      <alignment horizontal="center" vertical="center"/>
    </xf>
    <xf numFmtId="0" fontId="19" fillId="0" borderId="18" xfId="54" applyFont="1" applyFill="1" applyBorder="1" applyAlignment="1">
      <alignment vertical="center"/>
    </xf>
    <xf numFmtId="58" fontId="22" fillId="0" borderId="18" xfId="54" applyNumberFormat="1" applyFont="1" applyFill="1" applyBorder="1" applyAlignment="1">
      <alignment horizontal="center" vertical="center"/>
    </xf>
    <xf numFmtId="0" fontId="22" fillId="0" borderId="18" xfId="54" applyFont="1" applyFill="1" applyBorder="1" applyAlignment="1">
      <alignment horizontal="center" vertical="center"/>
    </xf>
    <xf numFmtId="0" fontId="19" fillId="0" borderId="18" xfId="54" applyFont="1" applyFill="1" applyBorder="1" applyAlignment="1">
      <alignment horizontal="center" vertical="center"/>
    </xf>
    <xf numFmtId="0" fontId="19" fillId="0" borderId="17" xfId="54" applyFont="1" applyFill="1" applyBorder="1" applyAlignment="1">
      <alignment horizontal="left" vertical="center"/>
    </xf>
    <xf numFmtId="0" fontId="20" fillId="0" borderId="18" xfId="54" applyFont="1" applyFill="1" applyBorder="1" applyAlignment="1">
      <alignment horizontal="right" vertical="center"/>
    </xf>
    <xf numFmtId="0" fontId="19" fillId="0" borderId="18" xfId="54" applyFont="1" applyFill="1" applyBorder="1" applyAlignment="1">
      <alignment horizontal="left" vertical="center"/>
    </xf>
    <xf numFmtId="0" fontId="19" fillId="0" borderId="19" xfId="54" applyFont="1" applyFill="1" applyBorder="1" applyAlignment="1">
      <alignment vertical="center"/>
    </xf>
    <xf numFmtId="0" fontId="20" fillId="0" borderId="20" xfId="54" applyFont="1" applyFill="1" applyBorder="1" applyAlignment="1">
      <alignment horizontal="right" vertical="center"/>
    </xf>
    <xf numFmtId="0" fontId="19" fillId="0" borderId="20" xfId="54" applyFont="1" applyFill="1" applyBorder="1" applyAlignment="1">
      <alignment vertical="center"/>
    </xf>
    <xf numFmtId="0" fontId="22" fillId="0" borderId="20" xfId="54" applyFont="1" applyFill="1" applyBorder="1" applyAlignment="1">
      <alignment vertical="center"/>
    </xf>
    <xf numFmtId="0" fontId="22" fillId="0" borderId="20" xfId="54" applyFont="1" applyFill="1" applyBorder="1" applyAlignment="1">
      <alignment horizontal="left" vertical="center"/>
    </xf>
    <xf numFmtId="0" fontId="19" fillId="0" borderId="20" xfId="54" applyFont="1" applyFill="1" applyBorder="1" applyAlignment="1">
      <alignment horizontal="left" vertical="center"/>
    </xf>
    <xf numFmtId="0" fontId="19" fillId="0" borderId="0" xfId="54" applyFont="1" applyFill="1" applyBorder="1" applyAlignment="1">
      <alignment vertical="center"/>
    </xf>
    <xf numFmtId="0" fontId="22" fillId="0" borderId="0" xfId="54" applyFont="1" applyFill="1" applyBorder="1" applyAlignment="1">
      <alignment vertical="center"/>
    </xf>
    <xf numFmtId="0" fontId="22" fillId="0" borderId="0" xfId="54" applyFont="1" applyFill="1" applyAlignment="1">
      <alignment horizontal="left" vertical="center"/>
    </xf>
    <xf numFmtId="0" fontId="19" fillId="0" borderId="15" xfId="54" applyFont="1" applyFill="1" applyBorder="1" applyAlignment="1">
      <alignment vertical="center"/>
    </xf>
    <xf numFmtId="0" fontId="19" fillId="0" borderId="21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22" fillId="0" borderId="18" xfId="54" applyFont="1" applyFill="1" applyBorder="1" applyAlignment="1">
      <alignment horizontal="left" vertical="center"/>
    </xf>
    <xf numFmtId="0" fontId="22" fillId="0" borderId="18" xfId="54" applyFont="1" applyFill="1" applyBorder="1" applyAlignment="1">
      <alignment vertical="center"/>
    </xf>
    <xf numFmtId="0" fontId="22" fillId="0" borderId="23" xfId="54" applyFont="1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horizontal="left" vertical="center"/>
    </xf>
    <xf numFmtId="0" fontId="19" fillId="0" borderId="16" xfId="54" applyFont="1" applyFill="1" applyBorder="1" applyAlignment="1">
      <alignment horizontal="left" vertical="center"/>
    </xf>
    <xf numFmtId="0" fontId="22" fillId="0" borderId="17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22" fillId="0" borderId="17" xfId="54" applyFont="1" applyFill="1" applyBorder="1" applyAlignment="1">
      <alignment horizontal="left" vertical="center" wrapText="1"/>
    </xf>
    <xf numFmtId="0" fontId="22" fillId="0" borderId="18" xfId="54" applyFont="1" applyFill="1" applyBorder="1" applyAlignment="1">
      <alignment horizontal="left" vertical="center" wrapText="1"/>
    </xf>
    <xf numFmtId="0" fontId="19" fillId="0" borderId="19" xfId="54" applyFont="1" applyFill="1" applyBorder="1" applyAlignment="1">
      <alignment horizontal="left" vertical="center"/>
    </xf>
    <xf numFmtId="0" fontId="17" fillId="0" borderId="20" xfId="54" applyFill="1" applyBorder="1" applyAlignment="1">
      <alignment horizontal="center" vertical="center"/>
    </xf>
    <xf numFmtId="0" fontId="19" fillId="0" borderId="26" xfId="54" applyFont="1" applyFill="1" applyBorder="1" applyAlignment="1">
      <alignment horizontal="center" vertical="center"/>
    </xf>
    <xf numFmtId="0" fontId="19" fillId="0" borderId="27" xfId="54" applyFont="1" applyFill="1" applyBorder="1" applyAlignment="1">
      <alignment horizontal="left" vertical="center"/>
    </xf>
    <xf numFmtId="0" fontId="17" fillId="0" borderId="25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19" fillId="0" borderId="23" xfId="54" applyFont="1" applyFill="1" applyBorder="1" applyAlignment="1">
      <alignment horizontal="left" vertical="center"/>
    </xf>
    <xf numFmtId="0" fontId="19" fillId="0" borderId="30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center" vertical="center"/>
    </xf>
    <xf numFmtId="58" fontId="22" fillId="0" borderId="20" xfId="54" applyNumberFormat="1" applyFont="1" applyFill="1" applyBorder="1" applyAlignment="1">
      <alignment vertical="center"/>
    </xf>
    <xf numFmtId="0" fontId="19" fillId="0" borderId="20" xfId="54" applyFont="1" applyFill="1" applyBorder="1" applyAlignment="1">
      <alignment horizontal="center" vertical="center"/>
    </xf>
    <xf numFmtId="0" fontId="22" fillId="0" borderId="31" xfId="54" applyFont="1" applyFill="1" applyBorder="1" applyAlignment="1">
      <alignment horizontal="center" vertical="center"/>
    </xf>
    <xf numFmtId="0" fontId="19" fillId="0" borderId="32" xfId="54" applyFont="1" applyFill="1" applyBorder="1" applyAlignment="1">
      <alignment horizontal="center" vertical="center"/>
    </xf>
    <xf numFmtId="0" fontId="22" fillId="0" borderId="32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19" fillId="0" borderId="34" xfId="54" applyFont="1" applyFill="1" applyBorder="1" applyAlignment="1">
      <alignment horizontal="left" vertical="center"/>
    </xf>
    <xf numFmtId="0" fontId="22" fillId="0" borderId="35" xfId="54" applyFont="1" applyFill="1" applyBorder="1" applyAlignment="1">
      <alignment horizontal="center" vertical="center"/>
    </xf>
    <xf numFmtId="0" fontId="23" fillId="0" borderId="35" xfId="54" applyFont="1" applyFill="1" applyBorder="1" applyAlignment="1">
      <alignment horizontal="left" vertical="center"/>
    </xf>
    <xf numFmtId="0" fontId="19" fillId="0" borderId="31" xfId="54" applyFont="1" applyFill="1" applyBorder="1" applyAlignment="1">
      <alignment horizontal="left" vertical="center"/>
    </xf>
    <xf numFmtId="0" fontId="19" fillId="0" borderId="32" xfId="54" applyFont="1" applyFill="1" applyBorder="1" applyAlignment="1">
      <alignment horizontal="left" vertical="center"/>
    </xf>
    <xf numFmtId="0" fontId="22" fillId="0" borderId="35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 wrapText="1"/>
    </xf>
    <xf numFmtId="0" fontId="17" fillId="0" borderId="33" xfId="54" applyFill="1" applyBorder="1" applyAlignment="1">
      <alignment horizontal="center" vertical="center"/>
    </xf>
    <xf numFmtId="0" fontId="17" fillId="0" borderId="35" xfId="54" applyFont="1" applyFill="1" applyBorder="1" applyAlignment="1">
      <alignment horizontal="left" vertical="center"/>
    </xf>
    <xf numFmtId="0" fontId="22" fillId="0" borderId="36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center" vertical="center"/>
    </xf>
    <xf numFmtId="0" fontId="17" fillId="0" borderId="0" xfId="54" applyFont="1" applyAlignment="1">
      <alignment horizontal="left" vertical="center"/>
    </xf>
    <xf numFmtId="0" fontId="25" fillId="0" borderId="14" xfId="54" applyFont="1" applyBorder="1" applyAlignment="1">
      <alignment horizontal="center" vertical="top"/>
    </xf>
    <xf numFmtId="0" fontId="24" fillId="0" borderId="37" xfId="54" applyFont="1" applyBorder="1" applyAlignment="1">
      <alignment horizontal="left" vertical="center"/>
    </xf>
    <xf numFmtId="0" fontId="26" fillId="0" borderId="38" xfId="54" applyFont="1" applyBorder="1" applyAlignment="1">
      <alignment horizontal="center" vertical="center"/>
    </xf>
    <xf numFmtId="0" fontId="20" fillId="0" borderId="38" xfId="54" applyFont="1" applyBorder="1" applyAlignment="1">
      <alignment horizontal="center" vertical="center"/>
    </xf>
    <xf numFmtId="0" fontId="24" fillId="0" borderId="38" xfId="54" applyFont="1" applyBorder="1" applyAlignment="1">
      <alignment horizontal="center" vertical="center"/>
    </xf>
    <xf numFmtId="0" fontId="23" fillId="0" borderId="38" xfId="54" applyFont="1" applyBorder="1" applyAlignment="1">
      <alignment horizontal="left" vertical="center"/>
    </xf>
    <xf numFmtId="0" fontId="23" fillId="0" borderId="15" xfId="54" applyFont="1" applyBorder="1" applyAlignment="1">
      <alignment horizontal="center" vertical="center"/>
    </xf>
    <xf numFmtId="0" fontId="23" fillId="0" borderId="16" xfId="54" applyFont="1" applyBorder="1" applyAlignment="1">
      <alignment horizontal="center" vertical="center"/>
    </xf>
    <xf numFmtId="0" fontId="23" fillId="0" borderId="31" xfId="54" applyFont="1" applyBorder="1" applyAlignment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24" fillId="0" borderId="16" xfId="54" applyFont="1" applyBorder="1" applyAlignment="1">
      <alignment horizontal="center" vertical="center"/>
    </xf>
    <xf numFmtId="0" fontId="24" fillId="0" borderId="31" xfId="54" applyFont="1" applyBorder="1" applyAlignment="1">
      <alignment horizontal="center" vertical="center"/>
    </xf>
    <xf numFmtId="0" fontId="23" fillId="0" borderId="17" xfId="54" applyFont="1" applyBorder="1" applyAlignment="1">
      <alignment horizontal="left" vertical="center"/>
    </xf>
    <xf numFmtId="0" fontId="26" fillId="0" borderId="18" xfId="54" applyFont="1" applyBorder="1" applyAlignment="1">
      <alignment horizontal="left" vertical="center"/>
    </xf>
    <xf numFmtId="0" fontId="20" fillId="0" borderId="32" xfId="54" applyFont="1" applyBorder="1" applyAlignment="1">
      <alignment horizontal="left" vertical="center"/>
    </xf>
    <xf numFmtId="0" fontId="23" fillId="0" borderId="18" xfId="54" applyFont="1" applyBorder="1" applyAlignment="1">
      <alignment horizontal="left" vertical="center"/>
    </xf>
    <xf numFmtId="14" fontId="20" fillId="0" borderId="18" xfId="54" applyNumberFormat="1" applyFont="1" applyBorder="1" applyAlignment="1">
      <alignment horizontal="center" vertical="center"/>
    </xf>
    <xf numFmtId="14" fontId="20" fillId="0" borderId="32" xfId="54" applyNumberFormat="1" applyFont="1" applyBorder="1" applyAlignment="1">
      <alignment horizontal="center" vertical="center"/>
    </xf>
    <xf numFmtId="0" fontId="23" fillId="0" borderId="17" xfId="54" applyFont="1" applyBorder="1" applyAlignment="1">
      <alignment vertical="center"/>
    </xf>
    <xf numFmtId="0" fontId="20" fillId="0" borderId="18" xfId="54" applyFont="1" applyBorder="1" applyAlignment="1">
      <alignment vertical="center"/>
    </xf>
    <xf numFmtId="0" fontId="20" fillId="0" borderId="32" xfId="54" applyFont="1" applyBorder="1" applyAlignment="1">
      <alignment vertical="center"/>
    </xf>
    <xf numFmtId="0" fontId="23" fillId="0" borderId="18" xfId="54" applyFont="1" applyBorder="1" applyAlignment="1">
      <alignment vertical="center"/>
    </xf>
    <xf numFmtId="0" fontId="23" fillId="0" borderId="17" xfId="54" applyFont="1" applyBorder="1" applyAlignment="1">
      <alignment horizontal="center" vertical="center"/>
    </xf>
    <xf numFmtId="0" fontId="20" fillId="0" borderId="23" xfId="54" applyFont="1" applyBorder="1" applyAlignment="1">
      <alignment horizontal="left" vertical="center"/>
    </xf>
    <xf numFmtId="0" fontId="20" fillId="0" borderId="35" xfId="54" applyFont="1" applyBorder="1" applyAlignment="1">
      <alignment horizontal="left" vertical="center"/>
    </xf>
    <xf numFmtId="0" fontId="17" fillId="0" borderId="18" xfId="54" applyFont="1" applyBorder="1" applyAlignment="1">
      <alignment vertical="center"/>
    </xf>
    <xf numFmtId="0" fontId="20" fillId="0" borderId="17" xfId="54" applyFont="1" applyBorder="1" applyAlignment="1">
      <alignment horizontal="left" vertical="center"/>
    </xf>
    <xf numFmtId="0" fontId="27" fillId="0" borderId="19" xfId="54" applyFont="1" applyBorder="1" applyAlignment="1">
      <alignment vertical="center"/>
    </xf>
    <xf numFmtId="0" fontId="20" fillId="0" borderId="20" xfId="54" applyFont="1" applyBorder="1" applyAlignment="1">
      <alignment horizontal="center" vertical="center"/>
    </xf>
    <xf numFmtId="0" fontId="20" fillId="0" borderId="33" xfId="54" applyFont="1" applyBorder="1" applyAlignment="1">
      <alignment horizontal="center" vertical="center"/>
    </xf>
    <xf numFmtId="0" fontId="23" fillId="0" borderId="19" xfId="54" applyFont="1" applyBorder="1" applyAlignment="1">
      <alignment horizontal="left" vertical="center"/>
    </xf>
    <xf numFmtId="0" fontId="23" fillId="0" borderId="20" xfId="54" applyFont="1" applyBorder="1" applyAlignment="1">
      <alignment horizontal="left" vertical="center"/>
    </xf>
    <xf numFmtId="14" fontId="20" fillId="0" borderId="20" xfId="54" applyNumberFormat="1" applyFont="1" applyBorder="1" applyAlignment="1">
      <alignment horizontal="center" vertical="center"/>
    </xf>
    <xf numFmtId="14" fontId="20" fillId="0" borderId="33" xfId="54" applyNumberFormat="1" applyFont="1" applyBorder="1" applyAlignment="1">
      <alignment horizontal="center" vertical="center"/>
    </xf>
    <xf numFmtId="0" fontId="24" fillId="0" borderId="0" xfId="54" applyFont="1" applyBorder="1" applyAlignment="1">
      <alignment horizontal="left" vertical="center"/>
    </xf>
    <xf numFmtId="0" fontId="23" fillId="0" borderId="15" xfId="54" applyFont="1" applyBorder="1" applyAlignment="1">
      <alignment vertical="center"/>
    </xf>
    <xf numFmtId="0" fontId="17" fillId="0" borderId="16" xfId="54" applyFont="1" applyBorder="1" applyAlignment="1">
      <alignment horizontal="left" vertical="center"/>
    </xf>
    <xf numFmtId="0" fontId="20" fillId="0" borderId="16" xfId="54" applyFont="1" applyBorder="1" applyAlignment="1">
      <alignment horizontal="left" vertical="center"/>
    </xf>
    <xf numFmtId="0" fontId="17" fillId="0" borderId="16" xfId="54" applyFont="1" applyBorder="1" applyAlignment="1">
      <alignment vertical="center"/>
    </xf>
    <xf numFmtId="0" fontId="23" fillId="0" borderId="16" xfId="54" applyFont="1" applyBorder="1" applyAlignment="1">
      <alignment vertical="center"/>
    </xf>
    <xf numFmtId="0" fontId="17" fillId="0" borderId="18" xfId="54" applyFont="1" applyBorder="1" applyAlignment="1">
      <alignment horizontal="left" vertical="center"/>
    </xf>
    <xf numFmtId="0" fontId="20" fillId="0" borderId="18" xfId="54" applyFont="1" applyBorder="1" applyAlignment="1">
      <alignment horizontal="left" vertical="center"/>
    </xf>
    <xf numFmtId="0" fontId="23" fillId="0" borderId="0" xfId="54" applyFont="1" applyBorder="1" applyAlignment="1">
      <alignment horizontal="left" vertical="center"/>
    </xf>
    <xf numFmtId="0" fontId="22" fillId="0" borderId="15" xfId="54" applyFont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2" fillId="0" borderId="25" xfId="54" applyFont="1" applyBorder="1" applyAlignment="1">
      <alignment horizontal="left" vertical="center"/>
    </xf>
    <xf numFmtId="0" fontId="22" fillId="0" borderId="24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22" fillId="0" borderId="23" xfId="54" applyFont="1" applyBorder="1" applyAlignment="1">
      <alignment horizontal="left" vertical="center"/>
    </xf>
    <xf numFmtId="0" fontId="20" fillId="0" borderId="19" xfId="54" applyFont="1" applyBorder="1" applyAlignment="1">
      <alignment horizontal="left" vertical="center"/>
    </xf>
    <xf numFmtId="0" fontId="20" fillId="0" borderId="20" xfId="5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17" xfId="54" applyFont="1" applyFill="1" applyBorder="1" applyAlignment="1">
      <alignment horizontal="left" vertical="center"/>
    </xf>
    <xf numFmtId="0" fontId="20" fillId="0" borderId="18" xfId="54" applyFont="1" applyFill="1" applyBorder="1" applyAlignment="1">
      <alignment horizontal="left" vertical="center"/>
    </xf>
    <xf numFmtId="0" fontId="23" fillId="0" borderId="19" xfId="54" applyFont="1" applyBorder="1" applyAlignment="1">
      <alignment horizontal="center" vertical="center"/>
    </xf>
    <xf numFmtId="0" fontId="23" fillId="0" borderId="20" xfId="54" applyFont="1" applyBorder="1" applyAlignment="1">
      <alignment horizontal="center" vertical="center"/>
    </xf>
    <xf numFmtId="0" fontId="23" fillId="0" borderId="18" xfId="54" applyFont="1" applyBorder="1" applyAlignment="1">
      <alignment horizontal="center" vertical="center"/>
    </xf>
    <xf numFmtId="0" fontId="19" fillId="0" borderId="18" xfId="54" applyFont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0" fillId="0" borderId="27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horizontal="left" vertical="center"/>
    </xf>
    <xf numFmtId="0" fontId="20" fillId="0" borderId="24" xfId="54" applyFont="1" applyFill="1" applyBorder="1" applyAlignment="1">
      <alignment horizontal="left" vertical="center"/>
    </xf>
    <xf numFmtId="0" fontId="23" fillId="0" borderId="25" xfId="54" applyFont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0" fontId="24" fillId="0" borderId="39" xfId="54" applyFont="1" applyBorder="1" applyAlignment="1">
      <alignment vertical="center"/>
    </xf>
    <xf numFmtId="0" fontId="20" fillId="0" borderId="40" xfId="54" applyFont="1" applyBorder="1" applyAlignment="1">
      <alignment horizontal="center" vertical="center"/>
    </xf>
    <xf numFmtId="0" fontId="24" fillId="0" borderId="40" xfId="54" applyFont="1" applyBorder="1" applyAlignment="1">
      <alignment vertical="center"/>
    </xf>
    <xf numFmtId="0" fontId="20" fillId="0" borderId="40" xfId="54" applyFont="1" applyBorder="1" applyAlignment="1">
      <alignment vertical="center"/>
    </xf>
    <xf numFmtId="58" fontId="17" fillId="0" borderId="40" xfId="54" applyNumberFormat="1" applyFont="1" applyBorder="1" applyAlignment="1">
      <alignment vertical="center"/>
    </xf>
    <xf numFmtId="0" fontId="24" fillId="0" borderId="40" xfId="54" applyFont="1" applyBorder="1" applyAlignment="1">
      <alignment horizontal="center" vertical="center"/>
    </xf>
    <xf numFmtId="0" fontId="24" fillId="0" borderId="41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center" vertical="center"/>
    </xf>
    <xf numFmtId="0" fontId="24" fillId="0" borderId="43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horizontal="center" vertical="center"/>
    </xf>
    <xf numFmtId="0" fontId="24" fillId="0" borderId="20" xfId="54" applyFont="1" applyFill="1" applyBorder="1" applyAlignment="1">
      <alignment horizontal="center" vertical="center"/>
    </xf>
    <xf numFmtId="0" fontId="17" fillId="0" borderId="38" xfId="54" applyFont="1" applyBorder="1" applyAlignment="1">
      <alignment horizontal="center" vertical="center"/>
    </xf>
    <xf numFmtId="0" fontId="17" fillId="0" borderId="44" xfId="54" applyFont="1" applyBorder="1" applyAlignment="1">
      <alignment horizontal="center" vertical="center"/>
    </xf>
    <xf numFmtId="0" fontId="23" fillId="0" borderId="32" xfId="54" applyFont="1" applyBorder="1" applyAlignment="1">
      <alignment horizontal="center" vertical="center"/>
    </xf>
    <xf numFmtId="0" fontId="23" fillId="0" borderId="33" xfId="54" applyFont="1" applyBorder="1" applyAlignment="1">
      <alignment horizontal="left" vertical="center"/>
    </xf>
    <xf numFmtId="0" fontId="20" fillId="0" borderId="31" xfId="54" applyFont="1" applyBorder="1" applyAlignment="1">
      <alignment horizontal="left" vertical="center"/>
    </xf>
    <xf numFmtId="0" fontId="19" fillId="0" borderId="16" xfId="54" applyFont="1" applyBorder="1" applyAlignment="1">
      <alignment horizontal="left" vertical="center"/>
    </xf>
    <xf numFmtId="0" fontId="19" fillId="0" borderId="31" xfId="54" applyFont="1" applyBorder="1" applyAlignment="1">
      <alignment horizontal="left" vertical="center"/>
    </xf>
    <xf numFmtId="0" fontId="19" fillId="0" borderId="23" xfId="54" applyFont="1" applyBorder="1" applyAlignment="1">
      <alignment horizontal="left" vertical="center"/>
    </xf>
    <xf numFmtId="0" fontId="19" fillId="0" borderId="24" xfId="54" applyFont="1" applyBorder="1" applyAlignment="1">
      <alignment horizontal="left" vertical="center"/>
    </xf>
    <xf numFmtId="0" fontId="19" fillId="0" borderId="35" xfId="54" applyFont="1" applyBorder="1" applyAlignment="1">
      <alignment horizontal="left" vertical="center"/>
    </xf>
    <xf numFmtId="0" fontId="20" fillId="0" borderId="33" xfId="54" applyFont="1" applyBorder="1" applyAlignment="1">
      <alignment horizontal="left" vertical="center"/>
    </xf>
    <xf numFmtId="0" fontId="20" fillId="0" borderId="32" xfId="54" applyFont="1" applyFill="1" applyBorder="1" applyAlignment="1">
      <alignment horizontal="left" vertical="center"/>
    </xf>
    <xf numFmtId="0" fontId="23" fillId="0" borderId="33" xfId="54" applyFont="1" applyBorder="1" applyAlignment="1">
      <alignment horizontal="center" vertical="center"/>
    </xf>
    <xf numFmtId="0" fontId="19" fillId="0" borderId="32" xfId="54" applyFont="1" applyBorder="1" applyAlignment="1">
      <alignment horizontal="left" vertical="center"/>
    </xf>
    <xf numFmtId="0" fontId="23" fillId="0" borderId="36" xfId="54" applyFont="1" applyFill="1" applyBorder="1" applyAlignment="1">
      <alignment horizontal="left" vertical="center"/>
    </xf>
    <xf numFmtId="0" fontId="20" fillId="0" borderId="34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23" fillId="0" borderId="35" xfId="54" applyFont="1" applyBorder="1" applyAlignment="1">
      <alignment horizontal="left" vertical="center"/>
    </xf>
    <xf numFmtId="0" fontId="20" fillId="0" borderId="45" xfId="54" applyFont="1" applyBorder="1" applyAlignment="1">
      <alignment horizontal="center" vertical="center"/>
    </xf>
    <xf numFmtId="0" fontId="24" fillId="0" borderId="46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horizontal="center" vertical="center"/>
    </xf>
    <xf numFmtId="0" fontId="24" fillId="0" borderId="33" xfId="54" applyFont="1" applyFill="1" applyBorder="1" applyAlignment="1">
      <alignment horizontal="center" vertical="center"/>
    </xf>
    <xf numFmtId="0" fontId="17" fillId="0" borderId="40" xfId="54" applyFont="1" applyBorder="1" applyAlignment="1">
      <alignment horizontal="center" vertical="center"/>
    </xf>
    <xf numFmtId="0" fontId="17" fillId="0" borderId="45" xfId="54" applyFont="1" applyBorder="1" applyAlignment="1">
      <alignment horizontal="center" vertical="center"/>
    </xf>
    <xf numFmtId="0" fontId="28" fillId="4" borderId="0" xfId="56" applyFont="1" applyFill="1"/>
    <xf numFmtId="0" fontId="29" fillId="4" borderId="0" xfId="56" applyFont="1" applyFill="1" applyBorder="1" applyAlignment="1">
      <alignment horizontal="center"/>
    </xf>
    <xf numFmtId="0" fontId="28" fillId="4" borderId="0" xfId="56" applyFont="1" applyFill="1" applyBorder="1" applyAlignment="1">
      <alignment horizontal="center"/>
    </xf>
    <xf numFmtId="0" fontId="29" fillId="4" borderId="48" xfId="54" applyFont="1" applyFill="1" applyBorder="1" applyAlignment="1">
      <alignment horizontal="left" vertical="center"/>
    </xf>
    <xf numFmtId="0" fontId="30" fillId="4" borderId="49" xfId="54" applyFont="1" applyFill="1" applyBorder="1" applyAlignment="1">
      <alignment horizontal="center" vertical="center"/>
    </xf>
    <xf numFmtId="0" fontId="28" fillId="4" borderId="49" xfId="54" applyFont="1" applyFill="1" applyBorder="1" applyAlignment="1">
      <alignment horizontal="center" vertical="center"/>
    </xf>
    <xf numFmtId="0" fontId="29" fillId="4" borderId="49" xfId="54" applyFont="1" applyFill="1" applyBorder="1" applyAlignment="1">
      <alignment vertical="center"/>
    </xf>
    <xf numFmtId="0" fontId="28" fillId="4" borderId="49" xfId="56" applyFont="1" applyFill="1" applyBorder="1" applyAlignment="1">
      <alignment horizontal="center"/>
    </xf>
    <xf numFmtId="0" fontId="29" fillId="4" borderId="50" xfId="56" applyFont="1" applyFill="1" applyBorder="1" applyAlignment="1" applyProtection="1">
      <alignment horizontal="center" vertical="center"/>
    </xf>
    <xf numFmtId="0" fontId="29" fillId="4" borderId="2" xfId="56" applyFont="1" applyFill="1" applyBorder="1" applyAlignment="1">
      <alignment horizontal="center" vertical="center"/>
    </xf>
    <xf numFmtId="0" fontId="28" fillId="4" borderId="2" xfId="56" applyFont="1" applyFill="1" applyBorder="1" applyAlignment="1">
      <alignment horizontal="center"/>
    </xf>
    <xf numFmtId="0" fontId="31" fillId="0" borderId="2" xfId="55" applyFont="1" applyBorder="1" applyAlignment="1">
      <alignment horizontal="center"/>
    </xf>
    <xf numFmtId="0" fontId="32" fillId="0" borderId="2" xfId="55" applyFont="1" applyFill="1" applyBorder="1" applyAlignment="1">
      <alignment horizontal="left"/>
    </xf>
    <xf numFmtId="0" fontId="31" fillId="0" borderId="2" xfId="55" applyFont="1" applyBorder="1" applyAlignment="1">
      <alignment horizontal="left"/>
    </xf>
    <xf numFmtId="0" fontId="31" fillId="5" borderId="2" xfId="55" applyFont="1" applyFill="1" applyBorder="1" applyAlignment="1">
      <alignment horizontal="center"/>
    </xf>
    <xf numFmtId="0" fontId="31" fillId="6" borderId="2" xfId="55" applyFont="1" applyFill="1" applyBorder="1" applyAlignment="1">
      <alignment horizontal="left"/>
    </xf>
    <xf numFmtId="0" fontId="31" fillId="6" borderId="2" xfId="55" applyFont="1" applyFill="1" applyBorder="1" applyAlignment="1">
      <alignment horizontal="center"/>
    </xf>
    <xf numFmtId="0" fontId="31" fillId="3" borderId="2" xfId="55" applyFont="1" applyFill="1" applyBorder="1" applyAlignment="1">
      <alignment horizontal="center"/>
    </xf>
    <xf numFmtId="0" fontId="31" fillId="0" borderId="2" xfId="55" applyFont="1" applyFill="1" applyBorder="1" applyAlignment="1">
      <alignment horizontal="left"/>
    </xf>
    <xf numFmtId="0" fontId="31" fillId="0" borderId="2" xfId="55" applyFont="1" applyFill="1" applyBorder="1" applyAlignment="1">
      <alignment horizontal="center"/>
    </xf>
    <xf numFmtId="0" fontId="29" fillId="4" borderId="0" xfId="56" applyFont="1" applyFill="1"/>
    <xf numFmtId="0" fontId="0" fillId="4" borderId="0" xfId="58" applyFont="1" applyFill="1">
      <alignment vertical="center"/>
    </xf>
    <xf numFmtId="0" fontId="29" fillId="4" borderId="49" xfId="54" applyFont="1" applyFill="1" applyBorder="1" applyAlignment="1">
      <alignment horizontal="left" vertical="center"/>
    </xf>
    <xf numFmtId="0" fontId="28" fillId="4" borderId="51" xfId="54" applyFont="1" applyFill="1" applyBorder="1" applyAlignment="1">
      <alignment horizontal="center" vertical="center"/>
    </xf>
    <xf numFmtId="0" fontId="29" fillId="4" borderId="2" xfId="56" applyFont="1" applyFill="1" applyBorder="1" applyAlignment="1" applyProtection="1">
      <alignment horizontal="center" vertical="center"/>
    </xf>
    <xf numFmtId="0" fontId="29" fillId="4" borderId="52" xfId="56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28" fillId="4" borderId="2" xfId="56" applyFont="1" applyFill="1" applyBorder="1" applyAlignment="1" applyProtection="1">
      <alignment horizontal="center" vertical="center"/>
    </xf>
    <xf numFmtId="49" fontId="29" fillId="4" borderId="2" xfId="58" applyNumberFormat="1" applyFont="1" applyFill="1" applyBorder="1" applyAlignment="1">
      <alignment horizontal="center" vertical="center"/>
    </xf>
    <xf numFmtId="0" fontId="30" fillId="4" borderId="2" xfId="56" applyFont="1" applyFill="1" applyBorder="1" applyAlignment="1" applyProtection="1">
      <alignment horizontal="center" vertical="center"/>
    </xf>
    <xf numFmtId="0" fontId="28" fillId="4" borderId="2" xfId="56" applyFont="1" applyFill="1" applyBorder="1"/>
    <xf numFmtId="49" fontId="35" fillId="0" borderId="2" xfId="53" applyNumberFormat="1" applyFont="1" applyFill="1" applyBorder="1" applyAlignment="1">
      <alignment horizontal="center"/>
    </xf>
    <xf numFmtId="49" fontId="28" fillId="4" borderId="2" xfId="58" applyNumberFormat="1" applyFont="1" applyFill="1" applyBorder="1" applyAlignment="1">
      <alignment horizontal="center" vertical="center"/>
    </xf>
    <xf numFmtId="49" fontId="36" fillId="0" borderId="2" xfId="53" applyNumberFormat="1" applyFont="1" applyFill="1" applyBorder="1" applyAlignment="1">
      <alignment horizontal="center"/>
    </xf>
    <xf numFmtId="0" fontId="37" fillId="4" borderId="0" xfId="56" applyFont="1" applyFill="1"/>
    <xf numFmtId="14" fontId="29" fillId="4" borderId="0" xfId="56" applyNumberFormat="1" applyFont="1" applyFill="1"/>
    <xf numFmtId="0" fontId="17" fillId="0" borderId="0" xfId="54" applyFont="1" applyBorder="1" applyAlignment="1">
      <alignment horizontal="left" vertical="center"/>
    </xf>
    <xf numFmtId="0" fontId="38" fillId="0" borderId="14" xfId="54" applyFont="1" applyBorder="1" applyAlignment="1">
      <alignment horizontal="center" vertical="top"/>
    </xf>
    <xf numFmtId="0" fontId="23" fillId="0" borderId="53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4" fillId="0" borderId="41" xfId="54" applyFont="1" applyBorder="1" applyAlignment="1">
      <alignment horizontal="left" vertical="center"/>
    </xf>
    <xf numFmtId="0" fontId="24" fillId="0" borderId="40" xfId="54" applyFont="1" applyBorder="1" applyAlignment="1">
      <alignment horizontal="left" vertical="center"/>
    </xf>
    <xf numFmtId="0" fontId="23" fillId="0" borderId="42" xfId="54" applyFont="1" applyBorder="1" applyAlignment="1">
      <alignment vertical="center"/>
    </xf>
    <xf numFmtId="0" fontId="17" fillId="0" borderId="43" xfId="54" applyFont="1" applyBorder="1" applyAlignment="1">
      <alignment horizontal="left" vertical="center"/>
    </xf>
    <xf numFmtId="0" fontId="20" fillId="0" borderId="43" xfId="54" applyFont="1" applyBorder="1" applyAlignment="1">
      <alignment horizontal="left" vertical="center"/>
    </xf>
    <xf numFmtId="0" fontId="17" fillId="0" borderId="43" xfId="54" applyFont="1" applyBorder="1" applyAlignment="1">
      <alignment vertical="center"/>
    </xf>
    <xf numFmtId="0" fontId="23" fillId="0" borderId="43" xfId="54" applyFont="1" applyBorder="1" applyAlignment="1">
      <alignment vertical="center"/>
    </xf>
    <xf numFmtId="0" fontId="23" fillId="0" borderId="42" xfId="54" applyFont="1" applyBorder="1" applyAlignment="1">
      <alignment horizontal="center" vertical="center"/>
    </xf>
    <xf numFmtId="0" fontId="20" fillId="0" borderId="43" xfId="54" applyFont="1" applyBorder="1" applyAlignment="1">
      <alignment horizontal="center" vertical="center"/>
    </xf>
    <xf numFmtId="0" fontId="23" fillId="0" borderId="43" xfId="54" applyFont="1" applyBorder="1" applyAlignment="1">
      <alignment horizontal="center" vertical="center"/>
    </xf>
    <xf numFmtId="0" fontId="17" fillId="0" borderId="43" xfId="54" applyFont="1" applyBorder="1" applyAlignment="1">
      <alignment horizontal="center" vertical="center"/>
    </xf>
    <xf numFmtId="0" fontId="20" fillId="0" borderId="18" xfId="54" applyFont="1" applyBorder="1" applyAlignment="1">
      <alignment horizontal="center" vertical="center"/>
    </xf>
    <xf numFmtId="0" fontId="17" fillId="0" borderId="18" xfId="54" applyFont="1" applyBorder="1" applyAlignment="1">
      <alignment horizontal="center" vertical="center"/>
    </xf>
    <xf numFmtId="0" fontId="23" fillId="0" borderId="28" xfId="54" applyFont="1" applyBorder="1" applyAlignment="1">
      <alignment horizontal="left" vertical="center" wrapText="1"/>
    </xf>
    <xf numFmtId="0" fontId="23" fillId="0" borderId="29" xfId="54" applyFont="1" applyBorder="1" applyAlignment="1">
      <alignment horizontal="left" vertical="center" wrapText="1"/>
    </xf>
    <xf numFmtId="0" fontId="23" fillId="0" borderId="42" xfId="54" applyFont="1" applyBorder="1" applyAlignment="1">
      <alignment horizontal="left" vertical="center"/>
    </xf>
    <xf numFmtId="0" fontId="23" fillId="0" borderId="43" xfId="54" applyFont="1" applyBorder="1" applyAlignment="1">
      <alignment horizontal="left" vertical="center"/>
    </xf>
    <xf numFmtId="0" fontId="39" fillId="0" borderId="54" xfId="54" applyFont="1" applyBorder="1" applyAlignment="1">
      <alignment horizontal="left" vertical="center" wrapText="1"/>
    </xf>
    <xf numFmtId="9" fontId="20" fillId="0" borderId="18" xfId="54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9" fontId="20" fillId="0" borderId="27" xfId="54" applyNumberFormat="1" applyFont="1" applyBorder="1" applyAlignment="1">
      <alignment horizontal="left" vertical="center"/>
    </xf>
    <xf numFmtId="9" fontId="20" fillId="0" borderId="22" xfId="54" applyNumberFormat="1" applyFont="1" applyBorder="1" applyAlignment="1">
      <alignment horizontal="left" vertical="center"/>
    </xf>
    <xf numFmtId="9" fontId="20" fillId="0" borderId="28" xfId="54" applyNumberFormat="1" applyFont="1" applyBorder="1" applyAlignment="1">
      <alignment horizontal="left" vertical="center"/>
    </xf>
    <xf numFmtId="9" fontId="20" fillId="0" borderId="29" xfId="54" applyNumberFormat="1" applyFont="1" applyBorder="1" applyAlignment="1">
      <alignment horizontal="left" vertical="center"/>
    </xf>
    <xf numFmtId="0" fontId="19" fillId="0" borderId="42" xfId="54" applyFont="1" applyFill="1" applyBorder="1" applyAlignment="1">
      <alignment horizontal="left" vertical="center"/>
    </xf>
    <xf numFmtId="0" fontId="19" fillId="0" borderId="43" xfId="54" applyFont="1" applyFill="1" applyBorder="1" applyAlignment="1">
      <alignment horizontal="left" vertical="center"/>
    </xf>
    <xf numFmtId="0" fontId="19" fillId="0" borderId="55" xfId="54" applyFont="1" applyFill="1" applyBorder="1" applyAlignment="1">
      <alignment horizontal="left" vertical="center"/>
    </xf>
    <xf numFmtId="0" fontId="19" fillId="0" borderId="29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0" fillId="0" borderId="56" xfId="54" applyFont="1" applyFill="1" applyBorder="1" applyAlignment="1">
      <alignment horizontal="left" vertical="center"/>
    </xf>
    <xf numFmtId="0" fontId="20" fillId="0" borderId="57" xfId="54" applyFont="1" applyFill="1" applyBorder="1" applyAlignment="1">
      <alignment horizontal="left" vertical="center"/>
    </xf>
    <xf numFmtId="0" fontId="26" fillId="0" borderId="25" xfId="54" applyFont="1" applyFill="1" applyBorder="1" applyAlignment="1">
      <alignment horizontal="left" vertical="center"/>
    </xf>
    <xf numFmtId="0" fontId="24" fillId="0" borderId="37" xfId="54" applyFont="1" applyBorder="1" applyAlignment="1">
      <alignment vertical="center"/>
    </xf>
    <xf numFmtId="0" fontId="40" fillId="0" borderId="40" xfId="54" applyFont="1" applyBorder="1" applyAlignment="1">
      <alignment horizontal="center" vertical="center"/>
    </xf>
    <xf numFmtId="0" fontId="24" fillId="0" borderId="38" xfId="54" applyFont="1" applyBorder="1" applyAlignment="1">
      <alignment vertical="center"/>
    </xf>
    <xf numFmtId="0" fontId="20" fillId="0" borderId="58" xfId="54" applyFont="1" applyBorder="1" applyAlignment="1">
      <alignment vertical="center"/>
    </xf>
    <xf numFmtId="0" fontId="24" fillId="0" borderId="58" xfId="54" applyFont="1" applyBorder="1" applyAlignment="1">
      <alignment vertical="center"/>
    </xf>
    <xf numFmtId="58" fontId="17" fillId="0" borderId="38" xfId="54" applyNumberFormat="1" applyFont="1" applyBorder="1" applyAlignment="1">
      <alignment vertical="center"/>
    </xf>
    <xf numFmtId="0" fontId="24" fillId="0" borderId="26" xfId="54" applyFont="1" applyBorder="1" applyAlignment="1">
      <alignment horizontal="center" vertical="center"/>
    </xf>
    <xf numFmtId="0" fontId="20" fillId="0" borderId="53" xfId="54" applyFont="1" applyFill="1" applyBorder="1" applyAlignment="1">
      <alignment horizontal="left" vertical="center"/>
    </xf>
    <xf numFmtId="0" fontId="20" fillId="0" borderId="26" xfId="54" applyFont="1" applyFill="1" applyBorder="1" applyAlignment="1">
      <alignment horizontal="left" vertical="center"/>
    </xf>
    <xf numFmtId="0" fontId="23" fillId="0" borderId="59" xfId="54" applyFont="1" applyBorder="1" applyAlignment="1">
      <alignment horizontal="left" vertical="center"/>
    </xf>
    <xf numFmtId="0" fontId="24" fillId="0" borderId="46" xfId="54" applyFont="1" applyBorder="1" applyAlignment="1">
      <alignment horizontal="left" vertical="center"/>
    </xf>
    <xf numFmtId="0" fontId="20" fillId="0" borderId="47" xfId="54" applyFont="1" applyBorder="1" applyAlignment="1">
      <alignment horizontal="left" vertical="center"/>
    </xf>
    <xf numFmtId="0" fontId="23" fillId="0" borderId="0" xfId="54" applyFont="1" applyBorder="1" applyAlignment="1">
      <alignment vertical="center"/>
    </xf>
    <xf numFmtId="0" fontId="23" fillId="0" borderId="36" xfId="54" applyFont="1" applyBorder="1" applyAlignment="1">
      <alignment horizontal="left" vertical="center" wrapText="1"/>
    </xf>
    <xf numFmtId="0" fontId="23" fillId="0" borderId="47" xfId="54" applyFont="1" applyBorder="1" applyAlignment="1">
      <alignment horizontal="left" vertical="center"/>
    </xf>
    <xf numFmtId="0" fontId="41" fillId="0" borderId="32" xfId="54" applyFont="1" applyBorder="1" applyAlignment="1">
      <alignment horizontal="left" vertical="center" wrapText="1"/>
    </xf>
    <xf numFmtId="0" fontId="41" fillId="0" borderId="32" xfId="54" applyFont="1" applyBorder="1" applyAlignment="1">
      <alignment horizontal="left" vertical="center"/>
    </xf>
    <xf numFmtId="0" fontId="22" fillId="0" borderId="32" xfId="54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9" fontId="20" fillId="0" borderId="34" xfId="54" applyNumberFormat="1" applyFont="1" applyBorder="1" applyAlignment="1">
      <alignment horizontal="left" vertical="center"/>
    </xf>
    <xf numFmtId="9" fontId="20" fillId="0" borderId="36" xfId="54" applyNumberFormat="1" applyFont="1" applyBorder="1" applyAlignment="1">
      <alignment horizontal="left" vertical="center"/>
    </xf>
    <xf numFmtId="0" fontId="19" fillId="0" borderId="47" xfId="54" applyFont="1" applyFill="1" applyBorder="1" applyAlignment="1">
      <alignment horizontal="left" vertical="center"/>
    </xf>
    <xf numFmtId="0" fontId="19" fillId="0" borderId="36" xfId="54" applyFont="1" applyFill="1" applyBorder="1" applyAlignment="1">
      <alignment horizontal="left" vertical="center"/>
    </xf>
    <xf numFmtId="0" fontId="20" fillId="0" borderId="60" xfId="54" applyFont="1" applyFill="1" applyBorder="1" applyAlignment="1">
      <alignment horizontal="left" vertical="center"/>
    </xf>
    <xf numFmtId="0" fontId="24" fillId="0" borderId="61" xfId="54" applyFont="1" applyBorder="1" applyAlignment="1">
      <alignment horizontal="center" vertical="center"/>
    </xf>
    <xf numFmtId="0" fontId="26" fillId="0" borderId="58" xfId="54" applyFont="1" applyBorder="1" applyAlignment="1">
      <alignment horizontal="center" vertical="center"/>
    </xf>
    <xf numFmtId="0" fontId="20" fillId="0" borderId="59" xfId="54" applyFont="1" applyBorder="1" applyAlignment="1">
      <alignment horizontal="center" vertical="center"/>
    </xf>
    <xf numFmtId="0" fontId="20" fillId="0" borderId="59" xfId="54" applyFont="1" applyFill="1" applyBorder="1" applyAlignment="1">
      <alignment horizontal="left" vertical="center"/>
    </xf>
    <xf numFmtId="0" fontId="20" fillId="0" borderId="58" xfId="54" applyFont="1" applyBorder="1" applyAlignment="1">
      <alignment horizontal="center" vertical="center"/>
    </xf>
    <xf numFmtId="0" fontId="42" fillId="0" borderId="62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3" fillId="0" borderId="64" xfId="0" applyFont="1" applyBorder="1"/>
    <xf numFmtId="0" fontId="43" fillId="0" borderId="2" xfId="0" applyFont="1" applyBorder="1"/>
    <xf numFmtId="0" fontId="43" fillId="0" borderId="8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7" borderId="8" xfId="0" applyFont="1" applyFill="1" applyBorder="1" applyAlignment="1">
      <alignment horizontal="center" vertical="center"/>
    </xf>
    <xf numFmtId="0" fontId="43" fillId="7" borderId="10" xfId="0" applyFont="1" applyFill="1" applyBorder="1" applyAlignment="1">
      <alignment horizontal="center" vertical="center"/>
    </xf>
    <xf numFmtId="0" fontId="43" fillId="7" borderId="2" xfId="0" applyFont="1" applyFill="1" applyBorder="1"/>
    <xf numFmtId="0" fontId="0" fillId="0" borderId="64" xfId="0" applyBorder="1"/>
    <xf numFmtId="0" fontId="0" fillId="7" borderId="2" xfId="0" applyFill="1" applyBorder="1"/>
    <xf numFmtId="0" fontId="0" fillId="0" borderId="65" xfId="0" applyBorder="1"/>
    <xf numFmtId="0" fontId="0" fillId="0" borderId="66" xfId="0" applyBorder="1"/>
    <xf numFmtId="0" fontId="0" fillId="7" borderId="66" xfId="0" applyFill="1" applyBorder="1"/>
    <xf numFmtId="0" fontId="0" fillId="8" borderId="0" xfId="0" applyFill="1"/>
    <xf numFmtId="0" fontId="42" fillId="0" borderId="67" xfId="0" applyFont="1" applyBorder="1" applyAlignment="1">
      <alignment horizontal="center" vertical="center" wrapText="1"/>
    </xf>
    <xf numFmtId="0" fontId="43" fillId="0" borderId="68" xfId="0" applyFont="1" applyBorder="1" applyAlignment="1">
      <alignment horizontal="center" vertical="center"/>
    </xf>
    <xf numFmtId="0" fontId="43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3" fillId="9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12" fillId="0" borderId="11" xfId="52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1" fillId="0" borderId="11" xfId="49" applyFont="1" applyBorder="1" applyAlignment="1" quotePrefix="1">
      <alignment horizontal="center" vertical="center" wrapText="1"/>
    </xf>
    <xf numFmtId="0" fontId="14" fillId="0" borderId="0" xfId="49" applyFont="1" applyBorder="1" applyAlignment="1" quotePrefix="1">
      <alignment horizontal="center" vertical="center" wrapText="1"/>
    </xf>
    <xf numFmtId="0" fontId="12" fillId="0" borderId="0" xfId="52" applyFont="1" applyBorder="1" applyAlignment="1" quotePrefix="1">
      <alignment horizontal="center" vertical="center" wrapText="1"/>
    </xf>
    <xf numFmtId="0" fontId="13" fillId="0" borderId="2" xfId="0" applyFont="1" applyBorder="1" applyAlignment="1" quotePrefix="1">
      <alignment horizontal="center"/>
    </xf>
    <xf numFmtId="0" fontId="14" fillId="0" borderId="11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5" fillId="3" borderId="5" xfId="49" applyFont="1" applyFill="1" applyBorder="1" applyAlignment="1" quotePrefix="1">
      <alignment horizontal="center" vertical="center" wrapText="1"/>
    </xf>
    <xf numFmtId="0" fontId="6" fillId="3" borderId="6" xfId="52" applyFont="1" applyFill="1" applyBorder="1" applyAlignment="1" quotePrefix="1">
      <alignment horizontal="center" vertical="center" wrapText="1"/>
    </xf>
    <xf numFmtId="0" fontId="6" fillId="3" borderId="7" xfId="52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3 3" xfId="57"/>
    <cellStyle name="常规 4" xfId="58"/>
    <cellStyle name="常规 40" xfId="59"/>
    <cellStyle name="常规 40 5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604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8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604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75" customWidth="1"/>
    <col min="3" max="3" width="10.125" customWidth="1"/>
  </cols>
  <sheetData>
    <row r="1" ht="21" customHeight="1" spans="1:2">
      <c r="A1" s="376"/>
      <c r="B1" s="377" t="s">
        <v>0</v>
      </c>
    </row>
    <row r="2" spans="1:2">
      <c r="A2" s="9">
        <v>1</v>
      </c>
      <c r="B2" s="378" t="s">
        <v>1</v>
      </c>
    </row>
    <row r="3" spans="1:2">
      <c r="A3" s="9">
        <v>2</v>
      </c>
      <c r="B3" s="378" t="s">
        <v>2</v>
      </c>
    </row>
    <row r="4" spans="1:2">
      <c r="A4" s="9">
        <v>3</v>
      </c>
      <c r="B4" s="378" t="s">
        <v>3</v>
      </c>
    </row>
    <row r="5" spans="1:2">
      <c r="A5" s="9">
        <v>4</v>
      </c>
      <c r="B5" s="378" t="s">
        <v>4</v>
      </c>
    </row>
    <row r="6" spans="1:2">
      <c r="A6" s="9">
        <v>5</v>
      </c>
      <c r="B6" s="378" t="s">
        <v>5</v>
      </c>
    </row>
    <row r="7" spans="1:2">
      <c r="A7" s="9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8.95" customHeight="1" spans="1:2">
      <c r="A9" s="376"/>
      <c r="B9" s="381" t="s">
        <v>8</v>
      </c>
    </row>
    <row r="10" ht="15.95" customHeight="1" spans="1:2">
      <c r="A10" s="9">
        <v>1</v>
      </c>
      <c r="B10" s="382" t="s">
        <v>9</v>
      </c>
    </row>
    <row r="11" spans="1:2">
      <c r="A11" s="9">
        <v>2</v>
      </c>
      <c r="B11" s="378" t="s">
        <v>10</v>
      </c>
    </row>
    <row r="12" spans="1:2">
      <c r="A12" s="9">
        <v>3</v>
      </c>
      <c r="B12" s="383" t="s">
        <v>11</v>
      </c>
    </row>
    <row r="13" spans="1:2">
      <c r="A13" s="9">
        <v>4</v>
      </c>
      <c r="B13" s="384" t="s">
        <v>12</v>
      </c>
    </row>
    <row r="14" spans="1:2">
      <c r="A14" s="9">
        <v>5</v>
      </c>
      <c r="B14" s="384" t="s">
        <v>13</v>
      </c>
    </row>
    <row r="15" spans="1:2">
      <c r="A15" s="9">
        <v>6</v>
      </c>
      <c r="B15" s="384" t="s">
        <v>14</v>
      </c>
    </row>
    <row r="16" spans="1:2">
      <c r="A16" s="9">
        <v>7</v>
      </c>
      <c r="B16" s="384" t="s">
        <v>15</v>
      </c>
    </row>
    <row r="17" spans="1:2">
      <c r="A17" s="9">
        <v>8</v>
      </c>
      <c r="B17" s="384" t="s">
        <v>16</v>
      </c>
    </row>
    <row r="18" spans="1:2">
      <c r="A18" s="9">
        <v>9</v>
      </c>
      <c r="B18" s="378" t="s">
        <v>17</v>
      </c>
    </row>
    <row r="19" spans="1:2">
      <c r="A19" s="9"/>
      <c r="B19" s="378"/>
    </row>
    <row r="20" ht="20.25" spans="1:2">
      <c r="A20" s="376"/>
      <c r="B20" s="377" t="s">
        <v>18</v>
      </c>
    </row>
    <row r="21" spans="1:2">
      <c r="A21" s="9">
        <v>1</v>
      </c>
      <c r="B21" s="385" t="s">
        <v>19</v>
      </c>
    </row>
    <row r="22" spans="1:2">
      <c r="A22" s="9">
        <v>2</v>
      </c>
      <c r="B22" s="378" t="s">
        <v>20</v>
      </c>
    </row>
    <row r="23" spans="1:2">
      <c r="A23" s="9">
        <v>3</v>
      </c>
      <c r="B23" s="378" t="s">
        <v>21</v>
      </c>
    </row>
    <row r="24" spans="1:2">
      <c r="A24" s="9">
        <v>4</v>
      </c>
      <c r="B24" s="378" t="s">
        <v>22</v>
      </c>
    </row>
    <row r="25" spans="1:2">
      <c r="A25" s="9">
        <v>5</v>
      </c>
      <c r="B25" s="384" t="s">
        <v>23</v>
      </c>
    </row>
    <row r="26" spans="1:2">
      <c r="A26" s="9">
        <v>6</v>
      </c>
      <c r="B26" s="384" t="s">
        <v>24</v>
      </c>
    </row>
    <row r="27" spans="1:2">
      <c r="A27" s="9">
        <v>7</v>
      </c>
      <c r="B27" s="378" t="s">
        <v>25</v>
      </c>
    </row>
    <row r="28" spans="1:2">
      <c r="A28" s="9"/>
      <c r="B28" s="378"/>
    </row>
    <row r="29" ht="20.25" spans="1:2">
      <c r="A29" s="376"/>
      <c r="B29" s="377" t="s">
        <v>26</v>
      </c>
    </row>
    <row r="30" spans="1:2">
      <c r="A30" s="9">
        <v>1</v>
      </c>
      <c r="B30" s="385" t="s">
        <v>27</v>
      </c>
    </row>
    <row r="31" spans="1:2">
      <c r="A31" s="9">
        <v>2</v>
      </c>
      <c r="B31" s="378" t="s">
        <v>28</v>
      </c>
    </row>
    <row r="32" spans="1:2">
      <c r="A32" s="9">
        <v>3</v>
      </c>
      <c r="B32" s="378" t="s">
        <v>29</v>
      </c>
    </row>
    <row r="33" ht="28.5" spans="1:2">
      <c r="A33" s="9">
        <v>4</v>
      </c>
      <c r="B33" s="378" t="s">
        <v>30</v>
      </c>
    </row>
    <row r="34" spans="1:2">
      <c r="A34" s="9">
        <v>5</v>
      </c>
      <c r="B34" s="378" t="s">
        <v>31</v>
      </c>
    </row>
    <row r="35" spans="1:2">
      <c r="A35" s="9">
        <v>6</v>
      </c>
      <c r="B35" s="378" t="s">
        <v>32</v>
      </c>
    </row>
    <row r="36" spans="1:2">
      <c r="A36" s="9">
        <v>7</v>
      </c>
      <c r="B36" s="378" t="s">
        <v>33</v>
      </c>
    </row>
    <row r="37" spans="1:2">
      <c r="A37" s="9"/>
      <c r="B37" s="378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319</v>
      </c>
      <c r="B2" s="38" t="s">
        <v>254</v>
      </c>
      <c r="C2" s="38" t="s">
        <v>255</v>
      </c>
      <c r="D2" s="38" t="s">
        <v>256</v>
      </c>
      <c r="E2" s="38" t="s">
        <v>257</v>
      </c>
      <c r="F2" s="38" t="s">
        <v>258</v>
      </c>
      <c r="G2" s="37" t="s">
        <v>320</v>
      </c>
      <c r="H2" s="37" t="s">
        <v>321</v>
      </c>
      <c r="I2" s="37" t="s">
        <v>322</v>
      </c>
      <c r="J2" s="37" t="s">
        <v>321</v>
      </c>
      <c r="K2" s="37" t="s">
        <v>323</v>
      </c>
      <c r="L2" s="37" t="s">
        <v>321</v>
      </c>
      <c r="M2" s="38" t="s">
        <v>297</v>
      </c>
      <c r="N2" s="38" t="s">
        <v>267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9" t="s">
        <v>319</v>
      </c>
      <c r="B4" s="40" t="s">
        <v>324</v>
      </c>
      <c r="C4" s="40" t="s">
        <v>298</v>
      </c>
      <c r="D4" s="40" t="s">
        <v>256</v>
      </c>
      <c r="E4" s="38" t="s">
        <v>257</v>
      </c>
      <c r="F4" s="38" t="s">
        <v>258</v>
      </c>
      <c r="G4" s="37" t="s">
        <v>320</v>
      </c>
      <c r="H4" s="37" t="s">
        <v>321</v>
      </c>
      <c r="I4" s="37" t="s">
        <v>322</v>
      </c>
      <c r="J4" s="37" t="s">
        <v>321</v>
      </c>
      <c r="K4" s="37" t="s">
        <v>323</v>
      </c>
      <c r="L4" s="37" t="s">
        <v>321</v>
      </c>
      <c r="M4" s="38" t="s">
        <v>297</v>
      </c>
      <c r="N4" s="38" t="s">
        <v>267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325</v>
      </c>
      <c r="B11" s="19"/>
      <c r="C11" s="19"/>
      <c r="D11" s="20"/>
      <c r="E11" s="17"/>
      <c r="F11" s="41"/>
      <c r="G11" s="36"/>
      <c r="H11" s="41"/>
      <c r="I11" s="18" t="s">
        <v>326</v>
      </c>
      <c r="J11" s="19"/>
      <c r="K11" s="19"/>
      <c r="L11" s="19"/>
      <c r="M11" s="19"/>
      <c r="N11" s="25"/>
    </row>
    <row r="12" ht="16.5" spans="1:14">
      <c r="A12" s="21" t="s">
        <v>327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5" sqref="I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297</v>
      </c>
      <c r="L2" s="5" t="s">
        <v>267</v>
      </c>
    </row>
    <row r="3" ht="42.75" spans="1:12">
      <c r="A3" s="9"/>
      <c r="B3" s="390" t="s">
        <v>271</v>
      </c>
      <c r="C3" s="12">
        <v>3301</v>
      </c>
      <c r="D3" s="27" t="s">
        <v>269</v>
      </c>
      <c r="E3" s="388" t="s">
        <v>270</v>
      </c>
      <c r="F3" s="389" t="s">
        <v>63</v>
      </c>
      <c r="G3" s="9"/>
      <c r="H3" s="29" t="s">
        <v>333</v>
      </c>
      <c r="I3" s="12"/>
      <c r="J3" s="12"/>
      <c r="K3" s="12"/>
      <c r="L3" s="12"/>
    </row>
    <row r="4" ht="42.75" spans="1:12">
      <c r="A4" s="9"/>
      <c r="B4" s="390" t="s">
        <v>271</v>
      </c>
      <c r="C4" s="12">
        <v>1112</v>
      </c>
      <c r="D4" s="391" t="s">
        <v>273</v>
      </c>
      <c r="E4" s="392" t="s">
        <v>274</v>
      </c>
      <c r="F4" s="389" t="s">
        <v>63</v>
      </c>
      <c r="G4" s="9"/>
      <c r="H4" s="29" t="s">
        <v>333</v>
      </c>
      <c r="I4" s="12"/>
      <c r="J4" s="12"/>
      <c r="K4" s="12"/>
      <c r="L4" s="12"/>
    </row>
    <row r="5" ht="42.75" spans="1:12">
      <c r="A5" s="9"/>
      <c r="B5" s="390" t="s">
        <v>271</v>
      </c>
      <c r="C5" s="12">
        <v>1002</v>
      </c>
      <c r="D5" s="394" t="s">
        <v>273</v>
      </c>
      <c r="E5" s="388" t="s">
        <v>275</v>
      </c>
      <c r="F5" s="389" t="s">
        <v>63</v>
      </c>
      <c r="G5" s="33"/>
      <c r="H5" s="29" t="s">
        <v>333</v>
      </c>
      <c r="I5" s="12"/>
      <c r="J5" s="12"/>
      <c r="K5" s="12"/>
      <c r="L5" s="12"/>
    </row>
    <row r="6" spans="1:12">
      <c r="A6" s="9"/>
      <c r="B6" s="9"/>
      <c r="C6" s="12"/>
      <c r="D6" s="12"/>
      <c r="E6" s="34"/>
      <c r="F6" s="12"/>
      <c r="G6" s="12"/>
      <c r="H6" s="12"/>
      <c r="I6" s="12"/>
      <c r="J6" s="12"/>
      <c r="K6" s="12"/>
      <c r="L6" s="12"/>
    </row>
    <row r="7" spans="1:12">
      <c r="A7" s="9"/>
      <c r="B7" s="9"/>
      <c r="C7" s="12"/>
      <c r="D7" s="12"/>
      <c r="E7" s="35"/>
      <c r="F7" s="12"/>
      <c r="G7" s="12"/>
      <c r="H7" s="12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276</v>
      </c>
      <c r="B11" s="19"/>
      <c r="C11" s="19"/>
      <c r="D11" s="19"/>
      <c r="E11" s="20"/>
      <c r="F11" s="17"/>
      <c r="G11" s="36"/>
      <c r="H11" s="18" t="s">
        <v>288</v>
      </c>
      <c r="I11" s="19"/>
      <c r="J11" s="19"/>
      <c r="K11" s="19"/>
      <c r="L11" s="25"/>
    </row>
    <row r="12" ht="16.5" spans="1:12">
      <c r="A12" s="21" t="s">
        <v>334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7" sqref="F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298</v>
      </c>
      <c r="D2" s="5" t="s">
        <v>256</v>
      </c>
      <c r="E2" s="5" t="s">
        <v>257</v>
      </c>
      <c r="F2" s="4" t="s">
        <v>336</v>
      </c>
      <c r="G2" s="4" t="s">
        <v>281</v>
      </c>
      <c r="H2" s="6" t="s">
        <v>282</v>
      </c>
      <c r="I2" s="23" t="s">
        <v>284</v>
      </c>
    </row>
    <row r="3" s="1" customFormat="1" ht="16.5" spans="1:9">
      <c r="A3" s="4"/>
      <c r="B3" s="7"/>
      <c r="C3" s="7"/>
      <c r="D3" s="7"/>
      <c r="E3" s="7"/>
      <c r="F3" s="4" t="s">
        <v>337</v>
      </c>
      <c r="G3" s="4" t="s">
        <v>285</v>
      </c>
      <c r="H3" s="8"/>
      <c r="I3" s="24"/>
    </row>
    <row r="4" spans="1:9">
      <c r="A4" s="9"/>
      <c r="B4" s="396" t="s">
        <v>338</v>
      </c>
      <c r="C4" s="396" t="s">
        <v>339</v>
      </c>
      <c r="D4" s="397" t="s">
        <v>340</v>
      </c>
      <c r="E4" s="389" t="s">
        <v>63</v>
      </c>
      <c r="F4" s="12">
        <v>0.3</v>
      </c>
      <c r="G4" s="12">
        <v>0.5</v>
      </c>
      <c r="H4" s="12">
        <f>SUM(F4:G4)</f>
        <v>0.8</v>
      </c>
      <c r="I4" s="12" t="s">
        <v>272</v>
      </c>
    </row>
    <row r="5" spans="1:9">
      <c r="A5" s="9"/>
      <c r="B5" s="396" t="s">
        <v>338</v>
      </c>
      <c r="C5" s="396" t="s">
        <v>341</v>
      </c>
      <c r="D5" s="398" t="s">
        <v>342</v>
      </c>
      <c r="E5" s="389" t="s">
        <v>63</v>
      </c>
      <c r="F5" s="12">
        <v>0.4</v>
      </c>
      <c r="G5" s="12">
        <v>0.6</v>
      </c>
      <c r="H5" s="12">
        <f>SUM(F5:G5)</f>
        <v>1</v>
      </c>
      <c r="I5" s="12" t="s">
        <v>272</v>
      </c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276</v>
      </c>
      <c r="B12" s="15"/>
      <c r="C12" s="15"/>
      <c r="D12" s="16"/>
      <c r="E12" s="17"/>
      <c r="F12" s="18" t="s">
        <v>288</v>
      </c>
      <c r="G12" s="19"/>
      <c r="H12" s="20"/>
      <c r="I12" s="25"/>
    </row>
    <row r="13" ht="16.5" spans="1:9">
      <c r="A13" s="21" t="s">
        <v>343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35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36</v>
      </c>
      <c r="E3" s="359"/>
      <c r="F3" s="360" t="s">
        <v>37</v>
      </c>
      <c r="G3" s="361"/>
      <c r="H3" s="358" t="s">
        <v>38</v>
      </c>
      <c r="I3" s="370"/>
    </row>
    <row r="4" ht="27.95" customHeight="1" spans="2:9">
      <c r="B4" s="356" t="s">
        <v>39</v>
      </c>
      <c r="C4" s="357" t="s">
        <v>40</v>
      </c>
      <c r="D4" s="357" t="s">
        <v>41</v>
      </c>
      <c r="E4" s="357" t="s">
        <v>42</v>
      </c>
      <c r="F4" s="362" t="s">
        <v>41</v>
      </c>
      <c r="G4" s="362" t="s">
        <v>42</v>
      </c>
      <c r="H4" s="357" t="s">
        <v>41</v>
      </c>
      <c r="I4" s="371" t="s">
        <v>42</v>
      </c>
    </row>
    <row r="5" ht="27.95" customHeight="1" spans="2:9">
      <c r="B5" s="363" t="s">
        <v>43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44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45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46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47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48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49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50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N16" sqref="N16"/>
    </sheetView>
  </sheetViews>
  <sheetFormatPr defaultColWidth="10.375" defaultRowHeight="16.5" customHeight="1"/>
  <cols>
    <col min="1" max="1" width="11.125" style="147" customWidth="1"/>
    <col min="2" max="9" width="10.375" style="147"/>
    <col min="10" max="10" width="8.875" style="147" customWidth="1"/>
    <col min="11" max="11" width="12" style="147" customWidth="1"/>
    <col min="12" max="16384" width="10.375" style="147"/>
  </cols>
  <sheetData>
    <row r="1" ht="21" spans="1:11">
      <c r="A1" s="289" t="s">
        <v>52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5" spans="1:11">
      <c r="A2" s="149" t="s">
        <v>53</v>
      </c>
      <c r="B2" s="150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227" t="s">
        <v>58</v>
      </c>
      <c r="J2" s="227"/>
      <c r="K2" s="228"/>
    </row>
    <row r="3" ht="14.25" spans="1:11">
      <c r="A3" s="154" t="s">
        <v>59</v>
      </c>
      <c r="B3" s="155"/>
      <c r="C3" s="156"/>
      <c r="D3" s="157" t="s">
        <v>60</v>
      </c>
      <c r="E3" s="158"/>
      <c r="F3" s="158"/>
      <c r="G3" s="159"/>
      <c r="H3" s="157" t="s">
        <v>61</v>
      </c>
      <c r="I3" s="158"/>
      <c r="J3" s="158"/>
      <c r="K3" s="159"/>
    </row>
    <row r="4" ht="14.25" spans="1:11">
      <c r="A4" s="160" t="s">
        <v>62</v>
      </c>
      <c r="B4" s="161" t="s">
        <v>63</v>
      </c>
      <c r="C4" s="162"/>
      <c r="D4" s="160" t="s">
        <v>64</v>
      </c>
      <c r="E4" s="163"/>
      <c r="F4" s="164">
        <v>45565</v>
      </c>
      <c r="G4" s="165"/>
      <c r="H4" s="160" t="s">
        <v>65</v>
      </c>
      <c r="I4" s="163"/>
      <c r="J4" s="189" t="s">
        <v>66</v>
      </c>
      <c r="K4" s="162" t="s">
        <v>67</v>
      </c>
    </row>
    <row r="5" ht="14.25" spans="1:11">
      <c r="A5" s="166" t="s">
        <v>68</v>
      </c>
      <c r="B5" s="161" t="s">
        <v>69</v>
      </c>
      <c r="C5" s="162"/>
      <c r="D5" s="160" t="s">
        <v>70</v>
      </c>
      <c r="E5" s="163"/>
      <c r="F5" s="164">
        <v>45488</v>
      </c>
      <c r="G5" s="165"/>
      <c r="H5" s="160" t="s">
        <v>71</v>
      </c>
      <c r="I5" s="163"/>
      <c r="J5" s="189" t="s">
        <v>66</v>
      </c>
      <c r="K5" s="162" t="s">
        <v>67</v>
      </c>
    </row>
    <row r="6" ht="14.25" spans="1:11">
      <c r="A6" s="160" t="s">
        <v>72</v>
      </c>
      <c r="B6" s="167">
        <v>3</v>
      </c>
      <c r="C6" s="168">
        <v>6</v>
      </c>
      <c r="D6" s="166" t="s">
        <v>73</v>
      </c>
      <c r="E6" s="169"/>
      <c r="F6" s="164">
        <v>45514</v>
      </c>
      <c r="G6" s="165"/>
      <c r="H6" s="160" t="s">
        <v>74</v>
      </c>
      <c r="I6" s="163"/>
      <c r="J6" s="189" t="s">
        <v>66</v>
      </c>
      <c r="K6" s="162" t="s">
        <v>67</v>
      </c>
    </row>
    <row r="7" ht="14.25" spans="1:11">
      <c r="A7" s="160" t="s">
        <v>75</v>
      </c>
      <c r="B7" s="171">
        <v>3000</v>
      </c>
      <c r="C7" s="172"/>
      <c r="D7" s="166" t="s">
        <v>76</v>
      </c>
      <c r="E7" s="173"/>
      <c r="F7" s="164">
        <v>45555</v>
      </c>
      <c r="G7" s="165"/>
      <c r="H7" s="160" t="s">
        <v>77</v>
      </c>
      <c r="I7" s="163"/>
      <c r="J7" s="189" t="s">
        <v>66</v>
      </c>
      <c r="K7" s="162" t="s">
        <v>67</v>
      </c>
    </row>
    <row r="8" ht="15" spans="1:11">
      <c r="A8" s="175" t="s">
        <v>78</v>
      </c>
      <c r="B8" s="176"/>
      <c r="C8" s="177"/>
      <c r="D8" s="178" t="s">
        <v>79</v>
      </c>
      <c r="E8" s="179"/>
      <c r="F8" s="180">
        <v>45555</v>
      </c>
      <c r="G8" s="181"/>
      <c r="H8" s="178" t="s">
        <v>80</v>
      </c>
      <c r="I8" s="179"/>
      <c r="J8" s="198" t="s">
        <v>66</v>
      </c>
      <c r="K8" s="237" t="s">
        <v>67</v>
      </c>
    </row>
    <row r="9" ht="15" spans="1:11">
      <c r="A9" s="290" t="s">
        <v>81</v>
      </c>
      <c r="B9" s="291"/>
      <c r="C9" s="291"/>
      <c r="D9" s="291"/>
      <c r="E9" s="291"/>
      <c r="F9" s="291"/>
      <c r="G9" s="291"/>
      <c r="H9" s="291"/>
      <c r="I9" s="291"/>
      <c r="J9" s="291"/>
      <c r="K9" s="334"/>
    </row>
    <row r="10" ht="15" spans="1:11">
      <c r="A10" s="292" t="s">
        <v>82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35"/>
    </row>
    <row r="11" ht="14.25" spans="1:11">
      <c r="A11" s="294" t="s">
        <v>83</v>
      </c>
      <c r="B11" s="295" t="s">
        <v>84</v>
      </c>
      <c r="C11" s="296" t="s">
        <v>85</v>
      </c>
      <c r="D11" s="297"/>
      <c r="E11" s="298" t="s">
        <v>86</v>
      </c>
      <c r="F11" s="295" t="s">
        <v>84</v>
      </c>
      <c r="G11" s="296" t="s">
        <v>85</v>
      </c>
      <c r="H11" s="296" t="s">
        <v>87</v>
      </c>
      <c r="I11" s="298" t="s">
        <v>88</v>
      </c>
      <c r="J11" s="295" t="s">
        <v>84</v>
      </c>
      <c r="K11" s="336" t="s">
        <v>85</v>
      </c>
    </row>
    <row r="12" ht="14.25" spans="1:11">
      <c r="A12" s="166" t="s">
        <v>89</v>
      </c>
      <c r="B12" s="188" t="s">
        <v>84</v>
      </c>
      <c r="C12" s="189" t="s">
        <v>85</v>
      </c>
      <c r="D12" s="173"/>
      <c r="E12" s="169" t="s">
        <v>90</v>
      </c>
      <c r="F12" s="188" t="s">
        <v>84</v>
      </c>
      <c r="G12" s="189" t="s">
        <v>85</v>
      </c>
      <c r="H12" s="189" t="s">
        <v>87</v>
      </c>
      <c r="I12" s="169" t="s">
        <v>91</v>
      </c>
      <c r="J12" s="188" t="s">
        <v>84</v>
      </c>
      <c r="K12" s="162" t="s">
        <v>85</v>
      </c>
    </row>
    <row r="13" ht="14.25" spans="1:11">
      <c r="A13" s="166" t="s">
        <v>92</v>
      </c>
      <c r="B13" s="188" t="s">
        <v>84</v>
      </c>
      <c r="C13" s="189" t="s">
        <v>85</v>
      </c>
      <c r="D13" s="173"/>
      <c r="E13" s="169" t="s">
        <v>93</v>
      </c>
      <c r="F13" s="189" t="s">
        <v>94</v>
      </c>
      <c r="G13" s="189" t="s">
        <v>95</v>
      </c>
      <c r="H13" s="189" t="s">
        <v>87</v>
      </c>
      <c r="I13" s="169" t="s">
        <v>96</v>
      </c>
      <c r="J13" s="188" t="s">
        <v>84</v>
      </c>
      <c r="K13" s="162" t="s">
        <v>85</v>
      </c>
    </row>
    <row r="14" ht="15" spans="1:11">
      <c r="A14" s="178" t="s">
        <v>97</v>
      </c>
      <c r="B14" s="179"/>
      <c r="C14" s="179"/>
      <c r="D14" s="179"/>
      <c r="E14" s="179"/>
      <c r="F14" s="179"/>
      <c r="G14" s="179"/>
      <c r="H14" s="179"/>
      <c r="I14" s="179"/>
      <c r="J14" s="179"/>
      <c r="K14" s="230"/>
    </row>
    <row r="15" ht="15" spans="1:11">
      <c r="A15" s="292" t="s">
        <v>98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35"/>
    </row>
    <row r="16" ht="14.25" spans="1:11">
      <c r="A16" s="299" t="s">
        <v>99</v>
      </c>
      <c r="B16" s="296" t="s">
        <v>94</v>
      </c>
      <c r="C16" s="296" t="s">
        <v>95</v>
      </c>
      <c r="D16" s="300"/>
      <c r="E16" s="301" t="s">
        <v>100</v>
      </c>
      <c r="F16" s="296" t="s">
        <v>94</v>
      </c>
      <c r="G16" s="296" t="s">
        <v>95</v>
      </c>
      <c r="H16" s="302"/>
      <c r="I16" s="301" t="s">
        <v>101</v>
      </c>
      <c r="J16" s="296" t="s">
        <v>94</v>
      </c>
      <c r="K16" s="336" t="s">
        <v>95</v>
      </c>
    </row>
    <row r="17" customHeight="1" spans="1:22">
      <c r="A17" s="170" t="s">
        <v>102</v>
      </c>
      <c r="B17" s="189" t="s">
        <v>94</v>
      </c>
      <c r="C17" s="189" t="s">
        <v>95</v>
      </c>
      <c r="D17" s="303"/>
      <c r="E17" s="204" t="s">
        <v>103</v>
      </c>
      <c r="F17" s="189" t="s">
        <v>94</v>
      </c>
      <c r="G17" s="189" t="s">
        <v>95</v>
      </c>
      <c r="H17" s="304"/>
      <c r="I17" s="204" t="s">
        <v>104</v>
      </c>
      <c r="J17" s="189" t="s">
        <v>94</v>
      </c>
      <c r="K17" s="162" t="s">
        <v>95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5" t="s">
        <v>105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8" customFormat="1" ht="18" customHeight="1" spans="1:11">
      <c r="A19" s="292" t="s">
        <v>106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35"/>
    </row>
    <row r="20" customHeight="1" spans="1:11">
      <c r="A20" s="307" t="s">
        <v>107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ht="21.75" customHeight="1" spans="1:11">
      <c r="A21" s="309" t="s">
        <v>108</v>
      </c>
      <c r="B21" s="204" t="s">
        <v>109</v>
      </c>
      <c r="C21" s="204" t="s">
        <v>110</v>
      </c>
      <c r="D21" s="204" t="s">
        <v>111</v>
      </c>
      <c r="E21" s="204" t="s">
        <v>112</v>
      </c>
      <c r="F21" s="204" t="s">
        <v>113</v>
      </c>
      <c r="G21" s="204" t="s">
        <v>114</v>
      </c>
      <c r="H21" s="204" t="s">
        <v>115</v>
      </c>
      <c r="I21" s="204" t="s">
        <v>116</v>
      </c>
      <c r="J21" s="204" t="s">
        <v>117</v>
      </c>
      <c r="K21" s="240" t="s">
        <v>118</v>
      </c>
    </row>
    <row r="22" customHeight="1" spans="1:11">
      <c r="A22" s="9" t="s">
        <v>119</v>
      </c>
      <c r="B22" s="310"/>
      <c r="C22" s="310"/>
      <c r="D22" s="310">
        <v>1</v>
      </c>
      <c r="E22" s="310">
        <v>1</v>
      </c>
      <c r="F22" s="310">
        <v>1</v>
      </c>
      <c r="G22" s="310">
        <v>1</v>
      </c>
      <c r="H22" s="310">
        <v>1</v>
      </c>
      <c r="I22" s="310">
        <v>1</v>
      </c>
      <c r="J22" s="310"/>
      <c r="K22" s="340"/>
    </row>
    <row r="23" customHeight="1" spans="1:11">
      <c r="A23" s="9" t="s">
        <v>120</v>
      </c>
      <c r="B23" s="310"/>
      <c r="C23" s="310"/>
      <c r="D23" s="310">
        <v>1</v>
      </c>
      <c r="E23" s="310">
        <v>1</v>
      </c>
      <c r="F23" s="310">
        <v>1</v>
      </c>
      <c r="G23" s="310">
        <v>1</v>
      </c>
      <c r="H23" s="310">
        <v>1</v>
      </c>
      <c r="I23" s="310">
        <v>1</v>
      </c>
      <c r="J23" s="310"/>
      <c r="K23" s="341"/>
    </row>
    <row r="24" customHeight="1" spans="1:11">
      <c r="A24" s="174" t="s">
        <v>121</v>
      </c>
      <c r="B24" s="310"/>
      <c r="C24" s="310"/>
      <c r="D24" s="310">
        <v>1</v>
      </c>
      <c r="E24" s="310">
        <v>1</v>
      </c>
      <c r="F24" s="310">
        <v>1</v>
      </c>
      <c r="G24" s="310">
        <v>1</v>
      </c>
      <c r="H24" s="310">
        <v>1</v>
      </c>
      <c r="I24" s="310">
        <v>1</v>
      </c>
      <c r="J24" s="310"/>
      <c r="K24" s="341"/>
    </row>
    <row r="25" customHeight="1" spans="1:11">
      <c r="A25" s="174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customHeight="1" spans="1:11">
      <c r="A26" s="174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customHeight="1" spans="1:11">
      <c r="A27" s="174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customHeight="1" spans="1:11">
      <c r="A28" s="174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ht="18" customHeight="1" spans="1:11">
      <c r="A29" s="311" t="s">
        <v>122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ht="18.75" customHeight="1" spans="1:11">
      <c r="A30" s="313" t="s">
        <v>123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ht="18" customHeight="1" spans="1:11">
      <c r="A32" s="311" t="s">
        <v>124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ht="14.25" spans="1:11">
      <c r="A33" s="317" t="s">
        <v>125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ht="15" spans="1:11">
      <c r="A34" s="87" t="s">
        <v>126</v>
      </c>
      <c r="B34" s="89"/>
      <c r="C34" s="189" t="s">
        <v>66</v>
      </c>
      <c r="D34" s="189" t="s">
        <v>67</v>
      </c>
      <c r="E34" s="319" t="s">
        <v>127</v>
      </c>
      <c r="F34" s="320"/>
      <c r="G34" s="320"/>
      <c r="H34" s="320"/>
      <c r="I34" s="320"/>
      <c r="J34" s="320"/>
      <c r="K34" s="347"/>
    </row>
    <row r="35" ht="15" spans="1:11">
      <c r="A35" s="321" t="s">
        <v>128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ht="14.25" spans="1:11">
      <c r="A36" s="322" t="s">
        <v>129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ht="14.25" spans="1:11">
      <c r="A37" s="211" t="s">
        <v>130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43"/>
    </row>
    <row r="38" ht="14.25" spans="1:11">
      <c r="A38" s="324" t="s">
        <v>131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43"/>
    </row>
    <row r="39" ht="14.25" spans="1:11">
      <c r="A39" s="324" t="s">
        <v>132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43"/>
    </row>
    <row r="40" ht="14.25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3"/>
    </row>
    <row r="41" ht="14.25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3"/>
    </row>
    <row r="42" ht="14.25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3"/>
    </row>
    <row r="43" ht="15" spans="1:11">
      <c r="A43" s="206" t="s">
        <v>133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1"/>
    </row>
    <row r="44" ht="15" spans="1:11">
      <c r="A44" s="292" t="s">
        <v>134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35"/>
    </row>
    <row r="45" ht="14.25" spans="1:11">
      <c r="A45" s="299" t="s">
        <v>135</v>
      </c>
      <c r="B45" s="296" t="s">
        <v>94</v>
      </c>
      <c r="C45" s="296" t="s">
        <v>95</v>
      </c>
      <c r="D45" s="296" t="s">
        <v>87</v>
      </c>
      <c r="E45" s="301" t="s">
        <v>136</v>
      </c>
      <c r="F45" s="296" t="s">
        <v>94</v>
      </c>
      <c r="G45" s="296" t="s">
        <v>95</v>
      </c>
      <c r="H45" s="296" t="s">
        <v>87</v>
      </c>
      <c r="I45" s="301" t="s">
        <v>137</v>
      </c>
      <c r="J45" s="296" t="s">
        <v>94</v>
      </c>
      <c r="K45" s="336" t="s">
        <v>95</v>
      </c>
    </row>
    <row r="46" ht="14.25" spans="1:11">
      <c r="A46" s="170" t="s">
        <v>86</v>
      </c>
      <c r="B46" s="189" t="s">
        <v>94</v>
      </c>
      <c r="C46" s="189" t="s">
        <v>95</v>
      </c>
      <c r="D46" s="189" t="s">
        <v>87</v>
      </c>
      <c r="E46" s="204" t="s">
        <v>93</v>
      </c>
      <c r="F46" s="189" t="s">
        <v>94</v>
      </c>
      <c r="G46" s="189" t="s">
        <v>95</v>
      </c>
      <c r="H46" s="189" t="s">
        <v>87</v>
      </c>
      <c r="I46" s="204" t="s">
        <v>104</v>
      </c>
      <c r="J46" s="189" t="s">
        <v>94</v>
      </c>
      <c r="K46" s="162" t="s">
        <v>95</v>
      </c>
    </row>
    <row r="47" ht="15" spans="1:11">
      <c r="A47" s="178" t="s">
        <v>97</v>
      </c>
      <c r="B47" s="179"/>
      <c r="C47" s="179"/>
      <c r="D47" s="179"/>
      <c r="E47" s="179"/>
      <c r="F47" s="179"/>
      <c r="G47" s="179"/>
      <c r="H47" s="179"/>
      <c r="I47" s="179"/>
      <c r="J47" s="179"/>
      <c r="K47" s="230"/>
    </row>
    <row r="48" ht="15" spans="1:11">
      <c r="A48" s="321" t="s">
        <v>138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ht="15" spans="1:11">
      <c r="A50" s="325" t="s">
        <v>139</v>
      </c>
      <c r="B50" s="326" t="s">
        <v>140</v>
      </c>
      <c r="C50" s="326"/>
      <c r="D50" s="327" t="s">
        <v>141</v>
      </c>
      <c r="E50" s="328" t="s">
        <v>142</v>
      </c>
      <c r="F50" s="329" t="s">
        <v>143</v>
      </c>
      <c r="G50" s="330">
        <v>45522</v>
      </c>
      <c r="H50" s="331" t="s">
        <v>144</v>
      </c>
      <c r="I50" s="349"/>
      <c r="J50" s="350" t="s">
        <v>145</v>
      </c>
      <c r="K50" s="351"/>
    </row>
    <row r="51" ht="15" spans="1:11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2"/>
    </row>
    <row r="53" ht="15" spans="1:11">
      <c r="A53" s="325" t="s">
        <v>139</v>
      </c>
      <c r="B53" s="326" t="s">
        <v>140</v>
      </c>
      <c r="C53" s="326"/>
      <c r="D53" s="327" t="s">
        <v>141</v>
      </c>
      <c r="E53" s="328" t="s">
        <v>142</v>
      </c>
      <c r="F53" s="329" t="s">
        <v>146</v>
      </c>
      <c r="G53" s="330">
        <v>45523</v>
      </c>
      <c r="H53" s="331" t="s">
        <v>144</v>
      </c>
      <c r="I53" s="349"/>
      <c r="J53" s="353" t="s">
        <v>145</v>
      </c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2" workbookViewId="0">
      <selection activeCell="L7" sqref="L7"/>
    </sheetView>
  </sheetViews>
  <sheetFormatPr defaultColWidth="9" defaultRowHeight="26.1" customHeight="1"/>
  <cols>
    <col min="1" max="1" width="17.125" style="251" customWidth="1"/>
    <col min="2" max="7" width="9.375" style="251" customWidth="1"/>
    <col min="8" max="8" width="1.375" style="251" customWidth="1"/>
    <col min="9" max="9" width="15" style="251" customWidth="1"/>
    <col min="10" max="10" width="14.625" style="251" customWidth="1"/>
    <col min="11" max="11" width="9.375" style="251" customWidth="1"/>
    <col min="12" max="12" width="14.75" style="251" customWidth="1"/>
    <col min="13" max="13" width="11" style="251" customWidth="1"/>
    <col min="14" max="14" width="13.75" style="251" customWidth="1"/>
    <col min="15" max="16384" width="9" style="251"/>
  </cols>
  <sheetData>
    <row r="1" ht="30" customHeight="1" spans="1:14">
      <c r="A1" s="252" t="s">
        <v>147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ht="29.1" customHeight="1" spans="1:14">
      <c r="A2" s="254" t="s">
        <v>62</v>
      </c>
      <c r="B2" s="255" t="s">
        <v>63</v>
      </c>
      <c r="C2" s="256"/>
      <c r="D2" s="257" t="s">
        <v>68</v>
      </c>
      <c r="E2" s="255" t="s">
        <v>69</v>
      </c>
      <c r="F2" s="256"/>
      <c r="G2" s="256"/>
      <c r="H2" s="258"/>
      <c r="I2" s="273" t="s">
        <v>57</v>
      </c>
      <c r="J2" s="256" t="s">
        <v>58</v>
      </c>
      <c r="K2" s="256"/>
      <c r="L2" s="256"/>
      <c r="M2" s="256"/>
      <c r="N2" s="274"/>
    </row>
    <row r="3" ht="29.1" customHeight="1" spans="1:14">
      <c r="A3" s="259" t="s">
        <v>148</v>
      </c>
      <c r="B3" s="260" t="s">
        <v>149</v>
      </c>
      <c r="C3" s="260"/>
      <c r="D3" s="260"/>
      <c r="E3" s="260"/>
      <c r="F3" s="260"/>
      <c r="G3" s="260"/>
      <c r="H3" s="261"/>
      <c r="I3" s="275" t="s">
        <v>150</v>
      </c>
      <c r="J3" s="275"/>
      <c r="K3" s="275"/>
      <c r="L3" s="275"/>
      <c r="M3" s="275"/>
      <c r="N3" s="276"/>
    </row>
    <row r="4" ht="29.1" customHeight="1" spans="1:14">
      <c r="A4" s="259"/>
      <c r="B4" s="262" t="s">
        <v>111</v>
      </c>
      <c r="C4" s="262" t="s">
        <v>112</v>
      </c>
      <c r="D4" s="262" t="s">
        <v>113</v>
      </c>
      <c r="E4" s="262" t="s">
        <v>114</v>
      </c>
      <c r="F4" s="262" t="s">
        <v>115</v>
      </c>
      <c r="G4" s="262" t="s">
        <v>116</v>
      </c>
      <c r="H4" s="261"/>
      <c r="I4" s="277" t="s">
        <v>111</v>
      </c>
      <c r="J4" s="277" t="s">
        <v>112</v>
      </c>
      <c r="K4" s="278" t="s">
        <v>113</v>
      </c>
      <c r="L4" s="277" t="s">
        <v>114</v>
      </c>
      <c r="M4" s="277" t="s">
        <v>115</v>
      </c>
      <c r="N4" s="277" t="s">
        <v>116</v>
      </c>
    </row>
    <row r="5" ht="20.25" customHeight="1" spans="1:14">
      <c r="A5" s="263" t="s">
        <v>151</v>
      </c>
      <c r="B5" s="262" t="s">
        <v>152</v>
      </c>
      <c r="C5" s="262" t="s">
        <v>153</v>
      </c>
      <c r="D5" s="262" t="s">
        <v>154</v>
      </c>
      <c r="E5" s="262" t="s">
        <v>155</v>
      </c>
      <c r="F5" s="262" t="s">
        <v>156</v>
      </c>
      <c r="G5" s="262" t="s">
        <v>157</v>
      </c>
      <c r="H5" s="261"/>
      <c r="I5" s="279"/>
      <c r="J5" s="279"/>
      <c r="K5" s="280"/>
      <c r="L5" s="281" t="s">
        <v>120</v>
      </c>
      <c r="M5" s="281" t="s">
        <v>120</v>
      </c>
      <c r="N5" s="282"/>
    </row>
    <row r="6" ht="20.25" customHeight="1" spans="1:14">
      <c r="A6" s="264" t="s">
        <v>158</v>
      </c>
      <c r="B6" s="262">
        <f>C6-1</f>
        <v>87</v>
      </c>
      <c r="C6" s="262">
        <f>D6-2</f>
        <v>88</v>
      </c>
      <c r="D6" s="265">
        <v>90</v>
      </c>
      <c r="E6" s="262">
        <f t="shared" ref="E6:F7" si="0">D6+2</f>
        <v>92</v>
      </c>
      <c r="F6" s="262">
        <f t="shared" si="0"/>
        <v>94</v>
      </c>
      <c r="G6" s="262">
        <f t="shared" ref="G6:G7" si="1">F6+1</f>
        <v>95</v>
      </c>
      <c r="H6" s="261"/>
      <c r="I6" s="283"/>
      <c r="J6" s="283"/>
      <c r="K6" s="284"/>
      <c r="L6" s="284" t="s">
        <v>159</v>
      </c>
      <c r="M6" s="285" t="s">
        <v>160</v>
      </c>
      <c r="N6" s="282"/>
    </row>
    <row r="7" ht="20.25" customHeight="1" spans="1:14">
      <c r="A7" s="266" t="s">
        <v>161</v>
      </c>
      <c r="B7" s="267">
        <f>C7-1</f>
        <v>83.5</v>
      </c>
      <c r="C7" s="267">
        <f>D7-2</f>
        <v>84.5</v>
      </c>
      <c r="D7" s="267">
        <v>86.5</v>
      </c>
      <c r="E7" s="267">
        <f t="shared" si="0"/>
        <v>88.5</v>
      </c>
      <c r="F7" s="267">
        <f t="shared" si="0"/>
        <v>90.5</v>
      </c>
      <c r="G7" s="267">
        <f t="shared" si="1"/>
        <v>91.5</v>
      </c>
      <c r="H7" s="261"/>
      <c r="I7" s="283"/>
      <c r="J7" s="283"/>
      <c r="K7" s="280"/>
      <c r="L7" s="280"/>
      <c r="M7" s="285" t="s">
        <v>162</v>
      </c>
      <c r="N7" s="282"/>
    </row>
    <row r="8" ht="20.25" customHeight="1" spans="1:14">
      <c r="A8" s="264" t="s">
        <v>163</v>
      </c>
      <c r="B8" s="262">
        <f t="shared" ref="B8:C9" si="2">C8-4</f>
        <v>120</v>
      </c>
      <c r="C8" s="262">
        <f t="shared" si="2"/>
        <v>124</v>
      </c>
      <c r="D8" s="265">
        <v>128</v>
      </c>
      <c r="E8" s="262">
        <f>D8+4</f>
        <v>132</v>
      </c>
      <c r="F8" s="262">
        <f>E8+4</f>
        <v>136</v>
      </c>
      <c r="G8" s="262">
        <f>F8+6</f>
        <v>142</v>
      </c>
      <c r="H8" s="261"/>
      <c r="I8" s="285"/>
      <c r="J8" s="285"/>
      <c r="K8" s="284"/>
      <c r="L8" s="284" t="s">
        <v>164</v>
      </c>
      <c r="M8" s="285" t="s">
        <v>165</v>
      </c>
      <c r="N8" s="282"/>
    </row>
    <row r="9" ht="20.25" customHeight="1" spans="1:14">
      <c r="A9" s="264" t="s">
        <v>166</v>
      </c>
      <c r="B9" s="262">
        <f t="shared" si="2"/>
        <v>120</v>
      </c>
      <c r="C9" s="262">
        <f t="shared" si="2"/>
        <v>124</v>
      </c>
      <c r="D9" s="265">
        <v>128</v>
      </c>
      <c r="E9" s="262">
        <f>D9+4</f>
        <v>132</v>
      </c>
      <c r="F9" s="262">
        <f>E9+5</f>
        <v>137</v>
      </c>
      <c r="G9" s="262">
        <f>F9+6</f>
        <v>143</v>
      </c>
      <c r="H9" s="261"/>
      <c r="I9" s="285"/>
      <c r="J9" s="285"/>
      <c r="K9" s="284"/>
      <c r="L9" s="284" t="s">
        <v>167</v>
      </c>
      <c r="M9" s="285" t="s">
        <v>168</v>
      </c>
      <c r="N9" s="282"/>
    </row>
    <row r="10" ht="20.25" customHeight="1" spans="1:14">
      <c r="A10" s="264" t="s">
        <v>169</v>
      </c>
      <c r="B10" s="262">
        <f>C10-1.2</f>
        <v>46.6</v>
      </c>
      <c r="C10" s="262">
        <f>D10-1.2</f>
        <v>47.8</v>
      </c>
      <c r="D10" s="268">
        <v>49</v>
      </c>
      <c r="E10" s="262">
        <f>D10+1.2</f>
        <v>50.2</v>
      </c>
      <c r="F10" s="262">
        <f>E10+1.2</f>
        <v>51.4</v>
      </c>
      <c r="G10" s="262">
        <f>F10+1.4</f>
        <v>52.8</v>
      </c>
      <c r="H10" s="261"/>
      <c r="I10" s="285"/>
      <c r="J10" s="285"/>
      <c r="K10" s="284"/>
      <c r="L10" s="284" t="s">
        <v>170</v>
      </c>
      <c r="M10" s="285" t="s">
        <v>171</v>
      </c>
      <c r="N10" s="282"/>
    </row>
    <row r="11" ht="20.25" customHeight="1" spans="1:14">
      <c r="A11" s="264" t="s">
        <v>172</v>
      </c>
      <c r="B11" s="262">
        <f>C11</f>
        <v>10.5</v>
      </c>
      <c r="C11" s="262">
        <f>D11</f>
        <v>10.5</v>
      </c>
      <c r="D11" s="265">
        <v>10.5</v>
      </c>
      <c r="E11" s="262">
        <f t="shared" ref="E11:G11" si="3">D11</f>
        <v>10.5</v>
      </c>
      <c r="F11" s="262">
        <f t="shared" si="3"/>
        <v>10.5</v>
      </c>
      <c r="G11" s="262">
        <f t="shared" si="3"/>
        <v>10.5</v>
      </c>
      <c r="H11" s="261"/>
      <c r="I11" s="285"/>
      <c r="J11" s="285"/>
      <c r="K11" s="284"/>
      <c r="L11" s="284" t="s">
        <v>167</v>
      </c>
      <c r="M11" s="285" t="s">
        <v>173</v>
      </c>
      <c r="N11" s="282"/>
    </row>
    <row r="12" ht="20.25" customHeight="1" spans="1:14">
      <c r="A12" s="264" t="s">
        <v>174</v>
      </c>
      <c r="B12" s="262">
        <f>C12-1</f>
        <v>70</v>
      </c>
      <c r="C12" s="262">
        <f>D12-1</f>
        <v>71</v>
      </c>
      <c r="D12" s="265">
        <v>72</v>
      </c>
      <c r="E12" s="262">
        <f>D12+1</f>
        <v>73</v>
      </c>
      <c r="F12" s="262">
        <f>E12+1</f>
        <v>74</v>
      </c>
      <c r="G12" s="262">
        <f>F12+1.5</f>
        <v>75.5</v>
      </c>
      <c r="H12" s="261"/>
      <c r="I12" s="285"/>
      <c r="J12" s="285"/>
      <c r="K12" s="284"/>
      <c r="L12" s="284"/>
      <c r="M12" s="285" t="s">
        <v>173</v>
      </c>
      <c r="N12" s="282"/>
    </row>
    <row r="13" ht="20.25" customHeight="1" spans="1:14">
      <c r="A13" s="264" t="s">
        <v>175</v>
      </c>
      <c r="B13" s="262">
        <f>C13-1</f>
        <v>66</v>
      </c>
      <c r="C13" s="262">
        <f>D13-1</f>
        <v>67</v>
      </c>
      <c r="D13" s="265">
        <v>68</v>
      </c>
      <c r="E13" s="262">
        <f>D13+1</f>
        <v>69</v>
      </c>
      <c r="F13" s="262">
        <f>E13+1</f>
        <v>70</v>
      </c>
      <c r="G13" s="262">
        <f>F13+1.5</f>
        <v>71.5</v>
      </c>
      <c r="H13" s="261"/>
      <c r="I13" s="285"/>
      <c r="J13" s="285"/>
      <c r="K13" s="284"/>
      <c r="L13" s="284"/>
      <c r="M13" s="285" t="s">
        <v>173</v>
      </c>
      <c r="N13" s="282"/>
    </row>
    <row r="14" ht="20.25" customHeight="1" spans="1:14">
      <c r="A14" s="264" t="s">
        <v>176</v>
      </c>
      <c r="B14" s="262">
        <f>C14-0.6</f>
        <v>66.2</v>
      </c>
      <c r="C14" s="262">
        <f>D14-1.2</f>
        <v>66.8</v>
      </c>
      <c r="D14" s="265">
        <v>68</v>
      </c>
      <c r="E14" s="262">
        <f>D14+1.2</f>
        <v>69.2</v>
      </c>
      <c r="F14" s="262">
        <f>E14+1.2</f>
        <v>70.4</v>
      </c>
      <c r="G14" s="262">
        <f>F14+0.6</f>
        <v>71</v>
      </c>
      <c r="H14" s="261"/>
      <c r="I14" s="285"/>
      <c r="J14" s="285"/>
      <c r="K14" s="284"/>
      <c r="L14" s="284" t="s">
        <v>177</v>
      </c>
      <c r="M14" s="285" t="s">
        <v>173</v>
      </c>
      <c r="N14" s="282"/>
    </row>
    <row r="15" ht="20.25" customHeight="1" spans="1:14">
      <c r="A15" s="264" t="s">
        <v>178</v>
      </c>
      <c r="B15" s="262">
        <f>C15-0.8</f>
        <v>23.9</v>
      </c>
      <c r="C15" s="262">
        <f>D15-0.8</f>
        <v>24.7</v>
      </c>
      <c r="D15" s="265">
        <v>25.5</v>
      </c>
      <c r="E15" s="262">
        <f>D15+0.8</f>
        <v>26.3</v>
      </c>
      <c r="F15" s="262">
        <f>E15+0.8</f>
        <v>27.1</v>
      </c>
      <c r="G15" s="262">
        <f>F15+1.3</f>
        <v>28.4</v>
      </c>
      <c r="H15" s="261"/>
      <c r="I15" s="285"/>
      <c r="J15" s="285"/>
      <c r="K15" s="284"/>
      <c r="L15" s="284" t="s">
        <v>179</v>
      </c>
      <c r="M15" s="285" t="s">
        <v>173</v>
      </c>
      <c r="N15" s="282"/>
    </row>
    <row r="16" ht="20.25" customHeight="1" spans="1:14">
      <c r="A16" s="264" t="s">
        <v>180</v>
      </c>
      <c r="B16" s="262">
        <f>C16-0.7</f>
        <v>20.6</v>
      </c>
      <c r="C16" s="262">
        <f>D16-0.7</f>
        <v>21.3</v>
      </c>
      <c r="D16" s="265">
        <v>22</v>
      </c>
      <c r="E16" s="262">
        <f>D16+0.7</f>
        <v>22.7</v>
      </c>
      <c r="F16" s="262">
        <f>E16+0.7</f>
        <v>23.4</v>
      </c>
      <c r="G16" s="262">
        <f>F16+1</f>
        <v>24.4</v>
      </c>
      <c r="H16" s="261"/>
      <c r="I16" s="285"/>
      <c r="J16" s="285"/>
      <c r="K16" s="284"/>
      <c r="L16" s="284" t="s">
        <v>167</v>
      </c>
      <c r="M16" s="285" t="s">
        <v>173</v>
      </c>
      <c r="N16" s="282"/>
    </row>
    <row r="17" ht="20.25" customHeight="1" spans="1:14">
      <c r="A17" s="264" t="s">
        <v>181</v>
      </c>
      <c r="B17" s="262">
        <f t="shared" ref="B17:C20" si="4">C17-0.5</f>
        <v>14</v>
      </c>
      <c r="C17" s="262">
        <f t="shared" si="4"/>
        <v>14.5</v>
      </c>
      <c r="D17" s="265">
        <v>15</v>
      </c>
      <c r="E17" s="262">
        <f t="shared" ref="E17:F20" si="5">D17+0.5</f>
        <v>15.5</v>
      </c>
      <c r="F17" s="262">
        <f t="shared" si="5"/>
        <v>16</v>
      </c>
      <c r="G17" s="262">
        <f>F17+0.7</f>
        <v>16.7</v>
      </c>
      <c r="H17" s="261"/>
      <c r="I17" s="285"/>
      <c r="J17" s="285"/>
      <c r="K17" s="284"/>
      <c r="L17" s="284" t="s">
        <v>167</v>
      </c>
      <c r="M17" s="285" t="s">
        <v>173</v>
      </c>
      <c r="N17" s="282"/>
    </row>
    <row r="18" ht="20.25" customHeight="1" spans="1:14">
      <c r="A18" s="264" t="s">
        <v>182</v>
      </c>
      <c r="B18" s="262">
        <f t="shared" si="4"/>
        <v>9</v>
      </c>
      <c r="C18" s="262">
        <f t="shared" si="4"/>
        <v>9.5</v>
      </c>
      <c r="D18" s="265">
        <v>10</v>
      </c>
      <c r="E18" s="262">
        <f t="shared" si="5"/>
        <v>10.5</v>
      </c>
      <c r="F18" s="262">
        <f t="shared" si="5"/>
        <v>11</v>
      </c>
      <c r="G18" s="262">
        <f>F18+0.7</f>
        <v>11.7</v>
      </c>
      <c r="H18" s="261"/>
      <c r="I18" s="285"/>
      <c r="J18" s="285"/>
      <c r="K18" s="284"/>
      <c r="L18" s="284" t="s">
        <v>167</v>
      </c>
      <c r="M18" s="285" t="s">
        <v>173</v>
      </c>
      <c r="N18" s="282"/>
    </row>
    <row r="19" ht="20.25" customHeight="1" spans="1:14">
      <c r="A19" s="269" t="s">
        <v>183</v>
      </c>
      <c r="B19" s="270">
        <f t="shared" si="4"/>
        <v>37.5</v>
      </c>
      <c r="C19" s="270">
        <f t="shared" si="4"/>
        <v>38</v>
      </c>
      <c r="D19" s="265">
        <v>38.5</v>
      </c>
      <c r="E19" s="270">
        <f t="shared" si="5"/>
        <v>39</v>
      </c>
      <c r="F19" s="270">
        <f t="shared" si="5"/>
        <v>39.5</v>
      </c>
      <c r="G19" s="270">
        <f>F19+0.5</f>
        <v>40</v>
      </c>
      <c r="H19" s="261"/>
      <c r="I19" s="285"/>
      <c r="J19" s="285"/>
      <c r="K19" s="284"/>
      <c r="L19" s="284"/>
      <c r="M19" s="285" t="s">
        <v>173</v>
      </c>
      <c r="N19" s="282"/>
    </row>
    <row r="20" ht="20.25" customHeight="1" spans="1:14">
      <c r="A20" s="269" t="s">
        <v>184</v>
      </c>
      <c r="B20" s="270">
        <f t="shared" si="4"/>
        <v>27</v>
      </c>
      <c r="C20" s="270">
        <f t="shared" si="4"/>
        <v>27.5</v>
      </c>
      <c r="D20" s="265">
        <v>28</v>
      </c>
      <c r="E20" s="270">
        <f t="shared" si="5"/>
        <v>28.5</v>
      </c>
      <c r="F20" s="270">
        <f t="shared" si="5"/>
        <v>29</v>
      </c>
      <c r="G20" s="270">
        <f>F20+0.75</f>
        <v>29.75</v>
      </c>
      <c r="H20" s="261"/>
      <c r="I20" s="285"/>
      <c r="J20" s="285"/>
      <c r="K20" s="284"/>
      <c r="L20" s="284" t="s">
        <v>185</v>
      </c>
      <c r="M20" s="285" t="s">
        <v>173</v>
      </c>
      <c r="N20" s="282"/>
    </row>
    <row r="21" ht="14.25" spans="1:14">
      <c r="A21" s="271" t="s">
        <v>127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</row>
    <row r="22" ht="14.25" spans="1:14">
      <c r="A22" s="251" t="s">
        <v>186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</row>
    <row r="23" ht="14.25" spans="1:13">
      <c r="A23" s="272"/>
      <c r="B23" s="272"/>
      <c r="C23" s="272"/>
      <c r="D23" s="272"/>
      <c r="E23" s="272"/>
      <c r="F23" s="272"/>
      <c r="G23" s="272"/>
      <c r="H23" s="272"/>
      <c r="I23" s="286" t="s">
        <v>187</v>
      </c>
      <c r="J23" s="287"/>
      <c r="K23" s="271" t="s">
        <v>188</v>
      </c>
      <c r="L23" s="271"/>
      <c r="M23" s="271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7" sqref="L17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ht="22.5" customHeight="1" spans="1:11">
      <c r="A1" s="148" t="s">
        <v>190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149" t="s">
        <v>53</v>
      </c>
      <c r="B2" s="150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227" t="s">
        <v>58</v>
      </c>
      <c r="J2" s="227"/>
      <c r="K2" s="228"/>
    </row>
    <row r="3" customHeight="1" spans="1:11">
      <c r="A3" s="154" t="s">
        <v>59</v>
      </c>
      <c r="B3" s="155"/>
      <c r="C3" s="156"/>
      <c r="D3" s="157" t="s">
        <v>60</v>
      </c>
      <c r="E3" s="158"/>
      <c r="F3" s="158"/>
      <c r="G3" s="159"/>
      <c r="H3" s="157" t="s">
        <v>61</v>
      </c>
      <c r="I3" s="158"/>
      <c r="J3" s="158"/>
      <c r="K3" s="159"/>
    </row>
    <row r="4" customHeight="1" spans="1:11">
      <c r="A4" s="160" t="s">
        <v>62</v>
      </c>
      <c r="B4" s="161" t="s">
        <v>63</v>
      </c>
      <c r="C4" s="162"/>
      <c r="D4" s="160" t="s">
        <v>64</v>
      </c>
      <c r="E4" s="163"/>
      <c r="F4" s="164">
        <v>45565</v>
      </c>
      <c r="G4" s="165"/>
      <c r="H4" s="160" t="s">
        <v>191</v>
      </c>
      <c r="I4" s="163"/>
      <c r="J4" s="189" t="s">
        <v>66</v>
      </c>
      <c r="K4" s="162" t="s">
        <v>67</v>
      </c>
    </row>
    <row r="5" customHeight="1" spans="1:11">
      <c r="A5" s="166" t="s">
        <v>68</v>
      </c>
      <c r="B5" s="161" t="s">
        <v>69</v>
      </c>
      <c r="C5" s="162"/>
      <c r="D5" s="160" t="s">
        <v>70</v>
      </c>
      <c r="E5" s="163"/>
      <c r="F5" s="164">
        <v>45488</v>
      </c>
      <c r="G5" s="165"/>
      <c r="H5" s="160" t="s">
        <v>192</v>
      </c>
      <c r="I5" s="163"/>
      <c r="J5" s="189" t="s">
        <v>66</v>
      </c>
      <c r="K5" s="162" t="s">
        <v>67</v>
      </c>
    </row>
    <row r="6" customHeight="1" spans="1:11">
      <c r="A6" s="160" t="s">
        <v>72</v>
      </c>
      <c r="B6" s="167">
        <v>3</v>
      </c>
      <c r="C6" s="168">
        <v>6</v>
      </c>
      <c r="D6" s="166" t="s">
        <v>73</v>
      </c>
      <c r="E6" s="169"/>
      <c r="F6" s="164">
        <v>45514</v>
      </c>
      <c r="G6" s="165"/>
      <c r="H6" s="170" t="s">
        <v>193</v>
      </c>
      <c r="I6" s="204"/>
      <c r="J6" s="204"/>
      <c r="K6" s="229"/>
    </row>
    <row r="7" customHeight="1" spans="1:11">
      <c r="A7" s="160" t="s">
        <v>75</v>
      </c>
      <c r="B7" s="171">
        <v>3000</v>
      </c>
      <c r="C7" s="172"/>
      <c r="D7" s="166" t="s">
        <v>76</v>
      </c>
      <c r="E7" s="173"/>
      <c r="F7" s="164">
        <v>45555</v>
      </c>
      <c r="G7" s="165"/>
      <c r="H7" s="174"/>
      <c r="I7" s="189"/>
      <c r="J7" s="189"/>
      <c r="K7" s="162"/>
    </row>
    <row r="8" customHeight="1" spans="1:11">
      <c r="A8" s="175" t="s">
        <v>78</v>
      </c>
      <c r="B8" s="176"/>
      <c r="C8" s="177"/>
      <c r="D8" s="178" t="s">
        <v>79</v>
      </c>
      <c r="E8" s="179"/>
      <c r="F8" s="180">
        <v>45555</v>
      </c>
      <c r="G8" s="181"/>
      <c r="H8" s="178"/>
      <c r="I8" s="179"/>
      <c r="J8" s="179"/>
      <c r="K8" s="230"/>
    </row>
    <row r="9" customHeight="1" spans="1:11">
      <c r="A9" s="182" t="s">
        <v>194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83</v>
      </c>
      <c r="B10" s="184" t="s">
        <v>84</v>
      </c>
      <c r="C10" s="185" t="s">
        <v>85</v>
      </c>
      <c r="D10" s="186"/>
      <c r="E10" s="187" t="s">
        <v>88</v>
      </c>
      <c r="F10" s="184" t="s">
        <v>84</v>
      </c>
      <c r="G10" s="185" t="s">
        <v>85</v>
      </c>
      <c r="H10" s="184"/>
      <c r="I10" s="187" t="s">
        <v>86</v>
      </c>
      <c r="J10" s="184" t="s">
        <v>84</v>
      </c>
      <c r="K10" s="231" t="s">
        <v>85</v>
      </c>
    </row>
    <row r="11" customHeight="1" spans="1:11">
      <c r="A11" s="166" t="s">
        <v>89</v>
      </c>
      <c r="B11" s="188" t="s">
        <v>84</v>
      </c>
      <c r="C11" s="189" t="s">
        <v>85</v>
      </c>
      <c r="D11" s="173"/>
      <c r="E11" s="169" t="s">
        <v>91</v>
      </c>
      <c r="F11" s="188" t="s">
        <v>84</v>
      </c>
      <c r="G11" s="189" t="s">
        <v>85</v>
      </c>
      <c r="H11" s="188"/>
      <c r="I11" s="169" t="s">
        <v>96</v>
      </c>
      <c r="J11" s="188" t="s">
        <v>84</v>
      </c>
      <c r="K11" s="162" t="s">
        <v>85</v>
      </c>
    </row>
    <row r="12" customHeight="1" spans="1:11">
      <c r="A12" s="178" t="s">
        <v>127</v>
      </c>
      <c r="B12" s="179"/>
      <c r="C12" s="179"/>
      <c r="D12" s="179"/>
      <c r="E12" s="179"/>
      <c r="F12" s="179"/>
      <c r="G12" s="179"/>
      <c r="H12" s="179"/>
      <c r="I12" s="179"/>
      <c r="J12" s="179"/>
      <c r="K12" s="230"/>
    </row>
    <row r="13" customHeight="1" spans="1:11">
      <c r="A13" s="190" t="s">
        <v>195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</row>
    <row r="14" customHeight="1" spans="1:11">
      <c r="A14" s="191" t="s">
        <v>196</v>
      </c>
      <c r="B14" s="192"/>
      <c r="C14" s="192"/>
      <c r="D14" s="192"/>
      <c r="E14" s="192"/>
      <c r="F14" s="192"/>
      <c r="G14" s="192"/>
      <c r="H14" s="192"/>
      <c r="I14" s="232"/>
      <c r="J14" s="232"/>
      <c r="K14" s="233"/>
    </row>
    <row r="15" customHeight="1" spans="1:11">
      <c r="A15" s="193"/>
      <c r="B15" s="194"/>
      <c r="C15" s="194"/>
      <c r="D15" s="195"/>
      <c r="E15" s="196"/>
      <c r="F15" s="194"/>
      <c r="G15" s="194"/>
      <c r="H15" s="195"/>
      <c r="I15" s="234"/>
      <c r="J15" s="235"/>
      <c r="K15" s="236"/>
    </row>
    <row r="16" customHeight="1" spans="1:11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237"/>
    </row>
    <row r="17" customHeight="1" spans="1:11">
      <c r="A17" s="190" t="s">
        <v>197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</row>
    <row r="18" customHeight="1" spans="1:11">
      <c r="A18" s="191" t="s">
        <v>198</v>
      </c>
      <c r="B18" s="192"/>
      <c r="C18" s="192"/>
      <c r="D18" s="192"/>
      <c r="E18" s="192"/>
      <c r="F18" s="192"/>
      <c r="G18" s="192"/>
      <c r="H18" s="192"/>
      <c r="I18" s="232"/>
      <c r="J18" s="232"/>
      <c r="K18" s="233"/>
    </row>
    <row r="19" customHeight="1" spans="1:11">
      <c r="A19" s="193"/>
      <c r="B19" s="194"/>
      <c r="C19" s="194"/>
      <c r="D19" s="195"/>
      <c r="E19" s="196"/>
      <c r="F19" s="194"/>
      <c r="G19" s="194"/>
      <c r="H19" s="195"/>
      <c r="I19" s="234"/>
      <c r="J19" s="235"/>
      <c r="K19" s="236"/>
    </row>
    <row r="20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37"/>
    </row>
    <row r="21" customHeight="1" spans="1:11">
      <c r="A21" s="199" t="s">
        <v>124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74" t="s">
        <v>125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38"/>
    </row>
    <row r="23" customHeight="1" spans="1:11">
      <c r="A23" s="87" t="s">
        <v>126</v>
      </c>
      <c r="B23" s="89"/>
      <c r="C23" s="189" t="s">
        <v>66</v>
      </c>
      <c r="D23" s="189" t="s">
        <v>67</v>
      </c>
      <c r="E23" s="86"/>
      <c r="F23" s="86"/>
      <c r="G23" s="86"/>
      <c r="H23" s="86"/>
      <c r="I23" s="86"/>
      <c r="J23" s="86"/>
      <c r="K23" s="132"/>
    </row>
    <row r="24" customHeight="1" spans="1:11">
      <c r="A24" s="200" t="s">
        <v>199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38"/>
    </row>
    <row r="25" customHeight="1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39"/>
    </row>
    <row r="26" customHeight="1" spans="1:11">
      <c r="A26" s="182" t="s">
        <v>134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4" t="s">
        <v>135</v>
      </c>
      <c r="B27" s="185" t="s">
        <v>94</v>
      </c>
      <c r="C27" s="185" t="s">
        <v>95</v>
      </c>
      <c r="D27" s="185" t="s">
        <v>87</v>
      </c>
      <c r="E27" s="155" t="s">
        <v>136</v>
      </c>
      <c r="F27" s="185" t="s">
        <v>94</v>
      </c>
      <c r="G27" s="185" t="s">
        <v>95</v>
      </c>
      <c r="H27" s="185" t="s">
        <v>87</v>
      </c>
      <c r="I27" s="155" t="s">
        <v>137</v>
      </c>
      <c r="J27" s="185" t="s">
        <v>94</v>
      </c>
      <c r="K27" s="231" t="s">
        <v>95</v>
      </c>
    </row>
    <row r="28" customHeight="1" spans="1:11">
      <c r="A28" s="170" t="s">
        <v>86</v>
      </c>
      <c r="B28" s="189" t="s">
        <v>94</v>
      </c>
      <c r="C28" s="189" t="s">
        <v>95</v>
      </c>
      <c r="D28" s="189" t="s">
        <v>87</v>
      </c>
      <c r="E28" s="204" t="s">
        <v>93</v>
      </c>
      <c r="F28" s="189" t="s">
        <v>94</v>
      </c>
      <c r="G28" s="189" t="s">
        <v>95</v>
      </c>
      <c r="H28" s="189" t="s">
        <v>87</v>
      </c>
      <c r="I28" s="204" t="s">
        <v>104</v>
      </c>
      <c r="J28" s="189" t="s">
        <v>94</v>
      </c>
      <c r="K28" s="162" t="s">
        <v>95</v>
      </c>
    </row>
    <row r="29" customHeight="1" spans="1:11">
      <c r="A29" s="160" t="s">
        <v>97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40"/>
    </row>
    <row r="30" customHeight="1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41"/>
    </row>
    <row r="31" customHeight="1" spans="1:11">
      <c r="A31" s="208" t="s">
        <v>200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ht="17.25" customHeight="1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42"/>
    </row>
    <row r="33" ht="17.25" customHeight="1" spans="1:1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43"/>
    </row>
    <row r="34" ht="17.25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43"/>
    </row>
    <row r="35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43"/>
    </row>
    <row r="36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3"/>
    </row>
    <row r="37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43"/>
    </row>
    <row r="38" ht="17.25" customHeight="1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43"/>
    </row>
    <row r="39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3"/>
    </row>
    <row r="40" ht="17.25" customHeight="1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3"/>
    </row>
    <row r="4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3"/>
    </row>
    <row r="42" ht="17.25" customHeight="1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3"/>
    </row>
    <row r="43" ht="17.25" customHeight="1" spans="1:11">
      <c r="A43" s="206" t="s">
        <v>133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1"/>
    </row>
    <row r="44" customHeight="1" spans="1:11">
      <c r="A44" s="208" t="s">
        <v>201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ht="18" customHeight="1" spans="1:11">
      <c r="A45" s="213" t="s">
        <v>127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44"/>
    </row>
    <row r="46" ht="18" customHeight="1" spans="1:11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44"/>
    </row>
    <row r="47" ht="18" customHeight="1" spans="1:11">
      <c r="A47" s="202"/>
      <c r="B47" s="203"/>
      <c r="C47" s="203"/>
      <c r="D47" s="203"/>
      <c r="E47" s="203"/>
      <c r="F47" s="203"/>
      <c r="G47" s="203"/>
      <c r="H47" s="203"/>
      <c r="I47" s="203"/>
      <c r="J47" s="203"/>
      <c r="K47" s="239"/>
    </row>
    <row r="48" ht="21" customHeight="1" spans="1:11">
      <c r="A48" s="215" t="s">
        <v>139</v>
      </c>
      <c r="B48" s="216" t="s">
        <v>140</v>
      </c>
      <c r="C48" s="216"/>
      <c r="D48" s="217" t="s">
        <v>141</v>
      </c>
      <c r="E48" s="218"/>
      <c r="F48" s="217" t="s">
        <v>143</v>
      </c>
      <c r="G48" s="219"/>
      <c r="H48" s="220" t="s">
        <v>144</v>
      </c>
      <c r="I48" s="220"/>
      <c r="J48" s="216"/>
      <c r="K48" s="245"/>
    </row>
    <row r="49" customHeight="1" spans="1:11">
      <c r="A49" s="221" t="s">
        <v>202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46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47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48"/>
    </row>
    <row r="52" ht="21" customHeight="1" spans="1:11">
      <c r="A52" s="215" t="s">
        <v>139</v>
      </c>
      <c r="B52" s="216" t="s">
        <v>140</v>
      </c>
      <c r="C52" s="216"/>
      <c r="D52" s="217" t="s">
        <v>141</v>
      </c>
      <c r="E52" s="217"/>
      <c r="F52" s="217" t="s">
        <v>143</v>
      </c>
      <c r="G52" s="217"/>
      <c r="H52" s="220" t="s">
        <v>144</v>
      </c>
      <c r="I52" s="220"/>
      <c r="J52" s="249"/>
      <c r="K52" s="25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N7" sqref="N7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9.12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ht="26.25" spans="1:11">
      <c r="A1" s="73" t="s">
        <v>203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4" t="s">
        <v>53</v>
      </c>
      <c r="B2" s="75"/>
      <c r="C2" s="75"/>
      <c r="D2" s="76" t="s">
        <v>62</v>
      </c>
      <c r="E2" s="77"/>
      <c r="F2" s="78" t="s">
        <v>204</v>
      </c>
      <c r="G2" s="79" t="s">
        <v>205</v>
      </c>
      <c r="H2" s="80"/>
      <c r="I2" s="109" t="s">
        <v>57</v>
      </c>
      <c r="J2" s="79" t="s">
        <v>206</v>
      </c>
      <c r="K2" s="131"/>
    </row>
    <row r="3" spans="1:11">
      <c r="A3" s="81" t="s">
        <v>75</v>
      </c>
      <c r="B3" s="82"/>
      <c r="C3" s="82"/>
      <c r="D3" s="83" t="s">
        <v>207</v>
      </c>
      <c r="E3" s="84">
        <v>45504</v>
      </c>
      <c r="F3" s="85"/>
      <c r="G3" s="85"/>
      <c r="H3" s="86" t="s">
        <v>208</v>
      </c>
      <c r="I3" s="86"/>
      <c r="J3" s="86"/>
      <c r="K3" s="132"/>
    </row>
    <row r="4" spans="1:11">
      <c r="A4" s="87" t="s">
        <v>72</v>
      </c>
      <c r="B4" s="88"/>
      <c r="C4" s="88"/>
      <c r="D4" s="89" t="s">
        <v>209</v>
      </c>
      <c r="E4" s="85"/>
      <c r="F4" s="85"/>
      <c r="G4" s="85"/>
      <c r="H4" s="89" t="s">
        <v>210</v>
      </c>
      <c r="I4" s="89"/>
      <c r="J4" s="102" t="s">
        <v>66</v>
      </c>
      <c r="K4" s="133" t="s">
        <v>67</v>
      </c>
    </row>
    <row r="5" spans="1:11">
      <c r="A5" s="87" t="s">
        <v>211</v>
      </c>
      <c r="B5" s="82"/>
      <c r="C5" s="82"/>
      <c r="D5" s="83" t="s">
        <v>212</v>
      </c>
      <c r="E5" s="83" t="s">
        <v>213</v>
      </c>
      <c r="F5" s="83" t="s">
        <v>214</v>
      </c>
      <c r="G5" s="83" t="s">
        <v>215</v>
      </c>
      <c r="H5" s="89" t="s">
        <v>216</v>
      </c>
      <c r="I5" s="89"/>
      <c r="J5" s="102" t="s">
        <v>66</v>
      </c>
      <c r="K5" s="133" t="s">
        <v>67</v>
      </c>
    </row>
    <row r="6" ht="15" spans="1:11">
      <c r="A6" s="90" t="s">
        <v>217</v>
      </c>
      <c r="B6" s="91"/>
      <c r="C6" s="91"/>
      <c r="D6" s="92" t="s">
        <v>218</v>
      </c>
      <c r="E6" s="93"/>
      <c r="F6" s="94">
        <v>2300</v>
      </c>
      <c r="G6" s="92"/>
      <c r="H6" s="95" t="s">
        <v>219</v>
      </c>
      <c r="I6" s="95"/>
      <c r="J6" s="94" t="s">
        <v>66</v>
      </c>
      <c r="K6" s="134" t="s">
        <v>67</v>
      </c>
    </row>
    <row r="7" ht="15" spans="1:1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>
      <c r="A8" s="99" t="s">
        <v>220</v>
      </c>
      <c r="B8" s="78" t="s">
        <v>221</v>
      </c>
      <c r="C8" s="78" t="s">
        <v>222</v>
      </c>
      <c r="D8" s="78" t="s">
        <v>223</v>
      </c>
      <c r="E8" s="78" t="s">
        <v>224</v>
      </c>
      <c r="F8" s="78" t="s">
        <v>225</v>
      </c>
      <c r="G8" s="100" t="s">
        <v>78</v>
      </c>
      <c r="H8" s="101"/>
      <c r="I8" s="101"/>
      <c r="J8" s="101"/>
      <c r="K8" s="135"/>
    </row>
    <row r="9" spans="1:11">
      <c r="A9" s="87" t="s">
        <v>226</v>
      </c>
      <c r="B9" s="89"/>
      <c r="C9" s="102" t="s">
        <v>66</v>
      </c>
      <c r="D9" s="102" t="s">
        <v>67</v>
      </c>
      <c r="E9" s="83" t="s">
        <v>227</v>
      </c>
      <c r="F9" s="103" t="s">
        <v>228</v>
      </c>
      <c r="G9" s="104"/>
      <c r="H9" s="105"/>
      <c r="I9" s="105"/>
      <c r="J9" s="105"/>
      <c r="K9" s="136"/>
    </row>
    <row r="10" spans="1:11">
      <c r="A10" s="87" t="s">
        <v>229</v>
      </c>
      <c r="B10" s="89"/>
      <c r="C10" s="102" t="s">
        <v>66</v>
      </c>
      <c r="D10" s="102" t="s">
        <v>67</v>
      </c>
      <c r="E10" s="83" t="s">
        <v>230</v>
      </c>
      <c r="F10" s="103" t="s">
        <v>231</v>
      </c>
      <c r="G10" s="104" t="s">
        <v>232</v>
      </c>
      <c r="H10" s="105"/>
      <c r="I10" s="105"/>
      <c r="J10" s="105"/>
      <c r="K10" s="136"/>
    </row>
    <row r="11" spans="1:11">
      <c r="A11" s="106" t="s">
        <v>194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37"/>
    </row>
    <row r="12" spans="1:11">
      <c r="A12" s="81" t="s">
        <v>88</v>
      </c>
      <c r="B12" s="102" t="s">
        <v>84</v>
      </c>
      <c r="C12" s="102" t="s">
        <v>85</v>
      </c>
      <c r="D12" s="103"/>
      <c r="E12" s="83" t="s">
        <v>86</v>
      </c>
      <c r="F12" s="102" t="s">
        <v>84</v>
      </c>
      <c r="G12" s="102" t="s">
        <v>85</v>
      </c>
      <c r="H12" s="102"/>
      <c r="I12" s="83" t="s">
        <v>233</v>
      </c>
      <c r="J12" s="102" t="s">
        <v>84</v>
      </c>
      <c r="K12" s="133" t="s">
        <v>85</v>
      </c>
    </row>
    <row r="13" spans="1:11">
      <c r="A13" s="81" t="s">
        <v>91</v>
      </c>
      <c r="B13" s="102" t="s">
        <v>84</v>
      </c>
      <c r="C13" s="102" t="s">
        <v>85</v>
      </c>
      <c r="D13" s="103"/>
      <c r="E13" s="83" t="s">
        <v>96</v>
      </c>
      <c r="F13" s="102" t="s">
        <v>84</v>
      </c>
      <c r="G13" s="102" t="s">
        <v>85</v>
      </c>
      <c r="H13" s="102"/>
      <c r="I13" s="83" t="s">
        <v>234</v>
      </c>
      <c r="J13" s="102" t="s">
        <v>84</v>
      </c>
      <c r="K13" s="133" t="s">
        <v>85</v>
      </c>
    </row>
    <row r="14" ht="15" spans="1:11">
      <c r="A14" s="90" t="s">
        <v>235</v>
      </c>
      <c r="B14" s="94" t="s">
        <v>84</v>
      </c>
      <c r="C14" s="94" t="s">
        <v>85</v>
      </c>
      <c r="D14" s="93"/>
      <c r="E14" s="92" t="s">
        <v>236</v>
      </c>
      <c r="F14" s="94" t="s">
        <v>84</v>
      </c>
      <c r="G14" s="94" t="s">
        <v>85</v>
      </c>
      <c r="H14" s="94"/>
      <c r="I14" s="92" t="s">
        <v>237</v>
      </c>
      <c r="J14" s="94" t="s">
        <v>84</v>
      </c>
      <c r="K14" s="134" t="s">
        <v>85</v>
      </c>
    </row>
    <row r="15" ht="15" spans="1:11">
      <c r="A15" s="96"/>
      <c r="B15" s="108"/>
      <c r="C15" s="108"/>
      <c r="D15" s="97"/>
      <c r="E15" s="96"/>
      <c r="F15" s="108"/>
      <c r="G15" s="108"/>
      <c r="H15" s="108"/>
      <c r="I15" s="96"/>
      <c r="J15" s="108"/>
      <c r="K15" s="108"/>
    </row>
    <row r="16" s="70" customFormat="1" spans="1:11">
      <c r="A16" s="74" t="s">
        <v>238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38"/>
    </row>
    <row r="17" spans="1:11">
      <c r="A17" s="87" t="s">
        <v>239</v>
      </c>
      <c r="B17" s="89"/>
      <c r="C17" s="89"/>
      <c r="D17" s="89"/>
      <c r="E17" s="89"/>
      <c r="F17" s="89"/>
      <c r="G17" s="89"/>
      <c r="H17" s="89"/>
      <c r="I17" s="89"/>
      <c r="J17" s="89"/>
      <c r="K17" s="139"/>
    </row>
    <row r="18" spans="1:11">
      <c r="A18" s="87" t="s">
        <v>240</v>
      </c>
      <c r="B18" s="89"/>
      <c r="C18" s="89"/>
      <c r="D18" s="89"/>
      <c r="E18" s="89"/>
      <c r="F18" s="89"/>
      <c r="G18" s="89"/>
      <c r="H18" s="89"/>
      <c r="I18" s="89"/>
      <c r="J18" s="89"/>
      <c r="K18" s="139"/>
    </row>
    <row r="19" spans="1:11">
      <c r="A19" s="110"/>
      <c r="B19" s="102"/>
      <c r="C19" s="102"/>
      <c r="D19" s="102"/>
      <c r="E19" s="102"/>
      <c r="F19" s="102"/>
      <c r="G19" s="102"/>
      <c r="H19" s="102"/>
      <c r="I19" s="102"/>
      <c r="J19" s="102"/>
      <c r="K19" s="133"/>
    </row>
    <row r="20" spans="1:11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40"/>
    </row>
    <row r="21" spans="1:1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40"/>
    </row>
    <row r="22" spans="1:11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40"/>
    </row>
    <row r="23" spans="1:1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41"/>
    </row>
    <row r="24" spans="1:11">
      <c r="A24" s="87" t="s">
        <v>126</v>
      </c>
      <c r="B24" s="89"/>
      <c r="C24" s="102" t="s">
        <v>66</v>
      </c>
      <c r="D24" s="102" t="s">
        <v>67</v>
      </c>
      <c r="E24" s="86"/>
      <c r="F24" s="86"/>
      <c r="G24" s="86"/>
      <c r="H24" s="86"/>
      <c r="I24" s="86"/>
      <c r="J24" s="86"/>
      <c r="K24" s="132"/>
    </row>
    <row r="25" ht="15" spans="1:11">
      <c r="A25" s="115" t="s">
        <v>241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42"/>
    </row>
    <row r="26" ht="15" spans="1:1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8" t="s">
        <v>242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35"/>
    </row>
    <row r="28" spans="1:11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43"/>
    </row>
    <row r="29" spans="1:11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43"/>
    </row>
    <row r="30" spans="1:1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43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3"/>
    </row>
    <row r="32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3"/>
    </row>
    <row r="33" ht="23.1" customHeigh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3"/>
    </row>
    <row r="34" ht="23.1" customHeight="1" spans="1:11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40"/>
    </row>
    <row r="35" ht="23.1" customHeight="1" spans="1:11">
      <c r="A35" s="121"/>
      <c r="B35" s="112"/>
      <c r="C35" s="112"/>
      <c r="D35" s="112"/>
      <c r="E35" s="112"/>
      <c r="F35" s="112"/>
      <c r="G35" s="112"/>
      <c r="H35" s="112"/>
      <c r="I35" s="112"/>
      <c r="J35" s="112"/>
      <c r="K35" s="140"/>
    </row>
    <row r="36" ht="23.1" customHeight="1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4"/>
    </row>
    <row r="37" ht="18.75" customHeight="1" spans="1:11">
      <c r="A37" s="124" t="s">
        <v>243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45"/>
    </row>
    <row r="38" s="71" customFormat="1" ht="18.75" customHeight="1" spans="1:11">
      <c r="A38" s="87" t="s">
        <v>244</v>
      </c>
      <c r="B38" s="89"/>
      <c r="C38" s="89"/>
      <c r="D38" s="86" t="s">
        <v>245</v>
      </c>
      <c r="E38" s="86"/>
      <c r="F38" s="126" t="s">
        <v>246</v>
      </c>
      <c r="G38" s="127"/>
      <c r="H38" s="89" t="s">
        <v>247</v>
      </c>
      <c r="I38" s="89"/>
      <c r="J38" s="89" t="s">
        <v>248</v>
      </c>
      <c r="K38" s="139"/>
    </row>
    <row r="39" ht="18.75" customHeight="1" spans="1:13">
      <c r="A39" s="87" t="s">
        <v>127</v>
      </c>
      <c r="B39" s="89" t="s">
        <v>249</v>
      </c>
      <c r="C39" s="89"/>
      <c r="D39" s="89"/>
      <c r="E39" s="89"/>
      <c r="F39" s="89"/>
      <c r="G39" s="89"/>
      <c r="H39" s="89"/>
      <c r="I39" s="89"/>
      <c r="J39" s="89"/>
      <c r="K39" s="139"/>
      <c r="M39" s="71"/>
    </row>
    <row r="40" ht="30.95" customHeight="1" spans="1:11">
      <c r="A40" s="87"/>
      <c r="B40" s="89"/>
      <c r="C40" s="89"/>
      <c r="D40" s="89"/>
      <c r="E40" s="89"/>
      <c r="F40" s="89"/>
      <c r="G40" s="89"/>
      <c r="H40" s="89"/>
      <c r="I40" s="89"/>
      <c r="J40" s="89"/>
      <c r="K40" s="139"/>
    </row>
    <row r="41" ht="18.75" customHeight="1" spans="1:11">
      <c r="A41" s="87"/>
      <c r="B41" s="89"/>
      <c r="C41" s="89"/>
      <c r="D41" s="89"/>
      <c r="E41" s="89"/>
      <c r="F41" s="89"/>
      <c r="G41" s="89"/>
      <c r="H41" s="89"/>
      <c r="I41" s="89"/>
      <c r="J41" s="89"/>
      <c r="K41" s="139"/>
    </row>
    <row r="42" ht="32.1" customHeight="1" spans="1:11">
      <c r="A42" s="90" t="s">
        <v>139</v>
      </c>
      <c r="B42" s="128" t="s">
        <v>250</v>
      </c>
      <c r="C42" s="128"/>
      <c r="D42" s="92" t="s">
        <v>251</v>
      </c>
      <c r="E42" s="93"/>
      <c r="F42" s="92" t="s">
        <v>143</v>
      </c>
      <c r="G42" s="129"/>
      <c r="H42" s="130" t="s">
        <v>144</v>
      </c>
      <c r="I42" s="130"/>
      <c r="J42" s="128" t="s">
        <v>145</v>
      </c>
      <c r="K42" s="14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C16" sqref="C16"/>
    </sheetView>
  </sheetViews>
  <sheetFormatPr defaultColWidth="9" defaultRowHeight="14.25"/>
  <cols>
    <col min="1" max="1" width="7" customWidth="1"/>
    <col min="2" max="2" width="12.125" style="27" customWidth="1"/>
    <col min="3" max="3" width="12.875" style="27" customWidth="1"/>
    <col min="4" max="4" width="9.125" style="4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252</v>
      </c>
      <c r="B1" s="3"/>
      <c r="C1" s="3"/>
      <c r="D1" s="4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44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63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ht="28.5" spans="1:15">
      <c r="A4" s="9">
        <v>1</v>
      </c>
      <c r="B4" s="12">
        <v>3301</v>
      </c>
      <c r="C4" s="27" t="s">
        <v>269</v>
      </c>
      <c r="D4" s="388" t="s">
        <v>270</v>
      </c>
      <c r="E4" s="389" t="s">
        <v>63</v>
      </c>
      <c r="F4" s="390" t="s">
        <v>271</v>
      </c>
      <c r="G4" s="12" t="s">
        <v>66</v>
      </c>
      <c r="H4" s="12" t="s">
        <v>66</v>
      </c>
      <c r="I4" s="12">
        <v>2</v>
      </c>
      <c r="J4" s="12">
        <v>3</v>
      </c>
      <c r="K4" s="12">
        <v>1</v>
      </c>
      <c r="L4" s="12">
        <v>5</v>
      </c>
      <c r="M4" s="12">
        <v>1</v>
      </c>
      <c r="N4" s="12">
        <f t="shared" ref="N4:N5" si="0">SUM(I4:M4)</f>
        <v>12</v>
      </c>
      <c r="O4" s="12" t="s">
        <v>272</v>
      </c>
    </row>
    <row r="5" ht="28.5" spans="1:15">
      <c r="A5" s="9">
        <v>2</v>
      </c>
      <c r="B5" s="12">
        <v>1112</v>
      </c>
      <c r="C5" s="391" t="s">
        <v>273</v>
      </c>
      <c r="D5" s="392" t="s">
        <v>274</v>
      </c>
      <c r="E5" s="393" t="s">
        <v>63</v>
      </c>
      <c r="F5" s="390" t="s">
        <v>271</v>
      </c>
      <c r="G5" s="12" t="s">
        <v>66</v>
      </c>
      <c r="H5" s="12" t="s">
        <v>66</v>
      </c>
      <c r="I5" s="12">
        <v>1</v>
      </c>
      <c r="J5" s="12">
        <v>2</v>
      </c>
      <c r="K5" s="12">
        <v>2</v>
      </c>
      <c r="L5" s="12">
        <v>2</v>
      </c>
      <c r="M5" s="12">
        <v>2</v>
      </c>
      <c r="N5" s="12">
        <f t="shared" si="0"/>
        <v>9</v>
      </c>
      <c r="O5" s="12" t="s">
        <v>272</v>
      </c>
    </row>
    <row r="6" ht="28.5" spans="1:15">
      <c r="A6" s="9">
        <v>3</v>
      </c>
      <c r="B6" s="12">
        <v>1002</v>
      </c>
      <c r="C6" s="394" t="s">
        <v>273</v>
      </c>
      <c r="D6" s="388" t="s">
        <v>275</v>
      </c>
      <c r="E6" s="12" t="s">
        <v>63</v>
      </c>
      <c r="F6" s="390" t="s">
        <v>271</v>
      </c>
      <c r="G6" s="12" t="s">
        <v>66</v>
      </c>
      <c r="H6" s="12" t="s">
        <v>66</v>
      </c>
      <c r="I6" s="12">
        <v>1</v>
      </c>
      <c r="J6" s="12">
        <v>2</v>
      </c>
      <c r="K6" s="12">
        <v>2</v>
      </c>
      <c r="L6" s="12">
        <v>2</v>
      </c>
      <c r="M6" s="12">
        <v>2</v>
      </c>
      <c r="N6" s="12">
        <f t="shared" ref="N6" si="1">SUM(I6:M6)</f>
        <v>9</v>
      </c>
      <c r="O6" s="9" t="s">
        <v>272</v>
      </c>
    </row>
    <row r="7" spans="1:15">
      <c r="A7" s="9"/>
      <c r="B7" s="12"/>
      <c r="C7" s="12"/>
      <c r="D7" s="56"/>
      <c r="E7" s="12"/>
      <c r="F7" s="64"/>
      <c r="G7" s="12"/>
      <c r="H7" s="12"/>
      <c r="I7" s="12"/>
      <c r="J7" s="12"/>
      <c r="K7" s="12"/>
      <c r="L7" s="12"/>
      <c r="M7" s="9"/>
      <c r="N7" s="9"/>
      <c r="O7" s="9"/>
    </row>
    <row r="8" spans="1:15">
      <c r="A8" s="9"/>
      <c r="B8" s="12"/>
      <c r="C8" s="12"/>
      <c r="D8" s="5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12"/>
      <c r="C9" s="12"/>
      <c r="D9" s="5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4" t="s">
        <v>276</v>
      </c>
      <c r="B10" s="15"/>
      <c r="C10" s="15"/>
      <c r="D10" s="16"/>
      <c r="E10" s="17"/>
      <c r="F10" s="41"/>
      <c r="G10" s="41"/>
      <c r="H10" s="41"/>
      <c r="I10" s="36"/>
      <c r="J10" s="18" t="s">
        <v>277</v>
      </c>
      <c r="K10" s="19"/>
      <c r="L10" s="19"/>
      <c r="M10" s="20"/>
      <c r="N10" s="19"/>
      <c r="O10" s="25"/>
    </row>
    <row r="11" ht="16.5" spans="1:15">
      <c r="A11" s="21" t="s">
        <v>278</v>
      </c>
      <c r="B11" s="69"/>
      <c r="C11" s="69"/>
      <c r="D11" s="6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E4" sqref="E4:E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4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4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44" t="s">
        <v>256</v>
      </c>
      <c r="F2" s="5" t="s">
        <v>257</v>
      </c>
      <c r="G2" s="4" t="s">
        <v>280</v>
      </c>
      <c r="H2" s="4"/>
      <c r="I2" s="4" t="s">
        <v>281</v>
      </c>
      <c r="J2" s="4"/>
      <c r="K2" s="6" t="s">
        <v>282</v>
      </c>
      <c r="L2" s="66" t="s">
        <v>283</v>
      </c>
      <c r="M2" s="23" t="s">
        <v>284</v>
      </c>
    </row>
    <row r="3" s="1" customFormat="1" ht="16.5" spans="1:13">
      <c r="A3" s="4"/>
      <c r="B3" s="7"/>
      <c r="C3" s="7"/>
      <c r="D3" s="7"/>
      <c r="E3" s="63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67"/>
      <c r="M3" s="24"/>
    </row>
    <row r="4" ht="42.75" spans="1:13">
      <c r="A4" s="9">
        <v>1</v>
      </c>
      <c r="B4" s="390" t="s">
        <v>271</v>
      </c>
      <c r="C4" s="12">
        <v>3301</v>
      </c>
      <c r="D4" s="27" t="s">
        <v>269</v>
      </c>
      <c r="E4" s="388" t="s">
        <v>270</v>
      </c>
      <c r="F4" s="389" t="s">
        <v>63</v>
      </c>
      <c r="G4" s="12">
        <v>0.2</v>
      </c>
      <c r="H4" s="12">
        <v>0.2</v>
      </c>
      <c r="I4" s="12">
        <v>0.2</v>
      </c>
      <c r="J4" s="12">
        <v>0.5</v>
      </c>
      <c r="K4" s="12">
        <f t="shared" ref="K4:K5" si="0">SUM(G4:J4)</f>
        <v>1.1</v>
      </c>
      <c r="L4" s="12" t="s">
        <v>287</v>
      </c>
      <c r="M4" s="12" t="s">
        <v>272</v>
      </c>
    </row>
    <row r="5" ht="42.75" spans="1:13">
      <c r="A5" s="9">
        <v>2</v>
      </c>
      <c r="B5" s="390" t="s">
        <v>271</v>
      </c>
      <c r="C5" s="12">
        <v>1112</v>
      </c>
      <c r="D5" s="391" t="s">
        <v>273</v>
      </c>
      <c r="E5" s="392" t="s">
        <v>274</v>
      </c>
      <c r="F5" s="389" t="s">
        <v>63</v>
      </c>
      <c r="G5" s="12">
        <v>0.2</v>
      </c>
      <c r="H5" s="12">
        <v>0.2</v>
      </c>
      <c r="I5" s="12">
        <v>0.4</v>
      </c>
      <c r="J5" s="12">
        <v>0.5</v>
      </c>
      <c r="K5" s="12">
        <f t="shared" si="0"/>
        <v>1.3</v>
      </c>
      <c r="L5" s="12" t="s">
        <v>287</v>
      </c>
      <c r="M5" s="12" t="s">
        <v>272</v>
      </c>
    </row>
    <row r="6" ht="42.75" spans="1:13">
      <c r="A6" s="9">
        <v>3</v>
      </c>
      <c r="B6" s="390" t="s">
        <v>271</v>
      </c>
      <c r="C6" s="12">
        <v>1002</v>
      </c>
      <c r="D6" s="394" t="s">
        <v>273</v>
      </c>
      <c r="E6" s="388" t="s">
        <v>275</v>
      </c>
      <c r="F6" s="12" t="s">
        <v>63</v>
      </c>
      <c r="G6" s="12">
        <v>0.2</v>
      </c>
      <c r="H6" s="12">
        <v>0.2</v>
      </c>
      <c r="I6" s="12">
        <v>0.4</v>
      </c>
      <c r="J6" s="12">
        <v>0.5</v>
      </c>
      <c r="K6" s="12">
        <f t="shared" ref="K6" si="1">SUM(G6:J6)</f>
        <v>1.3</v>
      </c>
      <c r="L6" s="12" t="s">
        <v>287</v>
      </c>
      <c r="M6" s="9" t="s">
        <v>272</v>
      </c>
    </row>
    <row r="7" spans="1:13">
      <c r="A7" s="9"/>
      <c r="B7" s="64"/>
      <c r="C7" s="12"/>
      <c r="D7" s="12"/>
      <c r="E7" s="56"/>
      <c r="F7" s="12"/>
      <c r="G7" s="12"/>
      <c r="H7" s="12"/>
      <c r="I7" s="12"/>
      <c r="J7" s="12"/>
      <c r="K7" s="9"/>
      <c r="L7" s="12"/>
      <c r="M7" s="9"/>
    </row>
    <row r="8" spans="1:13">
      <c r="A8" s="9"/>
      <c r="B8" s="9"/>
      <c r="C8" s="9"/>
      <c r="D8" s="9"/>
      <c r="E8" s="5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59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4" t="s">
        <v>276</v>
      </c>
      <c r="B10" s="19"/>
      <c r="C10" s="19"/>
      <c r="D10" s="19"/>
      <c r="E10" s="16"/>
      <c r="F10" s="17"/>
      <c r="G10" s="36"/>
      <c r="H10" s="18" t="s">
        <v>288</v>
      </c>
      <c r="I10" s="19"/>
      <c r="J10" s="19"/>
      <c r="K10" s="20"/>
      <c r="L10" s="68"/>
      <c r="M10" s="25"/>
    </row>
    <row r="11" ht="16.5" spans="1:13">
      <c r="A11" s="65" t="s">
        <v>289</v>
      </c>
      <c r="B11" s="65"/>
      <c r="C11" s="22"/>
      <c r="D11" s="22"/>
      <c r="E11" s="60"/>
      <c r="F11" s="22"/>
      <c r="G11" s="22"/>
      <c r="H11" s="22"/>
      <c r="I11" s="22"/>
      <c r="J11" s="22"/>
      <c r="K11" s="22"/>
      <c r="L11" s="22"/>
      <c r="M11" s="2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I31" sqref="I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4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4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258</v>
      </c>
      <c r="C2" s="5" t="s">
        <v>254</v>
      </c>
      <c r="D2" s="5" t="s">
        <v>255</v>
      </c>
      <c r="E2" s="44" t="s">
        <v>256</v>
      </c>
      <c r="F2" s="5" t="s">
        <v>257</v>
      </c>
      <c r="G2" s="45" t="s">
        <v>292</v>
      </c>
      <c r="H2" s="46"/>
      <c r="I2" s="61"/>
      <c r="J2" s="45" t="s">
        <v>293</v>
      </c>
      <c r="K2" s="46"/>
      <c r="L2" s="61"/>
      <c r="M2" s="45" t="s">
        <v>294</v>
      </c>
      <c r="N2" s="46"/>
      <c r="O2" s="61"/>
      <c r="P2" s="45" t="s">
        <v>295</v>
      </c>
      <c r="Q2" s="46"/>
      <c r="R2" s="61"/>
      <c r="S2" s="46" t="s">
        <v>296</v>
      </c>
      <c r="T2" s="46"/>
      <c r="U2" s="61"/>
      <c r="V2" s="38" t="s">
        <v>297</v>
      </c>
      <c r="W2" s="38" t="s">
        <v>267</v>
      </c>
    </row>
    <row r="3" s="1" customFormat="1" ht="16.5" spans="1:23">
      <c r="A3" s="7"/>
      <c r="B3" s="47"/>
      <c r="C3" s="47"/>
      <c r="D3" s="47"/>
      <c r="E3" s="48"/>
      <c r="F3" s="47"/>
      <c r="G3" s="4" t="s">
        <v>298</v>
      </c>
      <c r="H3" s="4" t="s">
        <v>68</v>
      </c>
      <c r="I3" s="4" t="s">
        <v>258</v>
      </c>
      <c r="J3" s="4" t="s">
        <v>298</v>
      </c>
      <c r="K3" s="4" t="s">
        <v>68</v>
      </c>
      <c r="L3" s="4" t="s">
        <v>258</v>
      </c>
      <c r="M3" s="4" t="s">
        <v>298</v>
      </c>
      <c r="N3" s="4" t="s">
        <v>68</v>
      </c>
      <c r="O3" s="4" t="s">
        <v>258</v>
      </c>
      <c r="P3" s="4" t="s">
        <v>298</v>
      </c>
      <c r="Q3" s="4" t="s">
        <v>68</v>
      </c>
      <c r="R3" s="4" t="s">
        <v>258</v>
      </c>
      <c r="S3" s="4" t="s">
        <v>298</v>
      </c>
      <c r="T3" s="4" t="s">
        <v>68</v>
      </c>
      <c r="U3" s="4" t="s">
        <v>258</v>
      </c>
      <c r="V3" s="62"/>
      <c r="W3" s="62"/>
    </row>
    <row r="4" spans="1:23">
      <c r="A4" s="49" t="s">
        <v>299</v>
      </c>
      <c r="B4" s="395" t="s">
        <v>271</v>
      </c>
      <c r="C4" s="12">
        <v>3301</v>
      </c>
      <c r="D4" s="27" t="s">
        <v>269</v>
      </c>
      <c r="E4" s="388" t="s">
        <v>270</v>
      </c>
      <c r="F4" s="389" t="s">
        <v>63</v>
      </c>
      <c r="G4" s="389" t="s">
        <v>300</v>
      </c>
      <c r="H4" s="389" t="s">
        <v>301</v>
      </c>
      <c r="I4" s="12" t="s">
        <v>302</v>
      </c>
      <c r="J4" s="389" t="s">
        <v>303</v>
      </c>
      <c r="K4" s="12" t="s">
        <v>304</v>
      </c>
      <c r="L4" s="12" t="s">
        <v>302</v>
      </c>
      <c r="M4" s="389" t="s">
        <v>305</v>
      </c>
      <c r="N4" s="389" t="s">
        <v>306</v>
      </c>
      <c r="O4" s="389" t="s">
        <v>307</v>
      </c>
      <c r="P4" s="12"/>
      <c r="Q4" s="12"/>
      <c r="R4" s="12"/>
      <c r="S4" s="12"/>
      <c r="T4" s="12"/>
      <c r="U4" s="12"/>
      <c r="V4" s="12"/>
      <c r="W4" s="12"/>
    </row>
    <row r="5" ht="21" spans="1:23">
      <c r="A5" s="51"/>
      <c r="B5" s="52"/>
      <c r="C5" s="12">
        <v>1112</v>
      </c>
      <c r="D5" s="391" t="s">
        <v>273</v>
      </c>
      <c r="E5" s="392" t="s">
        <v>274</v>
      </c>
      <c r="F5" s="389" t="s">
        <v>63</v>
      </c>
      <c r="G5" s="45" t="s">
        <v>308</v>
      </c>
      <c r="H5" s="46"/>
      <c r="I5" s="61"/>
      <c r="J5" s="45" t="s">
        <v>309</v>
      </c>
      <c r="K5" s="46"/>
      <c r="L5" s="61"/>
      <c r="M5" s="45" t="s">
        <v>310</v>
      </c>
      <c r="N5" s="46"/>
      <c r="O5" s="61"/>
      <c r="P5" s="45" t="s">
        <v>311</v>
      </c>
      <c r="Q5" s="46"/>
      <c r="R5" s="61"/>
      <c r="S5" s="46" t="s">
        <v>312</v>
      </c>
      <c r="T5" s="46"/>
      <c r="U5" s="61"/>
      <c r="V5" s="12"/>
      <c r="W5" s="12"/>
    </row>
    <row r="6" ht="21" spans="1:23">
      <c r="A6" s="51"/>
      <c r="B6" s="52"/>
      <c r="C6" s="12">
        <v>1002</v>
      </c>
      <c r="D6" s="394" t="s">
        <v>273</v>
      </c>
      <c r="E6" s="388" t="s">
        <v>275</v>
      </c>
      <c r="F6" s="12" t="s">
        <v>63</v>
      </c>
      <c r="G6" s="4" t="s">
        <v>298</v>
      </c>
      <c r="H6" s="4" t="s">
        <v>68</v>
      </c>
      <c r="I6" s="4" t="s">
        <v>258</v>
      </c>
      <c r="J6" s="4" t="s">
        <v>298</v>
      </c>
      <c r="K6" s="4" t="s">
        <v>68</v>
      </c>
      <c r="L6" s="4" t="s">
        <v>258</v>
      </c>
      <c r="M6" s="4" t="s">
        <v>298</v>
      </c>
      <c r="N6" s="4" t="s">
        <v>68</v>
      </c>
      <c r="O6" s="4" t="s">
        <v>258</v>
      </c>
      <c r="P6" s="4" t="s">
        <v>298</v>
      </c>
      <c r="Q6" s="4" t="s">
        <v>68</v>
      </c>
      <c r="R6" s="4" t="s">
        <v>258</v>
      </c>
      <c r="S6" s="4" t="s">
        <v>298</v>
      </c>
      <c r="T6" s="4" t="s">
        <v>68</v>
      </c>
      <c r="U6" s="4" t="s">
        <v>258</v>
      </c>
      <c r="V6" s="12"/>
      <c r="W6" s="12"/>
    </row>
    <row r="7" spans="1:23">
      <c r="A7" s="53"/>
      <c r="B7" s="33"/>
      <c r="C7" s="12"/>
      <c r="D7" s="12"/>
      <c r="E7" s="5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50" t="s">
        <v>313</v>
      </c>
      <c r="B8" s="50"/>
      <c r="C8" s="12"/>
      <c r="D8" s="12"/>
      <c r="E8" s="5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3"/>
      <c r="B9" s="33"/>
      <c r="C9" s="12"/>
      <c r="D9" s="12"/>
      <c r="E9" s="5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50" t="s">
        <v>314</v>
      </c>
      <c r="B10" s="50"/>
      <c r="C10" s="50"/>
      <c r="D10" s="50"/>
      <c r="E10" s="57"/>
      <c r="F10" s="5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3"/>
      <c r="B11" s="33"/>
      <c r="C11" s="33"/>
      <c r="D11" s="33"/>
      <c r="E11" s="58"/>
      <c r="F11" s="3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0" t="s">
        <v>315</v>
      </c>
      <c r="B12" s="50"/>
      <c r="C12" s="50"/>
      <c r="D12" s="50"/>
      <c r="E12" s="57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3"/>
      <c r="B13" s="33"/>
      <c r="C13" s="33"/>
      <c r="D13" s="33"/>
      <c r="E13" s="58"/>
      <c r="F13" s="3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0" t="s">
        <v>316</v>
      </c>
      <c r="B14" s="50"/>
      <c r="C14" s="50"/>
      <c r="D14" s="50"/>
      <c r="E14" s="57"/>
      <c r="F14" s="5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3"/>
      <c r="B15" s="33"/>
      <c r="C15" s="33"/>
      <c r="D15" s="33"/>
      <c r="E15" s="58"/>
      <c r="F15" s="3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5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276</v>
      </c>
      <c r="B17" s="19"/>
      <c r="C17" s="19"/>
      <c r="D17" s="19"/>
      <c r="E17" s="16"/>
      <c r="F17" s="17"/>
      <c r="G17" s="36"/>
      <c r="H17" s="41"/>
      <c r="I17" s="41"/>
      <c r="J17" s="18" t="s">
        <v>288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5"/>
    </row>
    <row r="18" ht="16.5" spans="1:23">
      <c r="A18" s="21" t="s">
        <v>317</v>
      </c>
      <c r="B18" s="21"/>
      <c r="C18" s="22"/>
      <c r="D18" s="22"/>
      <c r="E18" s="60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2024-08-22T07:13:54Z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