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 tabRatio="727" firstSheet="1" activeTab="2"/>
  </bookViews>
  <sheets>
    <sheet name="工作内容" sheetId="14" r:id="rId1"/>
    <sheet name="AQL2.5验货" sheetId="15" r:id="rId2"/>
    <sheet name="首期" sheetId="16" r:id="rId3"/>
    <sheet name="验货尺寸表 " sheetId="17" r:id="rId4"/>
    <sheet name="中期" sheetId="18" r:id="rId5"/>
    <sheet name="验货尺寸表（洗水）" sheetId="19" r:id="rId6"/>
    <sheet name="验货尺寸表 （大货）" sheetId="20" r:id="rId7"/>
    <sheet name="尾期" sheetId="21" r:id="rId8"/>
    <sheet name="验货尺寸表" sheetId="22" r:id="rId9"/>
    <sheet name="1.面料验布" sheetId="7" r:id="rId10"/>
    <sheet name="2.面料缩率" sheetId="8" r:id="rId11"/>
    <sheet name="3.面料互染" sheetId="9" r:id="rId12"/>
    <sheet name="4.面料静水压" sheetId="10" r:id="rId13"/>
    <sheet name="5.特殊工艺测试" sheetId="11" r:id="rId14"/>
    <sheet name="6.织带类缩率测试" sheetId="12" r:id="rId15"/>
    <sheet name="款号编码规则" sheetId="23" r:id="rId16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<sst xmlns="http://schemas.openxmlformats.org/spreadsheetml/2006/main" count="1291" uniqueCount="716">
  <si>
    <t>开季培训</t>
  </si>
  <si>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</si>
  <si>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</si>
  <si>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</si>
  <si>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</si>
  <si>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</si>
  <si>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开裁前召开产前会议（参加人员有：跟单业务，生产厂长，组长，裁剪负责人，后整理负责人，工厂质量负责人）</t>
  </si>
  <si>
    <t>工厂业务每周3下班前提交（每周生产进度表，探路者格式)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</si>
  <si>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</si>
  <si>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</si>
  <si>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</si>
  <si>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业务员提前3个工作日发OA验货申请发给（蔡丽鹤，周苑，李波）</t>
  </si>
  <si>
    <t>工厂质量负责人应提前把验货资料发给我司QC，准备好验货所需资料以便探路者QC现场验货</t>
  </si>
  <si>
    <t>查看面料辅料的验货记录，按款核对清楚并提交给探路者质量负责人（李波QC）（Excel格式）（1-6测试表）</t>
  </si>
  <si>
    <t>工厂检验员拍照首期验货过程及生产线情况，（洗标主标，问题点【此条是远程验货所需】</t>
  </si>
  <si>
    <t>提供面料九宫格，缸差表，面料辅料缩率测试实物，（三样缺一不可）</t>
  </si>
  <si>
    <t>工厂质量负责人提前完成首件验货填写（首期验货报告）+洗水前后规格表（Excel格式）并发送给我司QC</t>
  </si>
  <si>
    <t>中期验货资料及条件：2000件以上就需要中期验货</t>
  </si>
  <si>
    <t>生产线下50%，包装20%</t>
  </si>
  <si>
    <t>业务员提前3个工作日发OA中期验货申请给（蔡丽鹤，周苑，李波）</t>
  </si>
  <si>
    <t>工厂质量负责人提交并核对面料第3方检测报告内各项功能信息与洗标及吊牌是否吻合</t>
  </si>
  <si>
    <t>齐色错码各号型2件到公司，并发QA说明【此条远程验货所需】</t>
  </si>
  <si>
    <t>齐色错开尺码洗水测试（40°水温，800转速滚筒洗衣机）特殊工艺款需连续洗5次普通工艺洗3次，洗前熨烫平整，测量好尺寸并记录，尺码必须全。</t>
  </si>
  <si>
    <t>工厂质量负责人拍照和拍视频中期验货过程及生产线情况（纸箱，未拆袋产品，洗标主标，合格证，问题产品【此条远程验货所需】</t>
  </si>
  <si>
    <t>工厂质量负责人提前完成中期验货填写(中期验货报告)+测量成衣洗水前后尺寸表及抽验大货尺寸表（Excel格式）并发送给我司QC</t>
  </si>
  <si>
    <t>尾期验货资料及条件：</t>
  </si>
  <si>
    <t>全部下机，包装95%以上</t>
  </si>
  <si>
    <t>业务员提前3个工作日发OA尾期验货申请给（蔡丽鹤，周苑，杨瑞雪，李波）</t>
  </si>
  <si>
    <t>工厂质量负责人提前提交并核对面料和成衣第3方检测报告各项功能及吊牌信息是否吻合</t>
  </si>
  <si>
    <t>工厂验货过程视频和拍照片（装箱称重，未拆袋的产品，合格证及功能吊牌+各色组洗标主标，问题产品【此条远程验货所需】</t>
  </si>
  <si>
    <t>工厂质量负责人提前完成尾期验货填写（尾期验货报告）+齐色错码各3件以上规格测量尺寸表（Excel格式）并发送给我司QC</t>
  </si>
  <si>
    <t>按公司要求按出货量比例抽验，并记录抽箱号及问题产品和数量</t>
  </si>
  <si>
    <t>提供出货箱单（Excel格式）提前发送给我司QC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</si>
  <si>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</si>
  <si>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</si>
  <si>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</si>
  <si>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</si>
  <si>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</si>
  <si>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</si>
  <si>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</si>
  <si>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</si>
  <si>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</si>
  <si>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</si>
  <si>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</si>
  <si>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</si>
  <si>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</si>
  <si>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</si>
  <si>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</si>
  <si>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</si>
  <si>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</si>
  <si>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</si>
  <si>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</si>
  <si>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探路者成人</t>
  </si>
  <si>
    <t>合同签订方</t>
  </si>
  <si>
    <t>青岛锦瑞麟服装有限公司</t>
  </si>
  <si>
    <t>生产工厂</t>
  </si>
  <si>
    <t>订单基础信息</t>
  </si>
  <si>
    <t>生产•出货进度</t>
  </si>
  <si>
    <t>指示•确认资料</t>
  </si>
  <si>
    <t>款号</t>
  </si>
  <si>
    <t>TADDAM91361</t>
  </si>
  <si>
    <t>合同交期</t>
  </si>
  <si>
    <t>产前确认样</t>
  </si>
  <si>
    <t>有</t>
  </si>
  <si>
    <t>无</t>
  </si>
  <si>
    <t>品名</t>
  </si>
  <si>
    <t>男式超轻羽绒服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</si>
  <si>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</si>
  <si>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</si>
  <si>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</si>
  <si>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</si>
  <si>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</si>
  <si>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</si>
  <si>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</si>
  <si>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</si>
  <si>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</si>
  <si>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CGDD24071800001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</si>
  <si>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</si>
  <si>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</si>
  <si>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</si>
  <si>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</si>
  <si>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</si>
  <si>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</si>
  <si>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</si>
  <si>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</si>
  <si>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</si>
  <si>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</si>
  <si>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</si>
  <si>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</si>
  <si>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</si>
  <si>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</si>
  <si>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</si>
  <si>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</si>
  <si>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</si>
  <si>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</si>
  <si>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</si>
  <si>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</si>
  <si>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</si>
  <si>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</si>
  <si>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</si>
  <si>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</si>
  <si>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</si>
  <si>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</si>
  <si>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</si>
  <si>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</si>
  <si>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</si>
  <si>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</si>
  <si>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</si>
  <si>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</si>
  <si>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</si>
  <si>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</si>
  <si>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</si>
  <si>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XXXL</t>
  </si>
  <si>
    <t>未裁齐原因</t>
  </si>
  <si>
    <t>黑色</t>
  </si>
  <si>
    <t>蓝岩黑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</si>
  <si>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</si>
  <si>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黑色， XL码（180/100B ）/L码（175/96B）， 5件大货，1件洗后的成衣，共计6 件。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</si>
  <si>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</si>
  <si>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</si>
  <si>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</si>
  <si>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</si>
  <si>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</si>
  <si>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1.拉链起波浪</t>
  </si>
  <si>
    <t>2.前门绗线和领缝左右未对齐。</t>
  </si>
  <si>
    <t>3.挂耳偏长。</t>
  </si>
  <si>
    <t>4.下摆明线宽窄不匀。</t>
  </si>
  <si>
    <t>5.上袖要圆顺，吃势均匀，两侧袖与绗线部位左右要对称。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</si>
  <si>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</si>
  <si>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</si>
  <si>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</si>
  <si>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</si>
  <si>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</si>
  <si>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</si>
  <si>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</si>
  <si>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生产部</t>
  </si>
  <si>
    <t>检验担当</t>
  </si>
  <si>
    <t>王蕾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</si>
  <si>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</si>
  <si>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</si>
  <si>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</si>
  <si>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</si>
  <si>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</si>
  <si>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</si>
  <si>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</si>
  <si>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</si>
  <si>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黑色（175/96B）</t>
  </si>
  <si>
    <t>165/88B</t>
  </si>
  <si>
    <t>170/92B</t>
  </si>
  <si>
    <t>175/96B</t>
  </si>
  <si>
    <t>180/100B</t>
  </si>
  <si>
    <t>185/104B</t>
  </si>
  <si>
    <t>190/108B</t>
  </si>
  <si>
    <t>洗前</t>
  </si>
  <si>
    <t>洗后</t>
  </si>
  <si>
    <t>黑XL</t>
  </si>
  <si>
    <t>后中长</t>
  </si>
  <si>
    <t>0</t>
  </si>
  <si>
    <t>+0.3</t>
  </si>
  <si>
    <t>胸围</t>
  </si>
  <si>
    <t>116</t>
  </si>
  <si>
    <t>+0</t>
  </si>
  <si>
    <t>摆围</t>
  </si>
  <si>
    <t>-0.5</t>
  </si>
  <si>
    <t>+1</t>
  </si>
  <si>
    <t>上领围</t>
  </si>
  <si>
    <t>+0.5</t>
  </si>
  <si>
    <t>肩宽</t>
  </si>
  <si>
    <t>+0.8</t>
  </si>
  <si>
    <t>袖长</t>
  </si>
  <si>
    <t>+1.8</t>
  </si>
  <si>
    <t>袖肥/2</t>
  </si>
  <si>
    <t>+0.7</t>
  </si>
  <si>
    <t>袖肘围/2</t>
  </si>
  <si>
    <t>+0.4</t>
  </si>
  <si>
    <t>袖口围/2（平量）</t>
  </si>
  <si>
    <t>前领高</t>
  </si>
  <si>
    <t>前下插袋口长（套结之间距离）</t>
  </si>
  <si>
    <t>18</t>
  </si>
  <si>
    <t>充绒量</t>
  </si>
  <si>
    <t>验货时间: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</si>
  <si>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</si>
  <si>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</si>
  <si>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</si>
  <si>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</si>
  <si>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</si>
  <si>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</si>
  <si>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</si>
  <si>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</si>
  <si>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</si>
  <si>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</si>
  <si>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</si>
  <si>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</si>
  <si>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</si>
  <si>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</si>
  <si>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</si>
  <si>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儿童号型</t>
  </si>
  <si>
    <t>成人号型</t>
  </si>
  <si>
    <t xml:space="preserve">     齐色齐码请洗测2-3件，有问题的另加测量数量。</t>
  </si>
  <si>
    <t>验货时间：</t>
  </si>
  <si>
    <t>QC出货报告书</t>
  </si>
  <si>
    <t>产品名称</t>
  </si>
  <si>
    <t>合同日期</t>
  </si>
  <si>
    <t>检验资料确认</t>
  </si>
  <si>
    <t>交货形式</t>
  </si>
  <si>
    <t>非直发，天津海铂仓-童品仓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</si>
  <si>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</si>
  <si>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</si>
  <si>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</si>
  <si>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</si>
  <si>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</si>
  <si>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</si>
  <si>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</si>
  <si>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</si>
  <si>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</si>
  <si>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</si>
  <si>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</si>
  <si>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</si>
  <si>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</si>
  <si>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</si>
  <si>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</si>
  <si>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</si>
  <si>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采购凭证编号：CGDD23040700004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</si>
  <si>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</si>
  <si>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</si>
  <si>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</si>
  <si>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</si>
  <si>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</si>
  <si>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</si>
  <si>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</si>
  <si>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</si>
  <si>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</si>
  <si>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</si>
  <si>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</si>
  <si>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</si>
  <si>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</si>
  <si>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</si>
  <si>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</si>
  <si>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</si>
  <si>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</si>
  <si>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</si>
  <si>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</si>
  <si>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</si>
  <si>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</si>
  <si>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</si>
  <si>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</si>
  <si>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尾期验货，按照AQL2.5标准抽验125件，不良品数量5件，在可接受范围内，不良品已经改正，允许出货。</t>
  </si>
  <si>
    <t>验货合格</t>
  </si>
  <si>
    <t>检验人</t>
  </si>
  <si>
    <t xml:space="preserve">     齐色齐码各2-3件，有问题的另加测量数量。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</si>
  <si>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</si>
  <si>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</si>
  <si>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</si>
  <si>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</si>
  <si>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</si>
  <si>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</si>
  <si>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</si>
  <si>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</si>
  <si>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</si>
  <si>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</si>
  <si>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</si>
  <si>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</si>
  <si>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</si>
  <si>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</si>
  <si>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</si>
  <si>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</si>
  <si>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</si>
  <si>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24072074B-R1</t>
  </si>
  <si>
    <t>FW12270</t>
  </si>
  <si>
    <t>23FW蓝岩黑</t>
  </si>
  <si>
    <t>福建省向兴纺织科技有限公司</t>
  </si>
  <si>
    <t>合格</t>
  </si>
  <si>
    <t>YES</t>
  </si>
  <si>
    <t>24063746-R1</t>
  </si>
  <si>
    <t>19SS黑色</t>
  </si>
  <si>
    <t>4399#</t>
  </si>
  <si>
    <t xml:space="preserve">FW0786020D无胆防绒哑光面为正 </t>
  </si>
  <si>
    <t>苏州市赢合纺织有限公司</t>
  </si>
  <si>
    <t>3332#</t>
  </si>
  <si>
    <t>FW0138P</t>
  </si>
  <si>
    <t>黑色烫银</t>
  </si>
  <si>
    <t>TADDAM91361/TADDAM91615/TADDAM92616</t>
  </si>
  <si>
    <t>山东恒利纺织科技有限公司</t>
  </si>
  <si>
    <t>制表时间：2024.7.28</t>
  </si>
  <si>
    <t>测试人签名：王蕾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</si>
  <si>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</si>
  <si>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</si>
  <si>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</si>
  <si>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</si>
  <si>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</si>
  <si>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</si>
  <si>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</si>
  <si>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</si>
  <si>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</si>
  <si>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0.5/0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</si>
  <si>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</si>
  <si>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</si>
  <si>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</si>
  <si>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</si>
  <si>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</si>
  <si>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</si>
  <si>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</si>
  <si>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</si>
  <si>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</si>
  <si>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</si>
  <si>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</si>
  <si>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YK00186</t>
  </si>
  <si>
    <t>前中拉链</t>
  </si>
  <si>
    <t>YKK</t>
  </si>
  <si>
    <t>YK00104</t>
  </si>
  <si>
    <t>口袋拉链</t>
  </si>
  <si>
    <t>BB00011</t>
  </si>
  <si>
    <t>弹力包边带</t>
  </si>
  <si>
    <t>锦湾</t>
  </si>
  <si>
    <t>ZD00268</t>
  </si>
  <si>
    <t>涤纶格纹织带</t>
  </si>
  <si>
    <t>泰丰</t>
  </si>
  <si>
    <t>G20SSZM011</t>
  </si>
  <si>
    <t>主唛</t>
  </si>
  <si>
    <t>常美</t>
  </si>
  <si>
    <t>物料6</t>
  </si>
  <si>
    <t>物料7</t>
  </si>
  <si>
    <t>物料8</t>
  </si>
  <si>
    <t>物料9</t>
  </si>
  <si>
    <t>物料10</t>
  </si>
  <si>
    <t>洗测2次</t>
  </si>
  <si>
    <t>JM001-10</t>
  </si>
  <si>
    <t>洗标</t>
  </si>
  <si>
    <t>宝绅</t>
  </si>
  <si>
    <t>ZD00203</t>
  </si>
  <si>
    <t>间方格织带</t>
  </si>
  <si>
    <t>天路达</t>
  </si>
  <si>
    <t>印花</t>
  </si>
  <si>
    <t>自采</t>
  </si>
  <si>
    <t>洗测3次</t>
  </si>
  <si>
    <t>洗测4次</t>
  </si>
  <si>
    <t>洗测5次</t>
  </si>
  <si>
    <t>制表时间：2024.5.18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</si>
  <si>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</si>
  <si>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</si>
  <si>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</si>
  <si>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</si>
  <si>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</si>
  <si>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</si>
  <si>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</si>
  <si>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</si>
  <si>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</si>
  <si>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</si>
  <si>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</si>
  <si>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</si>
  <si>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</si>
  <si>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</si>
  <si>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</si>
  <si>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</si>
  <si>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青岛锦瑞麟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</si>
  <si>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</si>
  <si>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</si>
  <si>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</si>
  <si>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</si>
  <si>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G14FWZD017订卡织带；G14FWXJ002橡筋绳；</t>
  </si>
  <si>
    <t>701/12C黑；14SS铁蓝灰；17SS深灰；20FW励茶色</t>
  </si>
  <si>
    <t>TAEECL91947</t>
  </si>
  <si>
    <t>G14FWBB003</t>
  </si>
  <si>
    <t>707/12C深灰，14SS铁蓝灰，17SS深灰，20FW励茶色</t>
  </si>
  <si>
    <t>制表时间：2024.7.8</t>
  </si>
  <si>
    <t>测试人签名：商雪荣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</si>
  <si>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</si>
  <si>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款号编码规则如下：例如：DABBAJ91001</t>
  </si>
  <si>
    <t>款号编码采用11位表示，第一位取品牌编号，第二位取大类编号，第三、第四位取分类编号，第五位取设计类型编号，第六位取年度编号，第七位取季节编号，第八位取性别编号，第九、十、十一位取文件上传填写的款号。</t>
  </si>
  <si>
    <t>品牌</t>
  </si>
  <si>
    <t>大类编号</t>
  </si>
  <si>
    <t>分类编号</t>
  </si>
  <si>
    <t>设计类型编号</t>
  </si>
  <si>
    <t>年度</t>
  </si>
  <si>
    <t>季节</t>
  </si>
  <si>
    <t>性别</t>
  </si>
  <si>
    <t>文件上传填写的款号</t>
  </si>
  <si>
    <t>D</t>
  </si>
  <si>
    <t>A</t>
  </si>
  <si>
    <t>T</t>
  </si>
  <si>
    <t>X</t>
  </si>
  <si>
    <t>J</t>
  </si>
  <si>
    <r>
      <rPr>
        <b/>
        <sz val="11"/>
        <color rgb="FF000000"/>
        <rFont val="宋体"/>
        <charset val="134"/>
      </rPr>
      <t>1</t>
    </r>
    <r>
      <rPr>
        <sz val="11"/>
        <color rgb="FF000000"/>
        <rFont val="宋体"/>
        <charset val="134"/>
      </rPr>
      <t>.品牌</t>
    </r>
  </si>
  <si>
    <t>品牌编码</t>
  </si>
  <si>
    <r>
      <rPr>
        <b/>
        <sz val="11"/>
        <color rgb="FF000000"/>
        <rFont val="宋体"/>
        <charset val="134"/>
      </rPr>
      <t>2</t>
    </r>
    <r>
      <rPr>
        <sz val="11"/>
        <color rgb="FF000000"/>
        <rFont val="宋体"/>
        <charset val="134"/>
      </rPr>
      <t>.大类</t>
    </r>
  </si>
  <si>
    <t>大类编码</t>
  </si>
  <si>
    <r>
      <rPr>
        <b/>
        <sz val="11"/>
        <color rgb="FF000000"/>
        <rFont val="宋体"/>
        <charset val="134"/>
      </rPr>
      <t>5</t>
    </r>
    <r>
      <rPr>
        <sz val="11"/>
        <color rgb="FF000000"/>
        <rFont val="宋体"/>
        <charset val="134"/>
      </rPr>
      <t>.设计类型</t>
    </r>
  </si>
  <si>
    <t>设计类型编码</t>
  </si>
  <si>
    <t>探路者</t>
  </si>
  <si>
    <t>服装</t>
  </si>
  <si>
    <t>线下</t>
  </si>
  <si>
    <t>DX</t>
  </si>
  <si>
    <t>装备</t>
  </si>
  <si>
    <t>E</t>
  </si>
  <si>
    <t>线上</t>
  </si>
  <si>
    <t>B</t>
  </si>
  <si>
    <t>探路者童装</t>
  </si>
  <si>
    <t>Q</t>
  </si>
  <si>
    <t>鞋品</t>
  </si>
  <si>
    <t>F</t>
  </si>
  <si>
    <t>客户定制</t>
  </si>
  <si>
    <t>C</t>
  </si>
  <si>
    <t>TX</t>
  </si>
  <si>
    <t>N</t>
  </si>
  <si>
    <t>军品</t>
  </si>
  <si>
    <t>VMI</t>
  </si>
  <si>
    <t>集团定制</t>
  </si>
  <si>
    <r>
      <rPr>
        <b/>
        <sz val="11"/>
        <color rgb="FF000000"/>
        <rFont val="宋体"/>
        <charset val="134"/>
      </rPr>
      <t>6</t>
    </r>
    <r>
      <rPr>
        <sz val="11"/>
        <color rgb="FF000000"/>
        <rFont val="宋体"/>
        <charset val="134"/>
      </rPr>
      <t>.年度</t>
    </r>
  </si>
  <si>
    <t>年度编码</t>
  </si>
  <si>
    <r>
      <rPr>
        <b/>
        <sz val="11"/>
        <color rgb="FF000000"/>
        <rFont val="宋体"/>
        <charset val="134"/>
      </rPr>
      <t>7</t>
    </r>
    <r>
      <rPr>
        <sz val="11"/>
        <color rgb="FF000000"/>
        <rFont val="宋体"/>
        <charset val="134"/>
      </rPr>
      <t>.季节</t>
    </r>
  </si>
  <si>
    <t>季节编码</t>
  </si>
  <si>
    <r>
      <rPr>
        <b/>
        <sz val="11"/>
        <color rgb="FF000000"/>
        <rFont val="宋体"/>
        <charset val="134"/>
      </rPr>
      <t>8</t>
    </r>
    <r>
      <rPr>
        <sz val="11"/>
        <color rgb="FF000000"/>
        <rFont val="宋体"/>
        <charset val="134"/>
      </rPr>
      <t>.性别</t>
    </r>
  </si>
  <si>
    <t>性别编码</t>
  </si>
  <si>
    <t>H</t>
  </si>
  <si>
    <t>春季</t>
  </si>
  <si>
    <t>通款</t>
  </si>
  <si>
    <t>I</t>
  </si>
  <si>
    <t>夏季</t>
  </si>
  <si>
    <t>男</t>
  </si>
  <si>
    <t>秋季</t>
  </si>
  <si>
    <t>女</t>
  </si>
  <si>
    <t>K</t>
  </si>
  <si>
    <t>冬季</t>
  </si>
  <si>
    <t>男童</t>
  </si>
  <si>
    <t>春夏</t>
  </si>
  <si>
    <t>女童</t>
  </si>
  <si>
    <t>秋冬</t>
  </si>
  <si>
    <t>童装通款</t>
  </si>
  <si>
    <t>3,4.分类</t>
  </si>
  <si>
    <t>分类编码</t>
  </si>
  <si>
    <t>分类名称</t>
  </si>
  <si>
    <t>品类</t>
  </si>
  <si>
    <t>冲锋衣</t>
  </si>
  <si>
    <t>BB</t>
  </si>
  <si>
    <t>夹棉冲锋衣</t>
  </si>
  <si>
    <t>包类</t>
  </si>
  <si>
    <t>挎包</t>
  </si>
  <si>
    <t>抓绒服</t>
  </si>
  <si>
    <t>CC</t>
  </si>
  <si>
    <t>三层冲锋衣</t>
  </si>
  <si>
    <t>户外背包</t>
  </si>
  <si>
    <t>羽绒服</t>
  </si>
  <si>
    <t>DD</t>
  </si>
  <si>
    <t>连体冲锋衣</t>
  </si>
  <si>
    <t>日常背包</t>
  </si>
  <si>
    <t>外套</t>
  </si>
  <si>
    <t>EE</t>
  </si>
  <si>
    <t>两层半冲锋衣</t>
  </si>
  <si>
    <t>拉杆箱</t>
  </si>
  <si>
    <t>马甲</t>
  </si>
  <si>
    <t>FF</t>
  </si>
  <si>
    <t>单层冲锋衣</t>
  </si>
  <si>
    <t>腰包</t>
  </si>
  <si>
    <t>棉服</t>
  </si>
  <si>
    <t>GG</t>
  </si>
  <si>
    <t>夹羽绒冲锋衣</t>
  </si>
  <si>
    <t>驮包</t>
  </si>
  <si>
    <t>滑雪服</t>
  </si>
  <si>
    <t>HH</t>
  </si>
  <si>
    <t>夹绒冲锋衣</t>
  </si>
  <si>
    <t>钱包</t>
  </si>
  <si>
    <t>T恤</t>
  </si>
  <si>
    <t>JJ</t>
  </si>
  <si>
    <t>超轻抓绒服</t>
  </si>
  <si>
    <t>洗漱包</t>
  </si>
  <si>
    <t>衬衫</t>
  </si>
  <si>
    <t>KK</t>
  </si>
  <si>
    <t>复合抓绒服</t>
  </si>
  <si>
    <t>书包</t>
  </si>
  <si>
    <t>内衣</t>
  </si>
  <si>
    <t>LL</t>
  </si>
  <si>
    <t>普通抓绒服</t>
  </si>
  <si>
    <t>急救包</t>
  </si>
  <si>
    <t>裤装</t>
  </si>
  <si>
    <t>MM</t>
  </si>
  <si>
    <t>羊羔绒外套</t>
  </si>
  <si>
    <t>臂包</t>
  </si>
  <si>
    <t>裙装</t>
  </si>
  <si>
    <t>QQ</t>
  </si>
  <si>
    <t>斗篷抓绒服</t>
  </si>
  <si>
    <t>包类其他</t>
  </si>
  <si>
    <t>针织衫</t>
  </si>
  <si>
    <t>TT</t>
  </si>
  <si>
    <t>超轻羽绒服</t>
  </si>
  <si>
    <t>睡袋</t>
  </si>
  <si>
    <t>棉睡袋</t>
  </si>
  <si>
    <t>卫衣</t>
  </si>
  <si>
    <t>UU</t>
  </si>
  <si>
    <t>普通羽绒服</t>
  </si>
  <si>
    <t>羽绒睡袋</t>
  </si>
  <si>
    <t>泳装</t>
  </si>
  <si>
    <t>VV</t>
  </si>
  <si>
    <t>连体羽绒服</t>
  </si>
  <si>
    <t>抓绒睡袋</t>
  </si>
  <si>
    <t>二合一冲锋衣</t>
  </si>
  <si>
    <t>WW</t>
  </si>
  <si>
    <t>长款羽绒服</t>
  </si>
  <si>
    <t>睡袋内胆</t>
  </si>
  <si>
    <t>套装</t>
  </si>
  <si>
    <t>XX</t>
  </si>
  <si>
    <t>滑雪羽绒服</t>
  </si>
  <si>
    <t>帐篷</t>
  </si>
  <si>
    <t>单层帐</t>
  </si>
  <si>
    <t>风衣</t>
  </si>
  <si>
    <t>YY</t>
  </si>
  <si>
    <t>功能外套</t>
  </si>
  <si>
    <t>双层帐</t>
  </si>
  <si>
    <t>皮肤衣</t>
  </si>
  <si>
    <t>ZZ</t>
  </si>
  <si>
    <t>旅行外套</t>
  </si>
  <si>
    <t>天幕</t>
  </si>
  <si>
    <t>折叠</t>
  </si>
  <si>
    <t>AA</t>
  </si>
  <si>
    <t>运动外套</t>
  </si>
  <si>
    <t>车载帐</t>
  </si>
  <si>
    <t>二合一外套</t>
  </si>
  <si>
    <t>帐篷配件</t>
  </si>
  <si>
    <t>徒步外套</t>
  </si>
  <si>
    <t>瑜伽用品</t>
  </si>
  <si>
    <t>瑜伽垫</t>
  </si>
  <si>
    <t>跑步外套</t>
  </si>
  <si>
    <t>瑜伽球</t>
  </si>
  <si>
    <t>毛呢外套</t>
  </si>
  <si>
    <t>瑜伽砖</t>
  </si>
  <si>
    <t>垫子</t>
  </si>
  <si>
    <t>软壳外套</t>
  </si>
  <si>
    <t>瑜伽铺巾</t>
  </si>
  <si>
    <t>水具</t>
  </si>
  <si>
    <t>休闲外套</t>
  </si>
  <si>
    <t>瑜伽舒展器</t>
  </si>
  <si>
    <t>眼镜</t>
  </si>
  <si>
    <t>针织外套</t>
  </si>
  <si>
    <t>防潮垫</t>
  </si>
  <si>
    <t>健身用品</t>
  </si>
  <si>
    <t>II</t>
  </si>
  <si>
    <t>羽绒马甲</t>
  </si>
  <si>
    <t>野餐垫</t>
  </si>
  <si>
    <t>照明工具</t>
  </si>
  <si>
    <t>抓绒马甲</t>
  </si>
  <si>
    <t>自动充气垫</t>
  </si>
  <si>
    <t>登山杖</t>
  </si>
  <si>
    <t>复合马甲</t>
  </si>
  <si>
    <t>地席</t>
  </si>
  <si>
    <t>配件</t>
  </si>
  <si>
    <t>棉马甲</t>
  </si>
  <si>
    <t>充气枕</t>
  </si>
  <si>
    <t>露营工具</t>
  </si>
  <si>
    <t>针织马甲</t>
  </si>
  <si>
    <t>塑胶水壶</t>
  </si>
  <si>
    <t>户外休闲家具</t>
  </si>
  <si>
    <t>NN</t>
  </si>
  <si>
    <t>多功能马甲</t>
  </si>
  <si>
    <t>保温壶</t>
  </si>
  <si>
    <t>徒步鞋</t>
  </si>
  <si>
    <t>普通棉服</t>
  </si>
  <si>
    <t>防腐铝壶</t>
  </si>
  <si>
    <t>登山鞋</t>
  </si>
  <si>
    <t>长款棉服</t>
  </si>
  <si>
    <t>软水壶</t>
  </si>
  <si>
    <t>冬靴</t>
  </si>
  <si>
    <t>单板滑雪服</t>
  </si>
  <si>
    <t>软水袋</t>
  </si>
  <si>
    <t>溯溪鞋</t>
  </si>
  <si>
    <t>双板滑雪服</t>
  </si>
  <si>
    <t>水杯</t>
  </si>
  <si>
    <t>跑鞋</t>
  </si>
  <si>
    <t>连体滑雪服</t>
  </si>
  <si>
    <t>金属框</t>
  </si>
  <si>
    <t>沙滩鞋</t>
  </si>
  <si>
    <t>功能短袖T恤</t>
  </si>
  <si>
    <t>塑胶框</t>
  </si>
  <si>
    <t>拖鞋</t>
  </si>
  <si>
    <t>功能长袖T恤</t>
  </si>
  <si>
    <t>滑雪镜</t>
  </si>
  <si>
    <t>凉鞋</t>
  </si>
  <si>
    <t>棉背心</t>
  </si>
  <si>
    <t>跳绳</t>
  </si>
  <si>
    <t>旅行鞋</t>
  </si>
  <si>
    <t>棉短袖T恤</t>
  </si>
  <si>
    <t>拉力带</t>
  </si>
  <si>
    <t>骑行鞋</t>
  </si>
  <si>
    <t>棉长袖T恤</t>
  </si>
  <si>
    <t>呼啦圈</t>
  </si>
  <si>
    <t>健走鞋</t>
  </si>
  <si>
    <t>OO</t>
  </si>
  <si>
    <t>功能POLOT恤</t>
  </si>
  <si>
    <t>EJJ</t>
  </si>
  <si>
    <t>头灯</t>
  </si>
  <si>
    <t>鞋品配件</t>
  </si>
  <si>
    <t>PP</t>
  </si>
  <si>
    <t>棉POLOT恤</t>
  </si>
  <si>
    <t>手电筒</t>
  </si>
  <si>
    <t>休闲鞋</t>
  </si>
  <si>
    <t>RR</t>
  </si>
  <si>
    <t>功能背心</t>
  </si>
  <si>
    <t>营地灯</t>
  </si>
  <si>
    <t>运动鞋</t>
  </si>
  <si>
    <t>SS</t>
  </si>
  <si>
    <t>短袖衬衫</t>
  </si>
  <si>
    <t>铝合金登山杖</t>
  </si>
  <si>
    <t>雨靴</t>
  </si>
  <si>
    <t>长袖衬衫</t>
  </si>
  <si>
    <t>碳纤维登山杖</t>
  </si>
  <si>
    <t>长袖内衣</t>
  </si>
  <si>
    <t>脖套</t>
  </si>
  <si>
    <t>长裤内衣</t>
  </si>
  <si>
    <t>帽子</t>
  </si>
  <si>
    <t>内衣套装</t>
  </si>
  <si>
    <t>面罩</t>
  </si>
  <si>
    <t>内裤</t>
  </si>
  <si>
    <t>手套</t>
  </si>
  <si>
    <t>运动文胸</t>
  </si>
  <si>
    <t>功能裤</t>
  </si>
  <si>
    <t>袜套</t>
  </si>
  <si>
    <t>棉裤</t>
  </si>
  <si>
    <t>袜子</t>
  </si>
  <si>
    <t>旅行裤</t>
  </si>
  <si>
    <t>围巾</t>
  </si>
  <si>
    <t>徒步裤</t>
  </si>
  <si>
    <t>雪套</t>
  </si>
  <si>
    <t>跑步裤</t>
  </si>
  <si>
    <t>头巾</t>
  </si>
  <si>
    <t>冲锋裤</t>
  </si>
  <si>
    <t>防护帽</t>
  </si>
  <si>
    <t>滑雪裤</t>
  </si>
  <si>
    <t>口罩</t>
  </si>
  <si>
    <t>速干裤</t>
  </si>
  <si>
    <t>臂套</t>
  </si>
  <si>
    <t>抓绒裤</t>
  </si>
  <si>
    <t>防沙袜套</t>
  </si>
  <si>
    <t>羽绒裤</t>
  </si>
  <si>
    <t>三角巾</t>
  </si>
  <si>
    <t>攀岩裤</t>
  </si>
  <si>
    <t>配件其他</t>
  </si>
  <si>
    <t>卫裤</t>
  </si>
  <si>
    <t>烤炉</t>
  </si>
  <si>
    <t>休闲裤</t>
  </si>
  <si>
    <t>炉头</t>
  </si>
  <si>
    <t>工装裤</t>
  </si>
  <si>
    <t>套锅</t>
  </si>
  <si>
    <t>牛仔裤</t>
  </si>
  <si>
    <t>露营套装</t>
  </si>
  <si>
    <t>软壳裤</t>
  </si>
  <si>
    <t>烤架</t>
  </si>
  <si>
    <t>二合一裤装</t>
  </si>
  <si>
    <t>保温箱</t>
  </si>
  <si>
    <t>商务裤</t>
  </si>
  <si>
    <t>露营其他</t>
  </si>
  <si>
    <t>打底裤</t>
  </si>
  <si>
    <t>吊床</t>
  </si>
  <si>
    <t>运动裤</t>
  </si>
  <si>
    <t>吊椅</t>
  </si>
  <si>
    <t>半裙</t>
  </si>
  <si>
    <t>普通徒步鞋</t>
  </si>
  <si>
    <t>连衣裙</t>
  </si>
  <si>
    <t>防水徒步鞋</t>
  </si>
  <si>
    <t>普通针织衫</t>
  </si>
  <si>
    <t>普通登山鞋</t>
  </si>
  <si>
    <t>长款针织衫</t>
  </si>
  <si>
    <t>防水登山鞋</t>
  </si>
  <si>
    <t>卫衣开衫</t>
  </si>
  <si>
    <t>普通冬靴</t>
  </si>
  <si>
    <t>无帽套头卫衣</t>
  </si>
  <si>
    <t>防水冬靴</t>
  </si>
  <si>
    <t>连帽套头卫衣</t>
  </si>
  <si>
    <t>普通溯溪鞋</t>
  </si>
  <si>
    <t>泳裤</t>
  </si>
  <si>
    <t>普通跑鞋</t>
  </si>
  <si>
    <t>泳衣</t>
  </si>
  <si>
    <t>防水跑鞋</t>
  </si>
  <si>
    <t>泳衣套装</t>
  </si>
  <si>
    <t>织带沙滩鞋</t>
  </si>
  <si>
    <t>套软壳冲锋衣</t>
  </si>
  <si>
    <t>包头沙滩鞋</t>
  </si>
  <si>
    <t>套羽绒冲锋衣</t>
  </si>
  <si>
    <t>人字拖鞋</t>
  </si>
  <si>
    <t>套棉冲锋衣</t>
  </si>
  <si>
    <t>一字拖鞋</t>
  </si>
  <si>
    <t>套复合弹力冲锋衣</t>
  </si>
  <si>
    <t>包头拖鞋</t>
  </si>
  <si>
    <t>套绒冲锋衣</t>
  </si>
  <si>
    <t>露趾凉鞋</t>
  </si>
  <si>
    <t>套马甲冲锋衣</t>
  </si>
  <si>
    <t>包头凉鞋</t>
  </si>
  <si>
    <t>套针织冲锋衣</t>
  </si>
  <si>
    <t>普通旅行鞋</t>
  </si>
  <si>
    <t>长袖套装</t>
  </si>
  <si>
    <t>专业骑行鞋</t>
  </si>
  <si>
    <t>短袖套装</t>
  </si>
  <si>
    <t>休闲骑行鞋</t>
  </si>
  <si>
    <t>无袖套装</t>
  </si>
  <si>
    <t>普通健走鞋</t>
  </si>
  <si>
    <t>普通风衣</t>
  </si>
  <si>
    <t>防水健走鞋</t>
  </si>
  <si>
    <t>长款风衣</t>
  </si>
  <si>
    <t>鞋垫</t>
  </si>
  <si>
    <t>普通皮肤衣</t>
  </si>
  <si>
    <t>鞋带</t>
  </si>
  <si>
    <t>长款皮肤衣</t>
  </si>
  <si>
    <t>工装鞋</t>
  </si>
  <si>
    <t>连体皮肤衣</t>
  </si>
  <si>
    <t>老爹鞋</t>
  </si>
  <si>
    <t>斗篷皮肤衣</t>
  </si>
  <si>
    <t>板鞋</t>
  </si>
  <si>
    <t>针织皮肤衣</t>
  </si>
  <si>
    <t>防水休闲鞋</t>
  </si>
  <si>
    <t>折叠床</t>
  </si>
  <si>
    <t>商旅鞋</t>
  </si>
  <si>
    <t>折叠椅</t>
  </si>
  <si>
    <t>普通运动鞋</t>
  </si>
  <si>
    <t>折叠桌</t>
  </si>
  <si>
    <t>防水运动鞋</t>
  </si>
  <si>
    <t>折叠其他</t>
  </si>
  <si>
    <t>短筒雨靴</t>
  </si>
  <si>
    <t>中筒雨靴</t>
  </si>
  <si>
    <t>高筒雨靴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</si>
</sst>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.0_ "/>
  </numFmts>
  <fonts count="69">
    <font>
      <sz val="12"/>
      <color theme="1"/>
      <name val="宋体"/>
      <charset val="134"/>
      <scheme val="minor"/>
    </font>
    <font>
      <sz val="9"/>
      <color rgb="FFFFFFFF"/>
      <name val="微软雅黑"/>
      <charset val="134"/>
    </font>
    <font>
      <sz val="9"/>
      <color rgb="FF000000"/>
      <name val="微软雅黑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sz val="12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微软雅黑"/>
      <charset val="134"/>
    </font>
    <font>
      <sz val="14"/>
      <color theme="1"/>
      <name val="微软雅黑"/>
      <charset val="134"/>
    </font>
    <font>
      <sz val="10"/>
      <color rgb="FF000000"/>
      <name val="微软雅黑"/>
      <charset val="134"/>
    </font>
    <font>
      <b/>
      <sz val="11"/>
      <color theme="1"/>
      <name val="微软雅黑"/>
      <charset val="134"/>
    </font>
    <font>
      <sz val="9"/>
      <color indexed="0"/>
      <name val="Microsoft Sans Serif"/>
      <charset val="134"/>
    </font>
    <font>
      <sz val="11"/>
      <color theme="1"/>
      <name val="宋体"/>
      <charset val="134"/>
      <scheme val="minor"/>
    </font>
    <font>
      <sz val="10"/>
      <color rgb="FF373A3D"/>
      <name val="微软雅黑"/>
      <charset val="134"/>
    </font>
    <font>
      <sz val="10"/>
      <name val="微软雅黑"/>
      <charset val="0"/>
    </font>
    <font>
      <b/>
      <sz val="10"/>
      <color rgb="FF373A3D"/>
      <name val="微软雅黑"/>
      <charset val="134"/>
    </font>
    <font>
      <b/>
      <sz val="10"/>
      <name val="微软雅黑"/>
      <charset val="0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b/>
      <sz val="11"/>
      <name val="宋体"/>
      <charset val="0"/>
    </font>
    <font>
      <sz val="11"/>
      <name val="宋体"/>
      <charset val="134"/>
    </font>
    <font>
      <sz val="11"/>
      <name val="宋体"/>
      <charset val="0"/>
    </font>
    <font>
      <b/>
      <sz val="12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0"/>
      <name val="微软雅黑"/>
      <charset val="134"/>
    </font>
    <font>
      <b/>
      <sz val="10"/>
      <color rgb="FFFF0000"/>
      <name val="微软雅黑"/>
      <charset val="134"/>
    </font>
    <font>
      <sz val="10"/>
      <name val="微软雅黑"/>
      <charset val="134"/>
    </font>
    <font>
      <b/>
      <sz val="16"/>
      <name val="宋体"/>
      <charset val="134"/>
    </font>
    <font>
      <sz val="11"/>
      <color rgb="FFFF0000"/>
      <name val="宋体"/>
      <charset val="134"/>
    </font>
    <font>
      <b/>
      <sz val="8"/>
      <name val="宋体"/>
      <charset val="134"/>
    </font>
    <font>
      <sz val="9"/>
      <color theme="1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000000"/>
      <name val="宋体"/>
      <charset val="134"/>
    </font>
  </fonts>
  <fills count="42">
    <fill>
      <patternFill patternType="none"/>
    </fill>
    <fill>
      <patternFill patternType="gray125"/>
    </fill>
    <fill>
      <patternFill patternType="solid">
        <fgColor rgb="FF4BACC6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2065187536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3">
    <border>
      <left/>
      <right/>
      <top/>
      <bottom/>
      <diagonal/>
    </border>
    <border>
      <left style="medium">
        <color rgb="FF4BACC6"/>
      </left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/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 style="medium">
        <color rgb="FF4BACC6"/>
      </left>
      <right style="medium">
        <color rgb="FF4BACC6"/>
      </right>
      <top/>
      <bottom style="medium">
        <color rgb="FF4BACC6"/>
      </bottom>
      <diagonal/>
    </border>
    <border>
      <left/>
      <right style="medium">
        <color rgb="FF4BACC6"/>
      </right>
      <top/>
      <bottom style="medium">
        <color rgb="FF4BACC6"/>
      </bottom>
      <diagonal/>
    </border>
    <border>
      <left style="medium">
        <color rgb="FF4BACC6"/>
      </left>
      <right/>
      <top style="thick">
        <color rgb="FFFFFFFF"/>
      </top>
      <bottom style="medium">
        <color rgb="FF4BACC6"/>
      </bottom>
      <diagonal/>
    </border>
    <border>
      <left/>
      <right style="medium">
        <color rgb="FF4BACC6"/>
      </right>
      <top style="thick">
        <color rgb="FFFFFFFF"/>
      </top>
      <bottom style="medium">
        <color rgb="FF4BACC6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thick">
        <color rgb="FFFFFFFF"/>
      </top>
      <bottom style="medium">
        <color rgb="FF4BACC6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medium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 style="dotted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medium">
        <color auto="1"/>
      </bottom>
      <diagonal/>
    </border>
    <border>
      <left/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/>
      <diagonal/>
    </border>
    <border>
      <left style="dotted">
        <color auto="1"/>
      </left>
      <right style="medium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medium">
        <color auto="1"/>
      </right>
      <top style="dotted">
        <color auto="1"/>
      </top>
      <bottom style="medium">
        <color auto="1"/>
      </bottom>
      <diagonal/>
    </border>
    <border>
      <left style="hair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/>
    <xf numFmtId="43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16" fillId="14" borderId="95" applyNumberFormat="0" applyFont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4" fillId="0" borderId="96" applyNumberFormat="0" applyFill="0" applyAlignment="0" applyProtection="0">
      <alignment vertical="center"/>
    </xf>
    <xf numFmtId="0" fontId="55" fillId="0" borderId="96" applyNumberFormat="0" applyFill="0" applyAlignment="0" applyProtection="0">
      <alignment vertical="center"/>
    </xf>
    <xf numFmtId="0" fontId="56" fillId="0" borderId="97" applyNumberFormat="0" applyFill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7" fillId="15" borderId="98" applyNumberFormat="0" applyAlignment="0" applyProtection="0">
      <alignment vertical="center"/>
    </xf>
    <xf numFmtId="0" fontId="58" fillId="16" borderId="99" applyNumberFormat="0" applyAlignment="0" applyProtection="0">
      <alignment vertical="center"/>
    </xf>
    <xf numFmtId="0" fontId="59" fillId="16" borderId="98" applyNumberFormat="0" applyAlignment="0" applyProtection="0">
      <alignment vertical="center"/>
    </xf>
    <xf numFmtId="0" fontId="60" fillId="17" borderId="100" applyNumberFormat="0" applyAlignment="0" applyProtection="0">
      <alignment vertical="center"/>
    </xf>
    <xf numFmtId="0" fontId="61" fillId="0" borderId="101" applyNumberFormat="0" applyFill="0" applyAlignment="0" applyProtection="0">
      <alignment vertical="center"/>
    </xf>
    <xf numFmtId="0" fontId="62" fillId="0" borderId="102" applyNumberFormat="0" applyFill="0" applyAlignment="0" applyProtection="0">
      <alignment vertical="center"/>
    </xf>
    <xf numFmtId="0" fontId="63" fillId="18" borderId="0" applyNumberFormat="0" applyBorder="0" applyAlignment="0" applyProtection="0">
      <alignment vertical="center"/>
    </xf>
    <xf numFmtId="0" fontId="64" fillId="19" borderId="0" applyNumberFormat="0" applyBorder="0" applyAlignment="0" applyProtection="0">
      <alignment vertical="center"/>
    </xf>
    <xf numFmtId="0" fontId="65" fillId="20" borderId="0" applyNumberFormat="0" applyBorder="0" applyAlignment="0" applyProtection="0">
      <alignment vertical="center"/>
    </xf>
    <xf numFmtId="0" fontId="66" fillId="21" borderId="0" applyNumberFormat="0" applyBorder="0" applyAlignment="0" applyProtection="0">
      <alignment vertical="center"/>
    </xf>
    <xf numFmtId="0" fontId="67" fillId="22" borderId="0" applyNumberFormat="0" applyBorder="0" applyAlignment="0" applyProtection="0">
      <alignment vertical="center"/>
    </xf>
    <xf numFmtId="0" fontId="67" fillId="12" borderId="0" applyNumberFormat="0" applyBorder="0" applyAlignment="0" applyProtection="0">
      <alignment vertical="center"/>
    </xf>
    <xf numFmtId="0" fontId="66" fillId="23" borderId="0" applyNumberFormat="0" applyBorder="0" applyAlignment="0" applyProtection="0">
      <alignment vertical="center"/>
    </xf>
    <xf numFmtId="0" fontId="66" fillId="24" borderId="0" applyNumberFormat="0" applyBorder="0" applyAlignment="0" applyProtection="0">
      <alignment vertical="center"/>
    </xf>
    <xf numFmtId="0" fontId="67" fillId="25" borderId="0" applyNumberFormat="0" applyBorder="0" applyAlignment="0" applyProtection="0">
      <alignment vertical="center"/>
    </xf>
    <xf numFmtId="0" fontId="67" fillId="26" borderId="0" applyNumberFormat="0" applyBorder="0" applyAlignment="0" applyProtection="0">
      <alignment vertical="center"/>
    </xf>
    <xf numFmtId="0" fontId="66" fillId="27" borderId="0" applyNumberFormat="0" applyBorder="0" applyAlignment="0" applyProtection="0">
      <alignment vertical="center"/>
    </xf>
    <xf numFmtId="0" fontId="66" fillId="10" borderId="0" applyNumberFormat="0" applyBorder="0" applyAlignment="0" applyProtection="0">
      <alignment vertical="center"/>
    </xf>
    <xf numFmtId="0" fontId="67" fillId="28" borderId="0" applyNumberFormat="0" applyBorder="0" applyAlignment="0" applyProtection="0">
      <alignment vertical="center"/>
    </xf>
    <xf numFmtId="0" fontId="67" fillId="29" borderId="0" applyNumberFormat="0" applyBorder="0" applyAlignment="0" applyProtection="0">
      <alignment vertical="center"/>
    </xf>
    <xf numFmtId="0" fontId="66" fillId="5" borderId="0" applyNumberFormat="0" applyBorder="0" applyAlignment="0" applyProtection="0">
      <alignment vertical="center"/>
    </xf>
    <xf numFmtId="0" fontId="66" fillId="30" borderId="0" applyNumberFormat="0" applyBorder="0" applyAlignment="0" applyProtection="0">
      <alignment vertical="center"/>
    </xf>
    <xf numFmtId="0" fontId="67" fillId="31" borderId="0" applyNumberFormat="0" applyBorder="0" applyAlignment="0" applyProtection="0">
      <alignment vertical="center"/>
    </xf>
    <xf numFmtId="0" fontId="67" fillId="32" borderId="0" applyNumberFormat="0" applyBorder="0" applyAlignment="0" applyProtection="0">
      <alignment vertical="center"/>
    </xf>
    <xf numFmtId="0" fontId="66" fillId="33" borderId="0" applyNumberFormat="0" applyBorder="0" applyAlignment="0" applyProtection="0">
      <alignment vertical="center"/>
    </xf>
    <xf numFmtId="0" fontId="66" fillId="34" borderId="0" applyNumberFormat="0" applyBorder="0" applyAlignment="0" applyProtection="0">
      <alignment vertical="center"/>
    </xf>
    <xf numFmtId="0" fontId="67" fillId="35" borderId="0" applyNumberFormat="0" applyBorder="0" applyAlignment="0" applyProtection="0">
      <alignment vertical="center"/>
    </xf>
    <xf numFmtId="0" fontId="67" fillId="36" borderId="0" applyNumberFormat="0" applyBorder="0" applyAlignment="0" applyProtection="0">
      <alignment vertical="center"/>
    </xf>
    <xf numFmtId="0" fontId="66" fillId="37" borderId="0" applyNumberFormat="0" applyBorder="0" applyAlignment="0" applyProtection="0">
      <alignment vertical="center"/>
    </xf>
    <xf numFmtId="0" fontId="66" fillId="38" borderId="0" applyNumberFormat="0" applyBorder="0" applyAlignment="0" applyProtection="0">
      <alignment vertical="center"/>
    </xf>
    <xf numFmtId="0" fontId="67" fillId="39" borderId="0" applyNumberFormat="0" applyBorder="0" applyAlignment="0" applyProtection="0">
      <alignment vertical="center"/>
    </xf>
    <xf numFmtId="0" fontId="67" fillId="40" borderId="0" applyNumberFormat="0" applyBorder="0" applyAlignment="0" applyProtection="0">
      <alignment vertical="center"/>
    </xf>
    <xf numFmtId="0" fontId="66" fillId="41" borderId="0" applyNumberFormat="0" applyBorder="0" applyAlignment="0" applyProtection="0">
      <alignment vertical="center"/>
    </xf>
    <xf numFmtId="0" fontId="68" fillId="0" borderId="0">
      <alignment horizontal="center"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16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</cellStyleXfs>
  <cellXfs count="425">
    <xf numFmtId="0" fontId="0" fillId="0" borderId="0" xfId="0"/>
    <xf numFmtId="0" fontId="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0" fontId="7" fillId="0" borderId="0" xfId="0" applyFont="1"/>
    <xf numFmtId="0" fontId="8" fillId="0" borderId="14" xfId="0" applyFont="1" applyBorder="1" applyAlignment="1">
      <alignment horizontal="center" vertical="center"/>
    </xf>
    <xf numFmtId="0" fontId="9" fillId="7" borderId="15" xfId="0" applyFont="1" applyFill="1" applyBorder="1" applyAlignment="1">
      <alignment horizontal="center" vertical="center"/>
    </xf>
    <xf numFmtId="0" fontId="9" fillId="7" borderId="16" xfId="0" applyFont="1" applyFill="1" applyBorder="1" applyAlignment="1">
      <alignment horizontal="center" vertical="center"/>
    </xf>
    <xf numFmtId="0" fontId="10" fillId="7" borderId="16" xfId="0" applyFont="1" applyFill="1" applyBorder="1" applyAlignment="1">
      <alignment horizontal="center" vertical="center"/>
    </xf>
    <xf numFmtId="0" fontId="9" fillId="7" borderId="17" xfId="0" applyFont="1" applyFill="1" applyBorder="1" applyAlignment="1">
      <alignment horizontal="center" vertical="center"/>
    </xf>
    <xf numFmtId="0" fontId="10" fillId="7" borderId="17" xfId="0" applyFont="1" applyFill="1" applyBorder="1" applyAlignment="1">
      <alignment horizontal="center" vertical="center"/>
    </xf>
    <xf numFmtId="0" fontId="6" fillId="0" borderId="15" xfId="0" applyFont="1" applyBorder="1" applyAlignment="1">
      <alignment horizontal="center"/>
    </xf>
    <xf numFmtId="0" fontId="6" fillId="0" borderId="15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center"/>
    </xf>
    <xf numFmtId="0" fontId="11" fillId="0" borderId="18" xfId="0" applyFont="1" applyBorder="1" applyAlignment="1">
      <alignment horizontal="left" vertical="center"/>
    </xf>
    <xf numFmtId="0" fontId="11" fillId="0" borderId="19" xfId="0" applyFont="1" applyBorder="1" applyAlignment="1">
      <alignment horizontal="left" vertical="center"/>
    </xf>
    <xf numFmtId="0" fontId="11" fillId="0" borderId="20" xfId="0" applyFont="1" applyBorder="1" applyAlignment="1">
      <alignment horizontal="left" vertical="center"/>
    </xf>
    <xf numFmtId="0" fontId="12" fillId="0" borderId="18" xfId="0" applyFont="1" applyBorder="1" applyAlignment="1">
      <alignment horizontal="center" vertical="center"/>
    </xf>
    <xf numFmtId="0" fontId="9" fillId="0" borderId="15" xfId="0" applyFont="1" applyBorder="1" applyAlignment="1">
      <alignment horizontal="left" vertical="top" wrapText="1"/>
    </xf>
    <xf numFmtId="0" fontId="6" fillId="0" borderId="15" xfId="0" applyFont="1" applyBorder="1" applyAlignment="1">
      <alignment horizontal="left" vertical="top"/>
    </xf>
    <xf numFmtId="0" fontId="9" fillId="7" borderId="16" xfId="0" applyFont="1" applyFill="1" applyBorder="1" applyAlignment="1">
      <alignment horizontal="center" vertical="center" wrapText="1"/>
    </xf>
    <xf numFmtId="0" fontId="9" fillId="7" borderId="17" xfId="0" applyFont="1" applyFill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/>
    </xf>
    <xf numFmtId="0" fontId="6" fillId="0" borderId="0" xfId="0" applyFont="1"/>
    <xf numFmtId="0" fontId="6" fillId="0" borderId="15" xfId="0" applyFont="1" applyBorder="1" applyAlignment="1">
      <alignment horizontal="center" vertical="center"/>
    </xf>
    <xf numFmtId="49" fontId="6" fillId="0" borderId="15" xfId="0" applyNumberFormat="1" applyFont="1" applyBorder="1" applyAlignment="1">
      <alignment horizontal="center"/>
    </xf>
    <xf numFmtId="0" fontId="13" fillId="0" borderId="15" xfId="49" applyFont="1" applyFill="1" applyBorder="1" applyAlignment="1">
      <alignment horizontal="center" vertical="center" wrapText="1"/>
    </xf>
    <xf numFmtId="0" fontId="12" fillId="0" borderId="20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/>
    </xf>
    <xf numFmtId="0" fontId="14" fillId="0" borderId="15" xfId="0" applyFont="1" applyBorder="1" applyAlignment="1">
      <alignment horizontal="center"/>
    </xf>
    <xf numFmtId="0" fontId="12" fillId="0" borderId="19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15" fillId="8" borderId="21" xfId="0" applyFont="1" applyFill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9" fillId="9" borderId="15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 wrapText="1"/>
    </xf>
    <xf numFmtId="0" fontId="16" fillId="8" borderId="15" xfId="0" applyFont="1" applyFill="1" applyBorder="1" applyAlignment="1">
      <alignment horizontal="center" vertical="center"/>
    </xf>
    <xf numFmtId="0" fontId="16" fillId="0" borderId="16" xfId="0" applyFont="1" applyFill="1" applyBorder="1" applyAlignment="1">
      <alignment horizontal="center"/>
    </xf>
    <xf numFmtId="0" fontId="17" fillId="0" borderId="22" xfId="0" applyFont="1" applyFill="1" applyBorder="1" applyAlignment="1">
      <alignment horizontal="center" vertical="center"/>
    </xf>
    <xf numFmtId="0" fontId="18" fillId="0" borderId="15" xfId="0" applyFont="1" applyFill="1" applyBorder="1" applyAlignment="1">
      <alignment horizontal="center" vertical="center"/>
    </xf>
    <xf numFmtId="0" fontId="15" fillId="8" borderId="23" xfId="0" applyFont="1" applyFill="1" applyBorder="1" applyAlignment="1">
      <alignment horizontal="center" vertical="center" wrapText="1"/>
    </xf>
    <xf numFmtId="0" fontId="15" fillId="8" borderId="15" xfId="0" applyFont="1" applyFill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11" fillId="0" borderId="24" xfId="0" applyFont="1" applyBorder="1" applyAlignment="1">
      <alignment horizontal="left" vertical="center"/>
    </xf>
    <xf numFmtId="0" fontId="11" fillId="0" borderId="14" xfId="0" applyFont="1" applyBorder="1" applyAlignment="1">
      <alignment horizontal="left" vertical="center"/>
    </xf>
    <xf numFmtId="0" fontId="11" fillId="0" borderId="25" xfId="0" applyFont="1" applyBorder="1" applyAlignment="1">
      <alignment horizontal="left" vertical="center"/>
    </xf>
    <xf numFmtId="0" fontId="12" fillId="0" borderId="24" xfId="0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left" vertical="center"/>
    </xf>
    <xf numFmtId="0" fontId="11" fillId="0" borderId="14" xfId="0" applyFont="1" applyBorder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0" fontId="6" fillId="0" borderId="15" xfId="0" applyNumberFormat="1" applyFont="1" applyFill="1" applyBorder="1" applyAlignment="1" applyProtection="1">
      <alignment horizontal="center"/>
    </xf>
    <xf numFmtId="0" fontId="6" fillId="0" borderId="15" xfId="0" applyFont="1" applyBorder="1" applyAlignment="1">
      <alignment horizontal="left" vertical="top" wrapText="1"/>
    </xf>
    <xf numFmtId="0" fontId="9" fillId="7" borderId="16" xfId="0" applyFont="1" applyFill="1" applyBorder="1" applyAlignment="1">
      <alignment vertical="center" wrapText="1"/>
    </xf>
    <xf numFmtId="0" fontId="9" fillId="7" borderId="17" xfId="0" applyFont="1" applyFill="1" applyBorder="1" applyAlignment="1">
      <alignment vertical="center"/>
    </xf>
    <xf numFmtId="0" fontId="11" fillId="0" borderId="18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19" fillId="0" borderId="22" xfId="0" applyFont="1" applyFill="1" applyBorder="1" applyAlignment="1">
      <alignment horizontal="center" vertical="center"/>
    </xf>
    <xf numFmtId="0" fontId="20" fillId="0" borderId="15" xfId="0" applyFont="1" applyFill="1" applyBorder="1" applyAlignment="1">
      <alignment horizontal="center" vertical="center"/>
    </xf>
    <xf numFmtId="0" fontId="15" fillId="0" borderId="21" xfId="0" applyFont="1" applyFill="1" applyBorder="1" applyAlignment="1">
      <alignment horizontal="center" vertical="center" wrapText="1"/>
    </xf>
    <xf numFmtId="0" fontId="6" fillId="0" borderId="18" xfId="0" applyFont="1" applyBorder="1" applyAlignment="1">
      <alignment horizontal="center"/>
    </xf>
    <xf numFmtId="49" fontId="6" fillId="0" borderId="19" xfId="0" applyNumberFormat="1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13" fillId="0" borderId="20" xfId="49" applyFont="1" applyFill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top"/>
    </xf>
    <xf numFmtId="0" fontId="6" fillId="0" borderId="20" xfId="0" applyFont="1" applyBorder="1" applyAlignment="1">
      <alignment horizontal="center"/>
    </xf>
    <xf numFmtId="0" fontId="21" fillId="8" borderId="0" xfId="55" applyFont="1" applyFill="1" applyAlignment="1">
      <alignment horizontal="center" vertical="center"/>
    </xf>
    <xf numFmtId="0" fontId="21" fillId="8" borderId="0" xfId="55" applyFont="1" applyFill="1" applyAlignment="1"/>
    <xf numFmtId="0" fontId="22" fillId="8" borderId="0" xfId="55" applyFont="1" applyFill="1" applyAlignment="1">
      <alignment horizontal="center" vertical="center"/>
    </xf>
    <xf numFmtId="0" fontId="22" fillId="8" borderId="15" xfId="54" applyFont="1" applyFill="1" applyBorder="1" applyAlignment="1">
      <alignment horizontal="left" vertical="center"/>
    </xf>
    <xf numFmtId="0" fontId="22" fillId="8" borderId="15" xfId="54" applyFont="1" applyFill="1" applyBorder="1" applyAlignment="1">
      <alignment horizontal="center" vertical="center"/>
    </xf>
    <xf numFmtId="0" fontId="22" fillId="8" borderId="15" xfId="54" applyFont="1" applyFill="1" applyBorder="1" applyAlignment="1">
      <alignment vertical="center"/>
    </xf>
    <xf numFmtId="0" fontId="21" fillId="8" borderId="15" xfId="55" applyFont="1" applyFill="1" applyBorder="1" applyAlignment="1">
      <alignment horizontal="center"/>
    </xf>
    <xf numFmtId="0" fontId="22" fillId="8" borderId="15" xfId="55" applyFont="1" applyFill="1" applyBorder="1" applyAlignment="1">
      <alignment horizontal="center" vertical="center"/>
    </xf>
    <xf numFmtId="0" fontId="23" fillId="0" borderId="15" xfId="0" applyFont="1" applyFill="1" applyBorder="1" applyAlignment="1">
      <alignment horizontal="center" vertical="center"/>
    </xf>
    <xf numFmtId="0" fontId="24" fillId="0" borderId="15" xfId="0" applyFont="1" applyFill="1" applyBorder="1" applyAlignment="1">
      <alignment horizontal="center" vertical="center"/>
    </xf>
    <xf numFmtId="0" fontId="25" fillId="0" borderId="15" xfId="0" applyFont="1" applyFill="1" applyBorder="1" applyAlignment="1">
      <alignment horizontal="center" vertical="center"/>
    </xf>
    <xf numFmtId="0" fontId="26" fillId="0" borderId="15" xfId="0" applyFont="1" applyFill="1" applyBorder="1" applyAlignment="1">
      <alignment horizontal="center" vertical="center"/>
    </xf>
    <xf numFmtId="0" fontId="22" fillId="8" borderId="0" xfId="55" applyFont="1" applyFill="1" applyAlignment="1"/>
    <xf numFmtId="0" fontId="0" fillId="8" borderId="0" xfId="56" applyFont="1" applyFill="1" applyAlignment="1">
      <alignment vertical="center"/>
    </xf>
    <xf numFmtId="0" fontId="0" fillId="8" borderId="0" xfId="56" applyFont="1" applyFill="1" applyAlignment="1">
      <alignment horizontal="center" vertical="center"/>
    </xf>
    <xf numFmtId="0" fontId="21" fillId="8" borderId="15" xfId="54" applyFont="1" applyFill="1" applyBorder="1" applyAlignment="1">
      <alignment horizontal="center" vertical="center"/>
    </xf>
    <xf numFmtId="0" fontId="27" fillId="0" borderId="15" xfId="53" applyNumberFormat="1" applyFont="1" applyBorder="1" applyAlignment="1">
      <alignment horizontal="center" vertical="center"/>
    </xf>
    <xf numFmtId="0" fontId="27" fillId="0" borderId="15" xfId="53" applyFont="1" applyBorder="1" applyAlignment="1">
      <alignment horizontal="center" vertical="center"/>
    </xf>
    <xf numFmtId="49" fontId="21" fillId="8" borderId="15" xfId="56" applyNumberFormat="1" applyFont="1" applyFill="1" applyBorder="1" applyAlignment="1">
      <alignment horizontal="center" vertical="center"/>
    </xf>
    <xf numFmtId="49" fontId="22" fillId="8" borderId="15" xfId="56" applyNumberFormat="1" applyFont="1" applyFill="1" applyBorder="1" applyAlignment="1">
      <alignment horizontal="center" vertical="center"/>
    </xf>
    <xf numFmtId="14" fontId="22" fillId="8" borderId="0" xfId="55" applyNumberFormat="1" applyFont="1" applyFill="1" applyAlignment="1">
      <alignment horizontal="center" vertical="center"/>
    </xf>
    <xf numFmtId="0" fontId="28" fillId="0" borderId="0" xfId="54" applyFont="1" applyFill="1" applyAlignment="1">
      <alignment horizontal="left" vertical="center"/>
    </xf>
    <xf numFmtId="0" fontId="29" fillId="0" borderId="26" xfId="54" applyFont="1" applyFill="1" applyBorder="1" applyAlignment="1">
      <alignment horizontal="center" vertical="top"/>
    </xf>
    <xf numFmtId="0" fontId="30" fillId="0" borderId="27" xfId="54" applyFont="1" applyFill="1" applyBorder="1" applyAlignment="1">
      <alignment horizontal="left" vertical="center"/>
    </xf>
    <xf numFmtId="0" fontId="25" fillId="0" borderId="28" xfId="54" applyFont="1" applyFill="1" applyBorder="1" applyAlignment="1">
      <alignment horizontal="center" vertical="center"/>
    </xf>
    <xf numFmtId="0" fontId="30" fillId="0" borderId="29" xfId="54" applyFont="1" applyFill="1" applyBorder="1" applyAlignment="1">
      <alignment horizontal="left" vertical="center"/>
    </xf>
    <xf numFmtId="0" fontId="25" fillId="0" borderId="29" xfId="54" applyFont="1" applyFill="1" applyBorder="1" applyAlignment="1">
      <alignment horizontal="center" vertical="center"/>
    </xf>
    <xf numFmtId="0" fontId="30" fillId="0" borderId="29" xfId="54" applyFont="1" applyFill="1" applyBorder="1" applyAlignment="1">
      <alignment vertical="center"/>
    </xf>
    <xf numFmtId="0" fontId="25" fillId="0" borderId="30" xfId="54" applyFont="1" applyFill="1" applyBorder="1" applyAlignment="1">
      <alignment horizontal="center" vertical="center"/>
    </xf>
    <xf numFmtId="0" fontId="25" fillId="0" borderId="31" xfId="54" applyFont="1" applyFill="1" applyBorder="1" applyAlignment="1">
      <alignment horizontal="center" vertical="center"/>
    </xf>
    <xf numFmtId="0" fontId="30" fillId="0" borderId="32" xfId="54" applyFont="1" applyFill="1" applyBorder="1" applyAlignment="1">
      <alignment vertical="center"/>
    </xf>
    <xf numFmtId="0" fontId="25" fillId="0" borderId="33" xfId="54" applyFont="1" applyFill="1" applyBorder="1" applyAlignment="1">
      <alignment horizontal="center" vertical="center"/>
    </xf>
    <xf numFmtId="0" fontId="25" fillId="0" borderId="34" xfId="54" applyFont="1" applyFill="1" applyBorder="1" applyAlignment="1">
      <alignment horizontal="center" vertical="center"/>
    </xf>
    <xf numFmtId="0" fontId="30" fillId="0" borderId="35" xfId="54" applyFont="1" applyFill="1" applyBorder="1" applyAlignment="1">
      <alignment horizontal="left" vertical="center"/>
    </xf>
    <xf numFmtId="58" fontId="25" fillId="0" borderId="35" xfId="54" applyNumberFormat="1" applyFont="1" applyFill="1" applyBorder="1" applyAlignment="1">
      <alignment horizontal="center" vertical="center"/>
    </xf>
    <xf numFmtId="0" fontId="25" fillId="0" borderId="35" xfId="54" applyFont="1" applyFill="1" applyBorder="1" applyAlignment="1">
      <alignment horizontal="center" vertical="center"/>
    </xf>
    <xf numFmtId="0" fontId="30" fillId="0" borderId="35" xfId="54" applyFont="1" applyFill="1" applyBorder="1" applyAlignment="1">
      <alignment horizontal="center" vertical="center"/>
    </xf>
    <xf numFmtId="0" fontId="30" fillId="0" borderId="32" xfId="54" applyFont="1" applyFill="1" applyBorder="1" applyAlignment="1">
      <alignment horizontal="left" vertical="center"/>
    </xf>
    <xf numFmtId="0" fontId="31" fillId="0" borderId="35" xfId="54" applyFont="1" applyFill="1" applyBorder="1" applyAlignment="1">
      <alignment vertical="center"/>
    </xf>
    <xf numFmtId="0" fontId="30" fillId="0" borderId="35" xfId="54" applyFont="1" applyFill="1" applyBorder="1" applyAlignment="1">
      <alignment vertical="center"/>
    </xf>
    <xf numFmtId="0" fontId="30" fillId="0" borderId="36" xfId="54" applyFont="1" applyFill="1" applyBorder="1" applyAlignment="1">
      <alignment vertical="center"/>
    </xf>
    <xf numFmtId="0" fontId="25" fillId="0" borderId="37" xfId="54" applyFont="1" applyFill="1" applyBorder="1" applyAlignment="1">
      <alignment horizontal="center" vertical="center"/>
    </xf>
    <xf numFmtId="0" fontId="30" fillId="0" borderId="37" xfId="54" applyFont="1" applyFill="1" applyBorder="1" applyAlignment="1">
      <alignment horizontal="left" vertical="center"/>
    </xf>
    <xf numFmtId="0" fontId="31" fillId="0" borderId="37" xfId="54" applyFont="1" applyFill="1" applyBorder="1" applyAlignment="1">
      <alignment horizontal="center" vertical="center"/>
    </xf>
    <xf numFmtId="0" fontId="31" fillId="0" borderId="37" xfId="54" applyFont="1" applyFill="1" applyBorder="1" applyAlignment="1">
      <alignment horizontal="left" vertical="center"/>
    </xf>
    <xf numFmtId="0" fontId="30" fillId="0" borderId="37" xfId="54" applyFont="1" applyFill="1" applyBorder="1" applyAlignment="1">
      <alignment vertical="center"/>
    </xf>
    <xf numFmtId="0" fontId="30" fillId="0" borderId="0" xfId="54" applyFont="1" applyFill="1" applyAlignment="1">
      <alignment vertical="center"/>
    </xf>
    <xf numFmtId="0" fontId="31" fillId="0" borderId="0" xfId="54" applyFont="1" applyFill="1" applyAlignment="1">
      <alignment vertical="center"/>
    </xf>
    <xf numFmtId="0" fontId="31" fillId="0" borderId="0" xfId="54" applyFont="1" applyFill="1" applyAlignment="1">
      <alignment horizontal="left" vertical="center"/>
    </xf>
    <xf numFmtId="0" fontId="30" fillId="0" borderId="27" xfId="54" applyFont="1" applyFill="1" applyBorder="1" applyAlignment="1">
      <alignment vertical="center"/>
    </xf>
    <xf numFmtId="0" fontId="30" fillId="0" borderId="38" xfId="54" applyFont="1" applyFill="1" applyBorder="1" applyAlignment="1">
      <alignment horizontal="left" vertical="center"/>
    </xf>
    <xf numFmtId="0" fontId="30" fillId="0" borderId="39" xfId="54" applyFont="1" applyFill="1" applyBorder="1" applyAlignment="1">
      <alignment horizontal="left" vertical="center"/>
    </xf>
    <xf numFmtId="0" fontId="31" fillId="0" borderId="35" xfId="54" applyFont="1" applyFill="1" applyBorder="1" applyAlignment="1">
      <alignment horizontal="left" vertical="center"/>
    </xf>
    <xf numFmtId="0" fontId="31" fillId="0" borderId="40" xfId="54" applyFont="1" applyFill="1" applyBorder="1" applyAlignment="1">
      <alignment horizontal="center" vertical="center"/>
    </xf>
    <xf numFmtId="0" fontId="31" fillId="0" borderId="41" xfId="54" applyFont="1" applyFill="1" applyBorder="1" applyAlignment="1">
      <alignment horizontal="center" vertical="center"/>
    </xf>
    <xf numFmtId="0" fontId="23" fillId="0" borderId="42" xfId="54" applyFont="1" applyFill="1" applyBorder="1" applyAlignment="1">
      <alignment horizontal="left" vertical="center"/>
    </xf>
    <xf numFmtId="0" fontId="23" fillId="0" borderId="41" xfId="54" applyFont="1" applyFill="1" applyBorder="1" applyAlignment="1">
      <alignment horizontal="left" vertical="center"/>
    </xf>
    <xf numFmtId="0" fontId="31" fillId="0" borderId="37" xfId="54" applyFont="1" applyFill="1" applyBorder="1" applyAlignment="1">
      <alignment vertical="center"/>
    </xf>
    <xf numFmtId="0" fontId="31" fillId="0" borderId="42" xfId="54" applyFont="1" applyFill="1" applyBorder="1" applyAlignment="1">
      <alignment horizontal="left" vertical="center"/>
    </xf>
    <xf numFmtId="0" fontId="31" fillId="0" borderId="41" xfId="54" applyFont="1" applyFill="1" applyBorder="1" applyAlignment="1">
      <alignment horizontal="left" vertical="center"/>
    </xf>
    <xf numFmtId="0" fontId="31" fillId="0" borderId="32" xfId="54" applyFont="1" applyFill="1" applyBorder="1" applyAlignment="1">
      <alignment horizontal="left" vertical="center" wrapText="1"/>
    </xf>
    <xf numFmtId="0" fontId="31" fillId="0" borderId="35" xfId="54" applyFont="1" applyFill="1" applyBorder="1" applyAlignment="1">
      <alignment horizontal="left" vertical="center" wrapText="1"/>
    </xf>
    <xf numFmtId="0" fontId="30" fillId="0" borderId="36" xfId="54" applyFont="1" applyFill="1" applyBorder="1" applyAlignment="1">
      <alignment horizontal="left" vertical="center"/>
    </xf>
    <xf numFmtId="0" fontId="28" fillId="0" borderId="37" xfId="54" applyFont="1" applyFill="1" applyBorder="1" applyAlignment="1">
      <alignment horizontal="center" vertical="center"/>
    </xf>
    <xf numFmtId="0" fontId="30" fillId="0" borderId="43" xfId="54" applyFont="1" applyFill="1" applyBorder="1" applyAlignment="1">
      <alignment horizontal="center" vertical="center"/>
    </xf>
    <xf numFmtId="0" fontId="30" fillId="0" borderId="44" xfId="54" applyFont="1" applyFill="1" applyBorder="1" applyAlignment="1">
      <alignment horizontal="left" vertical="center"/>
    </xf>
    <xf numFmtId="0" fontId="31" fillId="0" borderId="42" xfId="54" applyFont="1" applyFill="1" applyBorder="1" applyAlignment="1">
      <alignment vertical="center"/>
    </xf>
    <xf numFmtId="0" fontId="31" fillId="0" borderId="41" xfId="54" applyFont="1" applyFill="1" applyBorder="1" applyAlignment="1">
      <alignment vertical="center"/>
    </xf>
    <xf numFmtId="0" fontId="27" fillId="0" borderId="42" xfId="54" applyFont="1" applyFill="1" applyBorder="1" applyAlignment="1">
      <alignment horizontal="left" vertical="center"/>
    </xf>
    <xf numFmtId="0" fontId="31" fillId="0" borderId="45" xfId="54" applyFont="1" applyFill="1" applyBorder="1" applyAlignment="1">
      <alignment horizontal="left" vertical="center"/>
    </xf>
    <xf numFmtId="0" fontId="31" fillId="0" borderId="46" xfId="54" applyFont="1" applyFill="1" applyBorder="1" applyAlignment="1">
      <alignment horizontal="left" vertical="center"/>
    </xf>
    <xf numFmtId="0" fontId="23" fillId="0" borderId="27" xfId="54" applyFont="1" applyFill="1" applyBorder="1" applyAlignment="1">
      <alignment horizontal="left" vertical="center"/>
    </xf>
    <xf numFmtId="0" fontId="23" fillId="0" borderId="29" xfId="54" applyFont="1" applyFill="1" applyBorder="1" applyAlignment="1">
      <alignment horizontal="left" vertical="center"/>
    </xf>
    <xf numFmtId="0" fontId="30" fillId="0" borderId="40" xfId="54" applyFont="1" applyFill="1" applyBorder="1" applyAlignment="1">
      <alignment horizontal="left" vertical="center"/>
    </xf>
    <xf numFmtId="0" fontId="30" fillId="0" borderId="47" xfId="54" applyFont="1" applyFill="1" applyBorder="1" applyAlignment="1">
      <alignment horizontal="left" vertical="center"/>
    </xf>
    <xf numFmtId="176" fontId="31" fillId="0" borderId="37" xfId="54" applyNumberFormat="1" applyFont="1" applyFill="1" applyBorder="1" applyAlignment="1">
      <alignment horizontal="center" vertical="center"/>
    </xf>
    <xf numFmtId="0" fontId="30" fillId="0" borderId="37" xfId="54" applyFont="1" applyFill="1" applyBorder="1" applyAlignment="1">
      <alignment horizontal="center" vertical="center"/>
    </xf>
    <xf numFmtId="0" fontId="25" fillId="0" borderId="38" xfId="54" applyFont="1" applyFill="1" applyBorder="1" applyAlignment="1">
      <alignment horizontal="center" vertical="center"/>
    </xf>
    <xf numFmtId="0" fontId="25" fillId="0" borderId="48" xfId="54" applyFont="1" applyFill="1" applyBorder="1" applyAlignment="1">
      <alignment horizontal="center" vertical="center"/>
    </xf>
    <xf numFmtId="0" fontId="30" fillId="0" borderId="49" xfId="54" applyFont="1" applyFill="1" applyBorder="1" applyAlignment="1">
      <alignment horizontal="center" vertical="center"/>
    </xf>
    <xf numFmtId="0" fontId="31" fillId="0" borderId="49" xfId="54" applyFont="1" applyFill="1" applyBorder="1" applyAlignment="1">
      <alignment horizontal="left" vertical="center"/>
    </xf>
    <xf numFmtId="0" fontId="31" fillId="0" borderId="50" xfId="54" applyFont="1" applyFill="1" applyBorder="1" applyAlignment="1">
      <alignment horizontal="left" vertical="center"/>
    </xf>
    <xf numFmtId="0" fontId="30" fillId="0" borderId="48" xfId="54" applyFont="1" applyFill="1" applyBorder="1" applyAlignment="1">
      <alignment horizontal="left" vertical="center"/>
    </xf>
    <xf numFmtId="0" fontId="31" fillId="0" borderId="51" xfId="54" applyFont="1" applyFill="1" applyBorder="1" applyAlignment="1">
      <alignment horizontal="center" vertical="center"/>
    </xf>
    <xf numFmtId="0" fontId="23" fillId="0" borderId="51" xfId="54" applyFont="1" applyFill="1" applyBorder="1" applyAlignment="1">
      <alignment horizontal="left" vertical="center"/>
    </xf>
    <xf numFmtId="0" fontId="30" fillId="0" borderId="52" xfId="54" applyFont="1" applyFill="1" applyBorder="1" applyAlignment="1">
      <alignment horizontal="left" vertical="center"/>
    </xf>
    <xf numFmtId="0" fontId="30" fillId="0" borderId="49" xfId="54" applyFont="1" applyFill="1" applyBorder="1" applyAlignment="1">
      <alignment horizontal="left" vertical="center"/>
    </xf>
    <xf numFmtId="0" fontId="31" fillId="0" borderId="51" xfId="54" applyFont="1" applyFill="1" applyBorder="1" applyAlignment="1">
      <alignment horizontal="left" vertical="center"/>
    </xf>
    <xf numFmtId="0" fontId="31" fillId="0" borderId="49" xfId="54" applyFont="1" applyFill="1" applyBorder="1" applyAlignment="1">
      <alignment horizontal="left" vertical="center" wrapText="1"/>
    </xf>
    <xf numFmtId="0" fontId="28" fillId="0" borderId="50" xfId="54" applyFont="1" applyFill="1" applyBorder="1" applyAlignment="1">
      <alignment horizontal="center" vertical="center"/>
    </xf>
    <xf numFmtId="0" fontId="31" fillId="0" borderId="51" xfId="54" applyFont="1" applyFill="1" applyBorder="1" applyAlignment="1">
      <alignment vertical="center"/>
    </xf>
    <xf numFmtId="0" fontId="31" fillId="0" borderId="53" xfId="54" applyFont="1" applyFill="1" applyBorder="1" applyAlignment="1">
      <alignment horizontal="left" vertical="center"/>
    </xf>
    <xf numFmtId="0" fontId="23" fillId="0" borderId="52" xfId="54" applyFont="1" applyFill="1" applyBorder="1" applyAlignment="1">
      <alignment horizontal="left" vertical="center"/>
    </xf>
    <xf numFmtId="0" fontId="31" fillId="0" borderId="50" xfId="54" applyFont="1" applyFill="1" applyBorder="1" applyAlignment="1">
      <alignment horizontal="center" vertical="center"/>
    </xf>
    <xf numFmtId="0" fontId="22" fillId="8" borderId="0" xfId="55" applyFont="1" applyFill="1" applyAlignment="1">
      <alignment horizontal="center"/>
    </xf>
    <xf numFmtId="0" fontId="21" fillId="8" borderId="0" xfId="55" applyFont="1" applyFill="1" applyAlignment="1">
      <alignment horizontal="center"/>
    </xf>
    <xf numFmtId="0" fontId="21" fillId="8" borderId="15" xfId="55" applyFont="1" applyFill="1" applyBorder="1" applyAlignment="1">
      <alignment horizontal="center" vertical="center"/>
    </xf>
    <xf numFmtId="49" fontId="0" fillId="8" borderId="15" xfId="0" applyNumberFormat="1" applyFont="1" applyFill="1" applyBorder="1" applyAlignment="1">
      <alignment horizontal="center"/>
    </xf>
    <xf numFmtId="49" fontId="23" fillId="8" borderId="15" xfId="0" applyNumberFormat="1" applyFont="1" applyFill="1" applyBorder="1" applyAlignment="1">
      <alignment horizontal="center"/>
    </xf>
    <xf numFmtId="0" fontId="22" fillId="8" borderId="15" xfId="56" applyFont="1" applyFill="1" applyBorder="1" applyAlignment="1">
      <alignment horizontal="center" vertical="center"/>
    </xf>
    <xf numFmtId="49" fontId="32" fillId="8" borderId="15" xfId="56" applyNumberFormat="1" applyFont="1" applyFill="1" applyBorder="1" applyAlignment="1">
      <alignment horizontal="center" vertical="center"/>
    </xf>
    <xf numFmtId="49" fontId="32" fillId="8" borderId="0" xfId="55" applyNumberFormat="1" applyFont="1" applyFill="1" applyAlignment="1">
      <alignment horizontal="center" vertical="center"/>
    </xf>
    <xf numFmtId="14" fontId="22" fillId="8" borderId="0" xfId="55" applyNumberFormat="1" applyFont="1" applyFill="1" applyAlignment="1">
      <alignment horizontal="center"/>
    </xf>
    <xf numFmtId="0" fontId="33" fillId="0" borderId="26" xfId="54" applyFont="1" applyFill="1" applyBorder="1" applyAlignment="1">
      <alignment horizontal="center" vertical="top"/>
    </xf>
    <xf numFmtId="0" fontId="27" fillId="0" borderId="54" xfId="54" applyFont="1" applyFill="1" applyBorder="1" applyAlignment="1">
      <alignment horizontal="left" vertical="center"/>
    </xf>
    <xf numFmtId="0" fontId="25" fillId="0" borderId="55" xfId="54" applyFont="1" applyFill="1" applyBorder="1" applyAlignment="1">
      <alignment horizontal="center" vertical="center"/>
    </xf>
    <xf numFmtId="0" fontId="27" fillId="0" borderId="55" xfId="54" applyFont="1" applyFill="1" applyBorder="1" applyAlignment="1">
      <alignment horizontal="center" vertical="center"/>
    </xf>
    <xf numFmtId="0" fontId="23" fillId="0" borderId="55" xfId="54" applyFont="1" applyFill="1" applyBorder="1" applyAlignment="1">
      <alignment horizontal="left" vertical="center"/>
    </xf>
    <xf numFmtId="0" fontId="23" fillId="0" borderId="27" xfId="54" applyFont="1" applyFill="1" applyBorder="1" applyAlignment="1">
      <alignment horizontal="center" vertical="center"/>
    </xf>
    <xf numFmtId="0" fontId="23" fillId="0" borderId="29" xfId="54" applyFont="1" applyFill="1" applyBorder="1" applyAlignment="1">
      <alignment horizontal="center" vertical="center"/>
    </xf>
    <xf numFmtId="0" fontId="23" fillId="0" borderId="52" xfId="54" applyFont="1" applyFill="1" applyBorder="1" applyAlignment="1">
      <alignment horizontal="center" vertical="center"/>
    </xf>
    <xf numFmtId="0" fontId="27" fillId="0" borderId="27" xfId="54" applyFont="1" applyFill="1" applyBorder="1" applyAlignment="1">
      <alignment horizontal="center" vertical="center"/>
    </xf>
    <xf numFmtId="0" fontId="27" fillId="0" borderId="29" xfId="54" applyFont="1" applyFill="1" applyBorder="1" applyAlignment="1">
      <alignment horizontal="center" vertical="center"/>
    </xf>
    <xf numFmtId="0" fontId="27" fillId="0" borderId="52" xfId="54" applyFont="1" applyFill="1" applyBorder="1" applyAlignment="1">
      <alignment horizontal="center" vertical="center"/>
    </xf>
    <xf numFmtId="0" fontId="23" fillId="0" borderId="32" xfId="54" applyFont="1" applyFill="1" applyBorder="1" applyAlignment="1">
      <alignment horizontal="left" vertical="center"/>
    </xf>
    <xf numFmtId="0" fontId="25" fillId="0" borderId="49" xfId="54" applyFont="1" applyFill="1" applyBorder="1" applyAlignment="1">
      <alignment horizontal="center" vertical="center"/>
    </xf>
    <xf numFmtId="0" fontId="23" fillId="0" borderId="35" xfId="54" applyFont="1" applyFill="1" applyBorder="1" applyAlignment="1">
      <alignment horizontal="left" vertical="center"/>
    </xf>
    <xf numFmtId="14" fontId="25" fillId="0" borderId="35" xfId="54" applyNumberFormat="1" applyFont="1" applyFill="1" applyBorder="1" applyAlignment="1">
      <alignment horizontal="center" vertical="center"/>
    </xf>
    <xf numFmtId="14" fontId="25" fillId="0" borderId="49" xfId="54" applyNumberFormat="1" applyFont="1" applyFill="1" applyBorder="1" applyAlignment="1">
      <alignment horizontal="center" vertical="center"/>
    </xf>
    <xf numFmtId="0" fontId="23" fillId="0" borderId="32" xfId="54" applyFont="1" applyFill="1" applyBorder="1" applyAlignment="1">
      <alignment vertical="center"/>
    </xf>
    <xf numFmtId="9" fontId="25" fillId="0" borderId="35" xfId="54" applyNumberFormat="1" applyFont="1" applyFill="1" applyBorder="1" applyAlignment="1">
      <alignment horizontal="center" vertical="center"/>
    </xf>
    <xf numFmtId="9" fontId="25" fillId="0" borderId="35" xfId="54" applyNumberFormat="1" applyFont="1" applyFill="1" applyBorder="1" applyAlignment="1" applyProtection="1">
      <alignment horizontal="center" vertical="center"/>
    </xf>
    <xf numFmtId="0" fontId="23" fillId="0" borderId="32" xfId="54" applyFont="1" applyFill="1" applyBorder="1" applyAlignment="1">
      <alignment horizontal="center" vertical="center"/>
    </xf>
    <xf numFmtId="0" fontId="25" fillId="0" borderId="40" xfId="54" applyFont="1" applyFill="1" applyBorder="1" applyAlignment="1">
      <alignment horizontal="center" vertical="center"/>
    </xf>
    <xf numFmtId="0" fontId="25" fillId="0" borderId="51" xfId="54" applyFont="1" applyFill="1" applyBorder="1" applyAlignment="1">
      <alignment horizontal="center" vertical="center"/>
    </xf>
    <xf numFmtId="0" fontId="25" fillId="0" borderId="32" xfId="54" applyFont="1" applyFill="1" applyBorder="1" applyAlignment="1">
      <alignment horizontal="left" vertical="center"/>
    </xf>
    <xf numFmtId="0" fontId="34" fillId="0" borderId="36" xfId="54" applyFont="1" applyFill="1" applyBorder="1" applyAlignment="1">
      <alignment vertical="center"/>
    </xf>
    <xf numFmtId="0" fontId="25" fillId="0" borderId="37" xfId="54" applyFont="1" applyFill="1" applyBorder="1" applyAlignment="1">
      <alignment horizontal="center" vertical="center" wrapText="1"/>
    </xf>
    <xf numFmtId="0" fontId="25" fillId="0" borderId="50" xfId="54" applyFont="1" applyFill="1" applyBorder="1" applyAlignment="1">
      <alignment horizontal="center" vertical="center" wrapText="1"/>
    </xf>
    <xf numFmtId="0" fontId="23" fillId="0" borderId="36" xfId="54" applyFont="1" applyFill="1" applyBorder="1" applyAlignment="1">
      <alignment horizontal="left" vertical="center"/>
    </xf>
    <xf numFmtId="0" fontId="23" fillId="0" borderId="37" xfId="54" applyFont="1" applyFill="1" applyBorder="1" applyAlignment="1">
      <alignment horizontal="left" vertical="center"/>
    </xf>
    <xf numFmtId="14" fontId="25" fillId="0" borderId="37" xfId="54" applyNumberFormat="1" applyFont="1" applyFill="1" applyBorder="1" applyAlignment="1">
      <alignment horizontal="center" vertical="center"/>
    </xf>
    <xf numFmtId="14" fontId="25" fillId="0" borderId="50" xfId="54" applyNumberFormat="1" applyFont="1" applyFill="1" applyBorder="1" applyAlignment="1">
      <alignment horizontal="center" vertical="center"/>
    </xf>
    <xf numFmtId="0" fontId="27" fillId="0" borderId="0" xfId="54" applyFont="1" applyFill="1" applyAlignment="1">
      <alignment horizontal="left" vertical="center"/>
    </xf>
    <xf numFmtId="0" fontId="23" fillId="0" borderId="27" xfId="54" applyFont="1" applyFill="1" applyBorder="1" applyAlignment="1">
      <alignment vertical="center"/>
    </xf>
    <xf numFmtId="0" fontId="28" fillId="0" borderId="29" xfId="54" applyFont="1" applyFill="1" applyBorder="1" applyAlignment="1">
      <alignment horizontal="left" vertical="center"/>
    </xf>
    <xf numFmtId="0" fontId="25" fillId="0" borderId="29" xfId="54" applyFont="1" applyFill="1" applyBorder="1" applyAlignment="1">
      <alignment horizontal="left" vertical="center"/>
    </xf>
    <xf numFmtId="0" fontId="28" fillId="0" borderId="29" xfId="54" applyFont="1" applyFill="1" applyBorder="1" applyAlignment="1">
      <alignment vertical="center"/>
    </xf>
    <xf numFmtId="0" fontId="23" fillId="0" borderId="29" xfId="54" applyFont="1" applyFill="1" applyBorder="1" applyAlignment="1">
      <alignment vertical="center"/>
    </xf>
    <xf numFmtId="0" fontId="28" fillId="0" borderId="35" xfId="54" applyFont="1" applyFill="1" applyBorder="1" applyAlignment="1">
      <alignment horizontal="left" vertical="center"/>
    </xf>
    <xf numFmtId="0" fontId="25" fillId="0" borderId="35" xfId="54" applyFont="1" applyFill="1" applyBorder="1" applyAlignment="1">
      <alignment horizontal="left" vertical="center"/>
    </xf>
    <xf numFmtId="0" fontId="28" fillId="0" borderId="35" xfId="54" applyFont="1" applyFill="1" applyBorder="1" applyAlignment="1">
      <alignment vertical="center"/>
    </xf>
    <xf numFmtId="0" fontId="23" fillId="0" borderId="35" xfId="54" applyFont="1" applyFill="1" applyBorder="1" applyAlignment="1">
      <alignment vertical="center"/>
    </xf>
    <xf numFmtId="0" fontId="23" fillId="0" borderId="0" xfId="54" applyFont="1" applyFill="1" applyAlignment="1">
      <alignment horizontal="left" vertical="center"/>
    </xf>
    <xf numFmtId="0" fontId="31" fillId="0" borderId="44" xfId="54" applyFont="1" applyFill="1" applyBorder="1" applyAlignment="1">
      <alignment horizontal="left" vertical="center"/>
    </xf>
    <xf numFmtId="0" fontId="31" fillId="0" borderId="39" xfId="54" applyFont="1" applyFill="1" applyBorder="1" applyAlignment="1">
      <alignment horizontal="left" vertical="center"/>
    </xf>
    <xf numFmtId="0" fontId="25" fillId="0" borderId="36" xfId="54" applyFont="1" applyFill="1" applyBorder="1" applyAlignment="1">
      <alignment horizontal="left" vertical="center"/>
    </xf>
    <xf numFmtId="0" fontId="25" fillId="0" borderId="37" xfId="54" applyFont="1" applyFill="1" applyBorder="1" applyAlignment="1">
      <alignment horizontal="left" vertical="center"/>
    </xf>
    <xf numFmtId="0" fontId="31" fillId="0" borderId="27" xfId="54" applyFont="1" applyFill="1" applyBorder="1" applyAlignment="1">
      <alignment horizontal="left" vertical="center"/>
    </xf>
    <xf numFmtId="0" fontId="31" fillId="0" borderId="29" xfId="54" applyFont="1" applyFill="1" applyBorder="1" applyAlignment="1">
      <alignment horizontal="left" vertical="center"/>
    </xf>
    <xf numFmtId="0" fontId="31" fillId="0" borderId="47" xfId="54" applyFont="1" applyFill="1" applyBorder="1" applyAlignment="1">
      <alignment horizontal="left" vertical="center"/>
    </xf>
    <xf numFmtId="0" fontId="31" fillId="0" borderId="40" xfId="54" applyFont="1" applyFill="1" applyBorder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23" fillId="0" borderId="36" xfId="54" applyFont="1" applyFill="1" applyBorder="1" applyAlignment="1">
      <alignment horizontal="center" vertical="center"/>
    </xf>
    <xf numFmtId="0" fontId="23" fillId="0" borderId="37" xfId="54" applyFont="1" applyFill="1" applyBorder="1" applyAlignment="1">
      <alignment horizontal="center" vertical="center"/>
    </xf>
    <xf numFmtId="0" fontId="23" fillId="0" borderId="35" xfId="54" applyFont="1" applyFill="1" applyBorder="1" applyAlignment="1">
      <alignment horizontal="center" vertical="center"/>
    </xf>
    <xf numFmtId="0" fontId="23" fillId="0" borderId="45" xfId="54" applyFont="1" applyFill="1" applyBorder="1" applyAlignment="1">
      <alignment horizontal="left" vertical="center"/>
    </xf>
    <xf numFmtId="0" fontId="23" fillId="0" borderId="46" xfId="54" applyFont="1" applyFill="1" applyBorder="1" applyAlignment="1">
      <alignment horizontal="left" vertical="center"/>
    </xf>
    <xf numFmtId="0" fontId="25" fillId="0" borderId="56" xfId="54" applyFont="1" applyFill="1" applyBorder="1" applyAlignment="1">
      <alignment horizontal="left" vertical="center"/>
    </xf>
    <xf numFmtId="0" fontId="25" fillId="0" borderId="57" xfId="54" applyFont="1" applyFill="1" applyBorder="1" applyAlignment="1">
      <alignment horizontal="left" vertical="center"/>
    </xf>
    <xf numFmtId="0" fontId="25" fillId="0" borderId="42" xfId="54" applyFont="1" applyFill="1" applyBorder="1" applyAlignment="1">
      <alignment horizontal="left" vertical="center"/>
    </xf>
    <xf numFmtId="0" fontId="25" fillId="0" borderId="41" xfId="54" applyFont="1" applyFill="1" applyBorder="1" applyAlignment="1">
      <alignment horizontal="left" vertical="center"/>
    </xf>
    <xf numFmtId="0" fontId="27" fillId="0" borderId="58" xfId="54" applyFont="1" applyFill="1" applyBorder="1" applyAlignment="1">
      <alignment vertical="center"/>
    </xf>
    <xf numFmtId="0" fontId="25" fillId="0" borderId="59" xfId="54" applyFont="1" applyFill="1" applyBorder="1" applyAlignment="1">
      <alignment horizontal="center" vertical="center"/>
    </xf>
    <xf numFmtId="0" fontId="27" fillId="0" borderId="59" xfId="54" applyFont="1" applyFill="1" applyBorder="1" applyAlignment="1">
      <alignment vertical="center"/>
    </xf>
    <xf numFmtId="176" fontId="28" fillId="0" borderId="59" xfId="54" applyNumberFormat="1" applyFont="1" applyFill="1" applyBorder="1" applyAlignment="1">
      <alignment vertical="center"/>
    </xf>
    <xf numFmtId="0" fontId="27" fillId="0" borderId="59" xfId="54" applyFont="1" applyFill="1" applyBorder="1" applyAlignment="1">
      <alignment horizontal="center" vertical="center"/>
    </xf>
    <xf numFmtId="0" fontId="27" fillId="0" borderId="60" xfId="54" applyFont="1" applyFill="1" applyBorder="1" applyAlignment="1">
      <alignment horizontal="left" vertical="center"/>
    </xf>
    <xf numFmtId="0" fontId="27" fillId="0" borderId="59" xfId="54" applyFont="1" applyFill="1" applyBorder="1" applyAlignment="1">
      <alignment horizontal="left" vertical="center"/>
    </xf>
    <xf numFmtId="0" fontId="27" fillId="0" borderId="61" xfId="54" applyFont="1" applyFill="1" applyBorder="1" applyAlignment="1">
      <alignment horizontal="center" vertical="center"/>
    </xf>
    <xf numFmtId="0" fontId="27" fillId="0" borderId="62" xfId="54" applyFont="1" applyFill="1" applyBorder="1" applyAlignment="1">
      <alignment horizontal="center" vertical="center"/>
    </xf>
    <xf numFmtId="0" fontId="27" fillId="0" borderId="36" xfId="54" applyFont="1" applyFill="1" applyBorder="1" applyAlignment="1">
      <alignment horizontal="center" vertical="center"/>
    </xf>
    <xf numFmtId="0" fontId="27" fillId="0" borderId="37" xfId="54" applyFont="1" applyFill="1" applyBorder="1" applyAlignment="1">
      <alignment horizontal="center" vertical="center"/>
    </xf>
    <xf numFmtId="0" fontId="28" fillId="0" borderId="55" xfId="54" applyFont="1" applyFill="1" applyBorder="1" applyAlignment="1">
      <alignment horizontal="center" vertical="center"/>
    </xf>
    <xf numFmtId="0" fontId="28" fillId="0" borderId="63" xfId="54" applyFont="1" applyFill="1" applyBorder="1" applyAlignment="1">
      <alignment horizontal="center" vertical="center"/>
    </xf>
    <xf numFmtId="0" fontId="25" fillId="0" borderId="49" xfId="54" applyFont="1" applyFill="1" applyBorder="1" applyAlignment="1">
      <alignment horizontal="left" vertical="center"/>
    </xf>
    <xf numFmtId="0" fontId="23" fillId="0" borderId="49" xfId="54" applyFont="1" applyFill="1" applyBorder="1" applyAlignment="1">
      <alignment horizontal="center" vertical="center"/>
    </xf>
    <xf numFmtId="0" fontId="23" fillId="0" borderId="50" xfId="54" applyFont="1" applyFill="1" applyBorder="1" applyAlignment="1">
      <alignment horizontal="left" vertical="center"/>
    </xf>
    <xf numFmtId="0" fontId="25" fillId="0" borderId="52" xfId="54" applyFont="1" applyFill="1" applyBorder="1" applyAlignment="1">
      <alignment horizontal="left" vertical="center"/>
    </xf>
    <xf numFmtId="0" fontId="31" fillId="0" borderId="48" xfId="54" applyFont="1" applyFill="1" applyBorder="1" applyAlignment="1">
      <alignment horizontal="left" vertical="center"/>
    </xf>
    <xf numFmtId="0" fontId="25" fillId="0" borderId="50" xfId="54" applyFont="1" applyFill="1" applyBorder="1" applyAlignment="1">
      <alignment horizontal="left" vertical="center"/>
    </xf>
    <xf numFmtId="0" fontId="30" fillId="0" borderId="41" xfId="54" applyFont="1" applyFill="1" applyBorder="1" applyAlignment="1">
      <alignment horizontal="left" vertical="center"/>
    </xf>
    <xf numFmtId="0" fontId="30" fillId="0" borderId="51" xfId="54" applyFont="1" applyFill="1" applyBorder="1" applyAlignment="1">
      <alignment horizontal="left" vertical="center"/>
    </xf>
    <xf numFmtId="0" fontId="23" fillId="0" borderId="50" xfId="54" applyFont="1" applyFill="1" applyBorder="1" applyAlignment="1">
      <alignment horizontal="center" vertical="center"/>
    </xf>
    <xf numFmtId="0" fontId="23" fillId="0" borderId="53" xfId="54" applyFont="1" applyFill="1" applyBorder="1" applyAlignment="1">
      <alignment horizontal="left" vertical="center"/>
    </xf>
    <xf numFmtId="0" fontId="25" fillId="0" borderId="64" xfId="54" applyFont="1" applyFill="1" applyBorder="1" applyAlignment="1">
      <alignment horizontal="left" vertical="center"/>
    </xf>
    <xf numFmtId="0" fontId="25" fillId="0" borderId="51" xfId="54" applyFont="1" applyFill="1" applyBorder="1" applyAlignment="1">
      <alignment horizontal="left" vertical="center"/>
    </xf>
    <xf numFmtId="0" fontId="25" fillId="0" borderId="65" xfId="54" applyFont="1" applyFill="1" applyBorder="1" applyAlignment="1">
      <alignment horizontal="center" vertical="center"/>
    </xf>
    <xf numFmtId="0" fontId="27" fillId="0" borderId="66" xfId="54" applyFont="1" applyFill="1" applyBorder="1" applyAlignment="1">
      <alignment horizontal="left" vertical="center"/>
    </xf>
    <xf numFmtId="0" fontId="27" fillId="0" borderId="67" xfId="54" applyFont="1" applyFill="1" applyBorder="1" applyAlignment="1">
      <alignment horizontal="center" vertical="center"/>
    </xf>
    <xf numFmtId="0" fontId="27" fillId="0" borderId="50" xfId="54" applyFont="1" applyFill="1" applyBorder="1" applyAlignment="1">
      <alignment horizontal="center" vertical="center"/>
    </xf>
    <xf numFmtId="0" fontId="28" fillId="0" borderId="59" xfId="54" applyFont="1" applyFill="1" applyBorder="1" applyAlignment="1">
      <alignment horizontal="center" vertical="center"/>
    </xf>
    <xf numFmtId="0" fontId="28" fillId="0" borderId="65" xfId="54" applyFont="1" applyFill="1" applyBorder="1" applyAlignment="1">
      <alignment horizontal="center" vertical="center"/>
    </xf>
    <xf numFmtId="0" fontId="28" fillId="0" borderId="0" xfId="55" applyFont="1" applyFill="1" applyAlignment="1"/>
    <xf numFmtId="0" fontId="27" fillId="0" borderId="0" xfId="55" applyFont="1" applyFill="1" applyAlignment="1">
      <alignment horizontal="center" vertical="center"/>
    </xf>
    <xf numFmtId="0" fontId="28" fillId="0" borderId="0" xfId="55" applyFont="1" applyFill="1" applyAlignment="1">
      <alignment horizontal="center" vertical="center"/>
    </xf>
    <xf numFmtId="0" fontId="27" fillId="0" borderId="15" xfId="54" applyFont="1" applyFill="1" applyBorder="1" applyAlignment="1">
      <alignment horizontal="center" vertical="center"/>
    </xf>
    <xf numFmtId="0" fontId="27" fillId="0" borderId="18" xfId="54" applyFont="1" applyFill="1" applyBorder="1" applyAlignment="1">
      <alignment horizontal="center" vertical="center"/>
    </xf>
    <xf numFmtId="0" fontId="28" fillId="0" borderId="68" xfId="55" applyFont="1" applyFill="1" applyBorder="1" applyAlignment="1">
      <alignment horizontal="center"/>
    </xf>
    <xf numFmtId="0" fontId="27" fillId="0" borderId="15" xfId="55" applyFont="1" applyFill="1" applyBorder="1" applyAlignment="1">
      <alignment horizontal="center" vertical="center"/>
    </xf>
    <xf numFmtId="0" fontId="27" fillId="0" borderId="18" xfId="55" applyFont="1" applyFill="1" applyBorder="1" applyAlignment="1">
      <alignment horizontal="center" vertical="center"/>
    </xf>
    <xf numFmtId="0" fontId="28" fillId="0" borderId="0" xfId="55" applyFont="1" applyFill="1" applyAlignment="1">
      <alignment horizontal="center"/>
    </xf>
    <xf numFmtId="0" fontId="35" fillId="0" borderId="20" xfId="57" applyFont="1" applyFill="1" applyBorder="1" applyAlignment="1">
      <alignment horizontal="center"/>
    </xf>
    <xf numFmtId="0" fontId="35" fillId="0" borderId="15" xfId="57" applyFont="1" applyFill="1" applyBorder="1" applyAlignment="1">
      <alignment horizontal="center"/>
    </xf>
    <xf numFmtId="0" fontId="36" fillId="0" borderId="15" xfId="57" applyFont="1" applyFill="1" applyBorder="1" applyAlignment="1">
      <alignment horizontal="center"/>
    </xf>
    <xf numFmtId="0" fontId="35" fillId="0" borderId="17" xfId="57" applyFont="1" applyFill="1" applyBorder="1" applyAlignment="1">
      <alignment horizontal="center"/>
    </xf>
    <xf numFmtId="177" fontId="37" fillId="0" borderId="15" xfId="57" applyNumberFormat="1" applyFont="1" applyFill="1" applyBorder="1" applyAlignment="1">
      <alignment horizontal="center"/>
    </xf>
    <xf numFmtId="0" fontId="36" fillId="0" borderId="15" xfId="0" applyFont="1" applyFill="1" applyBorder="1" applyAlignment="1">
      <alignment horizontal="center" vertical="center"/>
    </xf>
    <xf numFmtId="49" fontId="36" fillId="0" borderId="17" xfId="58" applyNumberFormat="1" applyFont="1" applyBorder="1" applyAlignment="1">
      <alignment horizontal="center" vertical="center"/>
    </xf>
    <xf numFmtId="0" fontId="37" fillId="0" borderId="15" xfId="0" applyFont="1" applyFill="1" applyBorder="1" applyAlignment="1">
      <alignment horizontal="center"/>
    </xf>
    <xf numFmtId="0" fontId="36" fillId="0" borderId="15" xfId="0" applyFont="1" applyFill="1" applyBorder="1" applyAlignment="1">
      <alignment horizontal="center"/>
    </xf>
    <xf numFmtId="0" fontId="35" fillId="0" borderId="15" xfId="0" applyFont="1" applyFill="1" applyBorder="1" applyAlignment="1">
      <alignment horizontal="center"/>
    </xf>
    <xf numFmtId="0" fontId="35" fillId="0" borderId="15" xfId="57" applyFont="1" applyFill="1" applyBorder="1" applyAlignment="1">
      <alignment horizontal="left"/>
    </xf>
    <xf numFmtId="0" fontId="28" fillId="0" borderId="15" xfId="55" applyFont="1" applyFill="1" applyBorder="1" applyAlignment="1"/>
    <xf numFmtId="0" fontId="28" fillId="0" borderId="15" xfId="54" applyFont="1" applyFill="1" applyBorder="1" applyAlignment="1">
      <alignment horizontal="center" vertical="center"/>
    </xf>
    <xf numFmtId="49" fontId="27" fillId="0" borderId="18" xfId="52" applyNumberFormat="1" applyFont="1" applyFill="1" applyBorder="1" applyAlignment="1">
      <alignment horizontal="center" vertical="center"/>
    </xf>
    <xf numFmtId="49" fontId="27" fillId="0" borderId="20" xfId="52" applyNumberFormat="1" applyFont="1" applyFill="1" applyBorder="1" applyAlignment="1">
      <alignment horizontal="center" vertical="center"/>
    </xf>
    <xf numFmtId="0" fontId="28" fillId="0" borderId="15" xfId="55" applyFont="1" applyFill="1" applyBorder="1" applyAlignment="1">
      <alignment horizontal="center" vertical="center"/>
    </xf>
    <xf numFmtId="0" fontId="27" fillId="0" borderId="15" xfId="56" applyFont="1" applyFill="1" applyBorder="1" applyAlignment="1">
      <alignment horizontal="center" vertical="center"/>
    </xf>
    <xf numFmtId="49" fontId="28" fillId="0" borderId="15" xfId="56" applyNumberFormat="1" applyFont="1" applyFill="1" applyBorder="1" applyAlignment="1">
      <alignment horizontal="center" vertical="center"/>
    </xf>
    <xf numFmtId="49" fontId="27" fillId="0" borderId="15" xfId="56" applyNumberFormat="1" applyFont="1" applyFill="1" applyBorder="1" applyAlignment="1">
      <alignment horizontal="center" vertical="center"/>
    </xf>
    <xf numFmtId="0" fontId="28" fillId="0" borderId="15" xfId="55" applyFont="1" applyFill="1" applyBorder="1" applyAlignment="1">
      <alignment horizontal="center"/>
    </xf>
    <xf numFmtId="49" fontId="27" fillId="0" borderId="0" xfId="55" applyNumberFormat="1" applyFont="1" applyFill="1" applyAlignment="1">
      <alignment horizontal="center" vertical="center"/>
    </xf>
    <xf numFmtId="14" fontId="27" fillId="0" borderId="0" xfId="55" applyNumberFormat="1" applyFont="1" applyFill="1" applyAlignment="1">
      <alignment horizontal="center" vertical="center"/>
    </xf>
    <xf numFmtId="0" fontId="38" fillId="0" borderId="26" xfId="54" applyFont="1" applyFill="1" applyBorder="1" applyAlignment="1">
      <alignment horizontal="center" vertical="top"/>
    </xf>
    <xf numFmtId="0" fontId="27" fillId="0" borderId="55" xfId="54" applyFont="1" applyFill="1" applyBorder="1" applyAlignment="1">
      <alignment horizontal="left" vertical="center"/>
    </xf>
    <xf numFmtId="0" fontId="39" fillId="0" borderId="37" xfId="54" applyFont="1" applyFill="1" applyBorder="1" applyAlignment="1">
      <alignment horizontal="center" vertical="center" wrapText="1"/>
    </xf>
    <xf numFmtId="0" fontId="39" fillId="0" borderId="50" xfId="54" applyFont="1" applyFill="1" applyBorder="1" applyAlignment="1">
      <alignment horizontal="center" vertical="center" wrapText="1"/>
    </xf>
    <xf numFmtId="0" fontId="23" fillId="0" borderId="69" xfId="54" applyFont="1" applyFill="1" applyBorder="1" applyAlignment="1">
      <alignment horizontal="left" vertical="center"/>
    </xf>
    <xf numFmtId="0" fontId="23" fillId="0" borderId="43" xfId="54" applyFont="1" applyFill="1" applyBorder="1" applyAlignment="1">
      <alignment horizontal="left" vertical="center"/>
    </xf>
    <xf numFmtId="0" fontId="23" fillId="0" borderId="61" xfId="54" applyFont="1" applyFill="1" applyBorder="1" applyAlignment="1">
      <alignment vertical="center"/>
    </xf>
    <xf numFmtId="0" fontId="28" fillId="0" borderId="62" xfId="54" applyFont="1" applyFill="1" applyBorder="1" applyAlignment="1">
      <alignment horizontal="left" vertical="center"/>
    </xf>
    <xf numFmtId="0" fontId="25" fillId="0" borderId="62" xfId="54" applyFont="1" applyFill="1" applyBorder="1" applyAlignment="1">
      <alignment horizontal="left" vertical="center"/>
    </xf>
    <xf numFmtId="0" fontId="28" fillId="0" borderId="62" xfId="54" applyFont="1" applyFill="1" applyBorder="1" applyAlignment="1">
      <alignment vertical="center"/>
    </xf>
    <xf numFmtId="0" fontId="23" fillId="0" borderId="62" xfId="54" applyFont="1" applyFill="1" applyBorder="1" applyAlignment="1">
      <alignment vertical="center"/>
    </xf>
    <xf numFmtId="0" fontId="23" fillId="0" borderId="61" xfId="54" applyFont="1" applyFill="1" applyBorder="1" applyAlignment="1">
      <alignment horizontal="center" vertical="center"/>
    </xf>
    <xf numFmtId="0" fontId="25" fillId="0" borderId="62" xfId="54" applyFont="1" applyFill="1" applyBorder="1" applyAlignment="1">
      <alignment horizontal="center" vertical="center"/>
    </xf>
    <xf numFmtId="0" fontId="23" fillId="0" borderId="62" xfId="54" applyFont="1" applyFill="1" applyBorder="1" applyAlignment="1">
      <alignment horizontal="center" vertical="center"/>
    </xf>
    <xf numFmtId="0" fontId="28" fillId="0" borderId="62" xfId="54" applyFont="1" applyFill="1" applyBorder="1" applyAlignment="1">
      <alignment horizontal="center" vertical="center"/>
    </xf>
    <xf numFmtId="0" fontId="28" fillId="0" borderId="35" xfId="54" applyFont="1" applyFill="1" applyBorder="1" applyAlignment="1">
      <alignment horizontal="center" vertical="center"/>
    </xf>
    <xf numFmtId="0" fontId="23" fillId="0" borderId="45" xfId="54" applyFont="1" applyFill="1" applyBorder="1" applyAlignment="1">
      <alignment horizontal="left" vertical="center" wrapText="1"/>
    </xf>
    <xf numFmtId="0" fontId="23" fillId="0" borderId="46" xfId="54" applyFont="1" applyFill="1" applyBorder="1" applyAlignment="1">
      <alignment horizontal="left" vertical="center" wrapText="1"/>
    </xf>
    <xf numFmtId="0" fontId="23" fillId="0" borderId="70" xfId="54" applyFont="1" applyFill="1" applyBorder="1" applyAlignment="1">
      <alignment horizontal="left" vertical="center"/>
    </xf>
    <xf numFmtId="0" fontId="23" fillId="0" borderId="71" xfId="54" applyFont="1" applyFill="1" applyBorder="1" applyAlignment="1">
      <alignment horizontal="left" vertical="center"/>
    </xf>
    <xf numFmtId="0" fontId="40" fillId="0" borderId="72" xfId="54" applyFont="1" applyFill="1" applyBorder="1" applyAlignment="1">
      <alignment horizontal="left" vertical="center" wrapText="1"/>
    </xf>
    <xf numFmtId="0" fontId="23" fillId="0" borderId="73" xfId="54" applyFont="1" applyFill="1" applyBorder="1" applyAlignment="1">
      <alignment horizontal="center" vertical="center"/>
    </xf>
    <xf numFmtId="49" fontId="41" fillId="0" borderId="72" xfId="52" applyNumberFormat="1" applyFont="1" applyFill="1" applyBorder="1" applyAlignment="1">
      <alignment vertical="center"/>
    </xf>
    <xf numFmtId="9" fontId="25" fillId="0" borderId="73" xfId="54" applyNumberFormat="1" applyFont="1" applyFill="1" applyBorder="1" applyAlignment="1">
      <alignment horizontal="center" vertical="center"/>
    </xf>
    <xf numFmtId="49" fontId="41" fillId="0" borderId="73" xfId="52" applyNumberFormat="1" applyFont="1" applyFill="1" applyBorder="1" applyAlignment="1">
      <alignment vertical="center"/>
    </xf>
    <xf numFmtId="0" fontId="25" fillId="0" borderId="72" xfId="54" applyFont="1" applyFill="1" applyBorder="1" applyAlignment="1">
      <alignment horizontal="left" vertical="center"/>
    </xf>
    <xf numFmtId="0" fontId="25" fillId="0" borderId="74" xfId="54" applyFont="1" applyFill="1" applyBorder="1" applyAlignment="1">
      <alignment horizontal="left" vertical="center"/>
    </xf>
    <xf numFmtId="9" fontId="25" fillId="0" borderId="75" xfId="54" applyNumberFormat="1" applyFont="1" applyFill="1" applyBorder="1" applyAlignment="1">
      <alignment horizontal="center" vertical="center"/>
    </xf>
    <xf numFmtId="0" fontId="27" fillId="0" borderId="76" xfId="0" applyFont="1" applyBorder="1" applyAlignment="1">
      <alignment horizontal="left" vertical="center"/>
    </xf>
    <xf numFmtId="0" fontId="27" fillId="0" borderId="77" xfId="0" applyFont="1" applyBorder="1" applyAlignment="1">
      <alignment horizontal="left" vertical="center"/>
    </xf>
    <xf numFmtId="9" fontId="25" fillId="0" borderId="44" xfId="54" applyNumberFormat="1" applyFont="1" applyFill="1" applyBorder="1" applyAlignment="1">
      <alignment horizontal="left" vertical="center"/>
    </xf>
    <xf numFmtId="9" fontId="25" fillId="0" borderId="39" xfId="54" applyNumberFormat="1" applyFont="1" applyFill="1" applyBorder="1" applyAlignment="1">
      <alignment horizontal="left" vertical="center"/>
    </xf>
    <xf numFmtId="9" fontId="25" fillId="0" borderId="45" xfId="54" applyNumberFormat="1" applyFont="1" applyFill="1" applyBorder="1" applyAlignment="1">
      <alignment horizontal="left" vertical="center"/>
    </xf>
    <xf numFmtId="9" fontId="25" fillId="0" borderId="46" xfId="54" applyNumberFormat="1" applyFont="1" applyFill="1" applyBorder="1" applyAlignment="1">
      <alignment horizontal="left" vertical="center"/>
    </xf>
    <xf numFmtId="0" fontId="27" fillId="0" borderId="60" xfId="0" applyFont="1" applyBorder="1" applyAlignment="1">
      <alignment horizontal="left" vertical="center"/>
    </xf>
    <xf numFmtId="0" fontId="27" fillId="0" borderId="59" xfId="0" applyFont="1" applyBorder="1" applyAlignment="1">
      <alignment horizontal="left" vertical="center"/>
    </xf>
    <xf numFmtId="0" fontId="30" fillId="0" borderId="61" xfId="54" applyFont="1" applyFill="1" applyBorder="1" applyAlignment="1">
      <alignment horizontal="left" vertical="center"/>
    </xf>
    <xf numFmtId="0" fontId="30" fillId="0" borderId="62" xfId="54" applyFont="1" applyFill="1" applyBorder="1" applyAlignment="1">
      <alignment horizontal="left" vertical="center"/>
    </xf>
    <xf numFmtId="0" fontId="30" fillId="0" borderId="78" xfId="54" applyFont="1" applyFill="1" applyBorder="1" applyAlignment="1">
      <alignment horizontal="left" vertical="center"/>
    </xf>
    <xf numFmtId="0" fontId="30" fillId="0" borderId="46" xfId="54" applyFont="1" applyFill="1" applyBorder="1" applyAlignment="1">
      <alignment horizontal="left" vertical="center"/>
    </xf>
    <xf numFmtId="0" fontId="27" fillId="0" borderId="43" xfId="54" applyFont="1" applyFill="1" applyBorder="1" applyAlignment="1">
      <alignment horizontal="left" vertical="center"/>
    </xf>
    <xf numFmtId="0" fontId="27" fillId="0" borderId="54" xfId="54" applyFont="1" applyFill="1" applyBorder="1" applyAlignment="1">
      <alignment vertical="center"/>
    </xf>
    <xf numFmtId="0" fontId="42" fillId="0" borderId="59" xfId="54" applyFont="1" applyFill="1" applyBorder="1" applyAlignment="1">
      <alignment horizontal="center" vertical="center"/>
    </xf>
    <xf numFmtId="0" fontId="27" fillId="0" borderId="55" xfId="54" applyFont="1" applyFill="1" applyBorder="1" applyAlignment="1">
      <alignment vertical="center"/>
    </xf>
    <xf numFmtId="0" fontId="25" fillId="0" borderId="79" xfId="54" applyFont="1" applyFill="1" applyBorder="1" applyAlignment="1">
      <alignment horizontal="center" vertical="center"/>
    </xf>
    <xf numFmtId="0" fontId="27" fillId="0" borderId="79" xfId="54" applyFont="1" applyFill="1" applyBorder="1" applyAlignment="1">
      <alignment vertical="center"/>
    </xf>
    <xf numFmtId="176" fontId="28" fillId="0" borderId="55" xfId="54" applyNumberFormat="1" applyFont="1" applyFill="1" applyBorder="1" applyAlignment="1">
      <alignment horizontal="center" vertical="center"/>
    </xf>
    <xf numFmtId="0" fontId="27" fillId="0" borderId="43" xfId="54" applyFont="1" applyFill="1" applyBorder="1" applyAlignment="1">
      <alignment horizontal="center" vertical="center"/>
    </xf>
    <xf numFmtId="0" fontId="25" fillId="0" borderId="69" xfId="54" applyFont="1" applyFill="1" applyBorder="1" applyAlignment="1">
      <alignment horizontal="left" vertical="center"/>
    </xf>
    <xf numFmtId="0" fontId="25" fillId="0" borderId="43" xfId="54" applyFont="1" applyFill="1" applyBorder="1" applyAlignment="1">
      <alignment horizontal="left" vertical="center"/>
    </xf>
    <xf numFmtId="0" fontId="28" fillId="0" borderId="79" xfId="54" applyFont="1" applyFill="1" applyBorder="1" applyAlignment="1">
      <alignment vertical="center"/>
    </xf>
    <xf numFmtId="58" fontId="28" fillId="0" borderId="55" xfId="54" applyNumberFormat="1" applyFont="1" applyFill="1" applyBorder="1" applyAlignment="1">
      <alignment vertical="center"/>
    </xf>
    <xf numFmtId="0" fontId="25" fillId="0" borderId="63" xfId="54" applyFont="1" applyFill="1" applyBorder="1" applyAlignment="1">
      <alignment horizontal="center" vertical="center"/>
    </xf>
    <xf numFmtId="0" fontId="23" fillId="0" borderId="80" xfId="54" applyFont="1" applyFill="1" applyBorder="1" applyAlignment="1">
      <alignment horizontal="left" vertical="center"/>
    </xf>
    <xf numFmtId="0" fontId="25" fillId="0" borderId="67" xfId="54" applyFont="1" applyFill="1" applyBorder="1" applyAlignment="1">
      <alignment horizontal="left" vertical="center"/>
    </xf>
    <xf numFmtId="0" fontId="23" fillId="0" borderId="0" xfId="54" applyFont="1" applyFill="1" applyAlignment="1">
      <alignment vertical="center"/>
    </xf>
    <xf numFmtId="0" fontId="23" fillId="0" borderId="53" xfId="54" applyFont="1" applyFill="1" applyBorder="1" applyAlignment="1">
      <alignment horizontal="left" vertical="center" wrapText="1"/>
    </xf>
    <xf numFmtId="0" fontId="23" fillId="0" borderId="81" xfId="54" applyFont="1" applyFill="1" applyBorder="1" applyAlignment="1">
      <alignment horizontal="left" vertical="center"/>
    </xf>
    <xf numFmtId="0" fontId="30" fillId="0" borderId="82" xfId="54" applyFont="1" applyFill="1" applyBorder="1" applyAlignment="1">
      <alignment horizontal="left" vertical="center"/>
    </xf>
    <xf numFmtId="0" fontId="43" fillId="0" borderId="82" xfId="54" applyFont="1" applyFill="1" applyBorder="1" applyAlignment="1">
      <alignment horizontal="left" vertical="center" wrapText="1"/>
    </xf>
    <xf numFmtId="0" fontId="43" fillId="0" borderId="82" xfId="54" applyFont="1" applyFill="1" applyBorder="1" applyAlignment="1">
      <alignment horizontal="left" vertical="center"/>
    </xf>
    <xf numFmtId="0" fontId="31" fillId="0" borderId="82" xfId="54" applyFont="1" applyFill="1" applyBorder="1" applyAlignment="1">
      <alignment horizontal="left" vertical="center"/>
    </xf>
    <xf numFmtId="0" fontId="31" fillId="0" borderId="83" xfId="54" applyFont="1" applyFill="1" applyBorder="1" applyAlignment="1">
      <alignment horizontal="left" vertical="center"/>
    </xf>
    <xf numFmtId="0" fontId="27" fillId="0" borderId="84" xfId="0" applyFont="1" applyBorder="1" applyAlignment="1">
      <alignment horizontal="left" vertical="center"/>
    </xf>
    <xf numFmtId="9" fontId="25" fillId="0" borderId="48" xfId="54" applyNumberFormat="1" applyFont="1" applyFill="1" applyBorder="1" applyAlignment="1">
      <alignment horizontal="left" vertical="center"/>
    </xf>
    <xf numFmtId="9" fontId="25" fillId="0" borderId="53" xfId="54" applyNumberFormat="1" applyFont="1" applyFill="1" applyBorder="1" applyAlignment="1">
      <alignment horizontal="left" vertical="center"/>
    </xf>
    <xf numFmtId="0" fontId="27" fillId="0" borderId="66" xfId="0" applyFont="1" applyBorder="1" applyAlignment="1">
      <alignment horizontal="left" vertical="center"/>
    </xf>
    <xf numFmtId="0" fontId="30" fillId="0" borderId="67" xfId="54" applyFont="1" applyFill="1" applyBorder="1" applyAlignment="1">
      <alignment horizontal="left" vertical="center"/>
    </xf>
    <xf numFmtId="0" fontId="30" fillId="0" borderId="53" xfId="54" applyFont="1" applyFill="1" applyBorder="1" applyAlignment="1">
      <alignment horizontal="left" vertical="center"/>
    </xf>
    <xf numFmtId="0" fontId="27" fillId="0" borderId="85" xfId="54" applyFont="1" applyFill="1" applyBorder="1" applyAlignment="1">
      <alignment horizontal="center" vertical="center"/>
    </xf>
    <xf numFmtId="0" fontId="25" fillId="0" borderId="80" xfId="54" applyFont="1" applyFill="1" applyBorder="1" applyAlignment="1">
      <alignment horizontal="center" vertical="center"/>
    </xf>
    <xf numFmtId="0" fontId="25" fillId="0" borderId="80" xfId="54" applyFont="1" applyFill="1" applyBorder="1" applyAlignment="1">
      <alignment horizontal="left" vertical="center"/>
    </xf>
    <xf numFmtId="0" fontId="44" fillId="0" borderId="86" xfId="0" applyFont="1" applyBorder="1" applyAlignment="1">
      <alignment horizontal="center" vertical="center" wrapText="1"/>
    </xf>
    <xf numFmtId="0" fontId="44" fillId="0" borderId="87" xfId="0" applyFont="1" applyBorder="1" applyAlignment="1">
      <alignment horizontal="center" vertical="center" wrapText="1"/>
    </xf>
    <xf numFmtId="0" fontId="45" fillId="0" borderId="88" xfId="0" applyFont="1" applyBorder="1"/>
    <xf numFmtId="0" fontId="45" fillId="0" borderId="15" xfId="0" applyFont="1" applyBorder="1"/>
    <xf numFmtId="0" fontId="45" fillId="0" borderId="18" xfId="0" applyFont="1" applyBorder="1" applyAlignment="1">
      <alignment horizontal="center" vertical="center"/>
    </xf>
    <xf numFmtId="0" fontId="45" fillId="0" borderId="20" xfId="0" applyFont="1" applyBorder="1" applyAlignment="1">
      <alignment horizontal="center" vertical="center"/>
    </xf>
    <xf numFmtId="0" fontId="45" fillId="10" borderId="18" xfId="0" applyFont="1" applyFill="1" applyBorder="1" applyAlignment="1">
      <alignment horizontal="center" vertical="center"/>
    </xf>
    <xf numFmtId="0" fontId="45" fillId="10" borderId="20" xfId="0" applyFont="1" applyFill="1" applyBorder="1" applyAlignment="1">
      <alignment horizontal="center" vertical="center"/>
    </xf>
    <xf numFmtId="0" fontId="45" fillId="10" borderId="15" xfId="0" applyFont="1" applyFill="1" applyBorder="1"/>
    <xf numFmtId="0" fontId="0" fillId="0" borderId="88" xfId="0" applyBorder="1"/>
    <xf numFmtId="0" fontId="0" fillId="0" borderId="15" xfId="0" applyBorder="1"/>
    <xf numFmtId="0" fontId="0" fillId="10" borderId="15" xfId="0" applyFill="1" applyBorder="1"/>
    <xf numFmtId="0" fontId="0" fillId="0" borderId="89" xfId="0" applyBorder="1"/>
    <xf numFmtId="0" fontId="0" fillId="0" borderId="90" xfId="0" applyBorder="1"/>
    <xf numFmtId="0" fontId="0" fillId="10" borderId="90" xfId="0" applyFill="1" applyBorder="1"/>
    <xf numFmtId="0" fontId="0" fillId="11" borderId="0" xfId="0" applyFill="1"/>
    <xf numFmtId="0" fontId="44" fillId="0" borderId="91" xfId="0" applyFont="1" applyBorder="1" applyAlignment="1">
      <alignment horizontal="center" vertical="center" wrapText="1"/>
    </xf>
    <xf numFmtId="0" fontId="45" fillId="0" borderId="92" xfId="0" applyFont="1" applyBorder="1" applyAlignment="1">
      <alignment horizontal="center" vertical="center"/>
    </xf>
    <xf numFmtId="0" fontId="45" fillId="0" borderId="93" xfId="0" applyFont="1" applyBorder="1"/>
    <xf numFmtId="0" fontId="0" fillId="0" borderId="93" xfId="0" applyBorder="1"/>
    <xf numFmtId="0" fontId="0" fillId="0" borderId="94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46" fillId="0" borderId="0" xfId="0" applyFont="1" applyAlignment="1">
      <alignment vertical="top" wrapText="1"/>
    </xf>
    <xf numFmtId="0" fontId="0" fillId="12" borderId="15" xfId="0" applyFill="1" applyBorder="1"/>
    <xf numFmtId="0" fontId="47" fillId="12" borderId="15" xfId="0" applyFont="1" applyFill="1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0" fillId="0" borderId="15" xfId="0" applyBorder="1" applyAlignment="1">
      <alignment vertical="top"/>
    </xf>
    <xf numFmtId="0" fontId="0" fillId="13" borderId="15" xfId="0" applyFill="1" applyBorder="1" applyAlignment="1">
      <alignment vertical="top" wrapText="1"/>
    </xf>
    <xf numFmtId="0" fontId="45" fillId="12" borderId="15" xfId="0" applyFont="1" applyFill="1" applyBorder="1" applyAlignment="1">
      <alignment vertical="top" wrapText="1"/>
    </xf>
    <xf numFmtId="0" fontId="48" fillId="0" borderId="15" xfId="0" applyFont="1" applyBorder="1" applyAlignment="1">
      <alignment vertical="top" wrapText="1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16" xfId="49"/>
    <cellStyle name="常规 40" xfId="50"/>
    <cellStyle name="常规 5 2" xfId="51"/>
    <cellStyle name="常规 8" xfId="52"/>
    <cellStyle name="常规 68 3" xfId="53"/>
    <cellStyle name="常规 2" xfId="54"/>
    <cellStyle name="常规 3" xfId="55"/>
    <cellStyle name="常规 4" xfId="56"/>
    <cellStyle name="常规 23" xfId="57"/>
    <cellStyle name="常规_110509_2006-09-28 2" xfId="58"/>
  </cellStyles>
  <tableStyles count="0" defaultTableStyle="TableStyleMedium9" defaultPivotStyle="PivotStyleMedium4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sharedStrings" Target="sharedString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checked="Checked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2457450" y="23431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201434700" y="9963150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6543675" y="22860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1362075" y="2343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10191750" y="22860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2457450" y="21621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17145</xdr:rowOff>
        </xdr:to>
        <xdr:sp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201434700" y="9963150"/>
              <a:ext cx="390525" cy="2076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5172075" y="21621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6543675" y="21526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5153025" y="23431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1362075" y="21621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9496425" y="21621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10182225" y="2085975"/>
              <a:ext cx="390525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9505950" y="2343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1381125" y="30956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1381125" y="32766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2466975" y="32670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2476500" y="3086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5143500" y="32670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5133975" y="3086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6543675" y="32670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6543675" y="3086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9515475" y="32670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>
            <a:xfrm>
              <a:off x="10210800" y="3267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9515475" y="3086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10210800" y="3086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26670</xdr:rowOff>
        </xdr:to>
        <xdr:sp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9553575" y="1181100"/>
              <a:ext cx="400050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209550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9553575" y="13620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17145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9553575" y="1000125"/>
              <a:ext cx="40005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83820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9544050" y="800100"/>
              <a:ext cx="390525" cy="10287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76200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9534525" y="638175"/>
              <a:ext cx="390525" cy="76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95250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10182225" y="600075"/>
              <a:ext cx="390525" cy="133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64770</xdr:rowOff>
        </xdr:to>
        <xdr:sp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10191750" y="790575"/>
              <a:ext cx="400050" cy="933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17145</xdr:rowOff>
        </xdr:to>
        <xdr:sp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10210800" y="1000125"/>
              <a:ext cx="390525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17145</xdr:rowOff>
        </xdr:to>
        <xdr:sp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10210800" y="1181100"/>
              <a:ext cx="390525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200025</xdr:rowOff>
        </xdr:to>
        <xdr:sp>
          <xdr:nvSpPr>
            <xdr:cNvPr id="1060" name="Check Box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>
            <a:xfrm>
              <a:off x="10210800" y="1362075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1061" name="Check Box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>
            <a:xfrm>
              <a:off x="2457450" y="25241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>
            <a:xfrm>
              <a:off x="1362075" y="25241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>
            <a:xfrm>
              <a:off x="5172075" y="25241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>
            <a:xfrm>
              <a:off x="6543675" y="25241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>
            <a:xfrm>
              <a:off x="8315325" y="2524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9525</xdr:rowOff>
        </xdr:to>
        <xdr:sp>
          <xdr:nvSpPr>
            <xdr:cNvPr id="1066" name="Check Box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>
            <a:xfrm>
              <a:off x="1381125" y="90392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>
            <a:xfrm>
              <a:off x="1381125" y="92106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1068" name="Check Box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>
            <a:xfrm>
              <a:off x="2476500" y="92106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1069" name="Check Box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>
            <a:xfrm>
              <a:off x="2476500" y="90297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1070" name="Check Box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>
            <a:xfrm>
              <a:off x="5191125" y="92106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1071" name="Check Box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>
            <a:xfrm>
              <a:off x="5181600" y="90297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1072" name="Check Box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>
            <a:xfrm>
              <a:off x="6524625" y="92106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1073" name="Check Box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>
            <a:xfrm>
              <a:off x="6524625" y="90297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1074" name="Check Box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>
            <a:xfrm>
              <a:off x="9515475" y="92106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1075" name="Check Box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>
            <a:xfrm>
              <a:off x="10210800" y="92106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1076" name="Check Box 52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>
            <a:xfrm>
              <a:off x="9505950" y="90297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1077" name="Check Box 53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>
            <a:xfrm>
              <a:off x="10210800" y="90297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1078" name="Check Box 54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>
            <a:xfrm>
              <a:off x="8315325" y="92106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1079" name="Check Box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>
            <a:xfrm>
              <a:off x="8315325" y="90297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1080" name="Check Box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>
            <a:xfrm>
              <a:off x="3952875" y="92106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1081" name="Check Box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>
            <a:xfrm>
              <a:off x="3952875" y="90297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1082" name="Check Box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>
            <a:xfrm>
              <a:off x="10191750" y="24860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1083" name="Check Box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>
            <a:xfrm>
              <a:off x="9496425" y="2524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1084" name="Check Box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>
            <a:xfrm>
              <a:off x="8315325" y="23431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1085" name="Check Box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>
            <a:xfrm>
              <a:off x="8315325" y="21621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1086" name="Check Box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>
            <a:xfrm>
              <a:off x="8315325" y="92106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1087" name="Check Box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>
            <a:xfrm>
              <a:off x="2476500" y="70008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1088" name="Check Box 64" hidden="1">
              <a:extLst>
                <a:ext uri="{63B3BB69-23CF-44E3-9099-C40C66FF867C}">
                  <a14:compatExt spid="_x0000_s1088"/>
                </a:ext>
              </a:extLst>
            </xdr:cNvPr>
            <xdr:cNvSpPr/>
          </xdr:nvSpPr>
          <xdr:spPr>
            <a:xfrm>
              <a:off x="3571875" y="70008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1108075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3310890" y="292608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8</xdr:col>
      <xdr:colOff>1108075</xdr:colOff>
      <xdr:row>13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3260090" y="2926080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8</xdr:col>
      <xdr:colOff>1108075</xdr:colOff>
      <xdr:row>13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3183890" y="2926080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1108075</xdr:colOff>
      <xdr:row>13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3310890" y="292608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1108075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3310890" y="292608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3073" name="Check Box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194389375" y="1035367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3074" name="Check Box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>
            <a:xfrm>
              <a:off x="6130925" y="239077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9525</xdr:rowOff>
        </xdr:from>
        <xdr:to>
          <xdr:col>2</xdr:col>
          <xdr:colOff>723900</xdr:colOff>
          <xdr:row>10</xdr:row>
          <xdr:rowOff>0</xdr:rowOff>
        </xdr:to>
        <xdr:sp>
          <xdr:nvSpPr>
            <xdr:cNvPr id="3075" name="Check Box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>
            <a:xfrm>
              <a:off x="2314575" y="22288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3076" name="Check Box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>
            <a:xfrm>
              <a:off x="194389375" y="1035367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3077" name="Check Box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>
            <a:xfrm>
              <a:off x="2305050" y="245745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5</xdr:col>
          <xdr:colOff>771525</xdr:colOff>
          <xdr:row>10</xdr:row>
          <xdr:rowOff>47625</xdr:rowOff>
        </xdr:to>
        <xdr:sp>
          <xdr:nvSpPr>
            <xdr:cNvPr id="3078" name="Check Box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>
            <a:xfrm>
              <a:off x="4867275" y="220980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657225</xdr:colOff>
          <xdr:row>10</xdr:row>
          <xdr:rowOff>47625</xdr:rowOff>
        </xdr:to>
        <xdr:sp>
          <xdr:nvSpPr>
            <xdr:cNvPr id="3079" name="Check Box 7" hidden="1">
              <a:extLst>
                <a:ext uri="{63B3BB69-23CF-44E3-9099-C40C66FF867C}">
                  <a14:compatExt spid="_x0000_s3079"/>
                </a:ext>
              </a:extLst>
            </xdr:cNvPr>
            <xdr:cNvSpPr/>
          </xdr:nvSpPr>
          <xdr:spPr>
            <a:xfrm>
              <a:off x="6130925" y="2171700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5</xdr:col>
          <xdr:colOff>771525</xdr:colOff>
          <xdr:row>11</xdr:row>
          <xdr:rowOff>28575</xdr:rowOff>
        </xdr:to>
        <xdr:sp>
          <xdr:nvSpPr>
            <xdr:cNvPr id="3080" name="Check Box 8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>
            <a:xfrm>
              <a:off x="4857750" y="245745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>
          <xdr:nvSpPr>
            <xdr:cNvPr id="3081" name="Check Box 9" hidden="1">
              <a:extLst>
                <a:ext uri="{63B3BB69-23CF-44E3-9099-C40C66FF867C}">
                  <a14:compatExt spid="_x0000_s3081"/>
                </a:ext>
              </a:extLst>
            </xdr:cNvPr>
            <xdr:cNvSpPr/>
          </xdr:nvSpPr>
          <xdr:spPr>
            <a:xfrm>
              <a:off x="1371600" y="221932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1</xdr:col>
          <xdr:colOff>771525</xdr:colOff>
          <xdr:row>11</xdr:row>
          <xdr:rowOff>38100</xdr:rowOff>
        </xdr:to>
        <xdr:sp>
          <xdr:nvSpPr>
            <xdr:cNvPr id="3082" name="Check Box 10" hidden="1">
              <a:extLst>
                <a:ext uri="{63B3BB69-23CF-44E3-9099-C40C66FF867C}">
                  <a14:compatExt spid="_x0000_s3082"/>
                </a:ext>
              </a:extLst>
            </xdr:cNvPr>
            <xdr:cNvSpPr/>
          </xdr:nvSpPr>
          <xdr:spPr>
            <a:xfrm>
              <a:off x="1371600" y="2457450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9</xdr:col>
          <xdr:colOff>771525</xdr:colOff>
          <xdr:row>10</xdr:row>
          <xdr:rowOff>38100</xdr:rowOff>
        </xdr:to>
        <xdr:sp>
          <xdr:nvSpPr>
            <xdr:cNvPr id="3083" name="Check Box 11" hidden="1">
              <a:extLst>
                <a:ext uri="{63B3BB69-23CF-44E3-9099-C40C66FF867C}">
                  <a14:compatExt spid="_x0000_s3083"/>
                </a:ext>
              </a:extLst>
            </xdr:cNvPr>
            <xdr:cNvSpPr/>
          </xdr:nvSpPr>
          <xdr:spPr>
            <a:xfrm>
              <a:off x="9258300" y="2219325"/>
              <a:ext cx="41910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3084" name="Check Box 12" hidden="1">
              <a:extLst>
                <a:ext uri="{63B3BB69-23CF-44E3-9099-C40C66FF867C}">
                  <a14:compatExt spid="_x0000_s3084"/>
                </a:ext>
              </a:extLst>
            </xdr:cNvPr>
            <xdr:cNvSpPr/>
          </xdr:nvSpPr>
          <xdr:spPr>
            <a:xfrm>
              <a:off x="10140950" y="219075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9</xdr:col>
          <xdr:colOff>771525</xdr:colOff>
          <xdr:row>11</xdr:row>
          <xdr:rowOff>19050</xdr:rowOff>
        </xdr:to>
        <xdr:sp>
          <xdr:nvSpPr>
            <xdr:cNvPr id="3085" name="Check Box 13" hidden="1">
              <a:extLst>
                <a:ext uri="{63B3BB69-23CF-44E3-9099-C40C66FF867C}">
                  <a14:compatExt spid="_x0000_s3085"/>
                </a:ext>
              </a:extLst>
            </xdr:cNvPr>
            <xdr:cNvSpPr/>
          </xdr:nvSpPr>
          <xdr:spPr>
            <a:xfrm>
              <a:off x="9258300" y="2447925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180975</xdr:rowOff>
        </xdr:from>
        <xdr:to>
          <xdr:col>10</xdr:col>
          <xdr:colOff>733425</xdr:colOff>
          <xdr:row>11</xdr:row>
          <xdr:rowOff>38100</xdr:rowOff>
        </xdr:to>
        <xdr:sp>
          <xdr:nvSpPr>
            <xdr:cNvPr id="3086" name="Check Box 14" hidden="1">
              <a:extLst>
                <a:ext uri="{63B3BB69-23CF-44E3-9099-C40C66FF867C}">
                  <a14:compatExt spid="_x0000_s3086"/>
                </a:ext>
              </a:extLst>
            </xdr:cNvPr>
            <xdr:cNvSpPr/>
          </xdr:nvSpPr>
          <xdr:spPr>
            <a:xfrm>
              <a:off x="10140950" y="2400300"/>
              <a:ext cx="419100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3087" name="Check Box 15" hidden="1">
              <a:extLst>
                <a:ext uri="{63B3BB69-23CF-44E3-9099-C40C66FF867C}">
                  <a14:compatExt spid="_x0000_s3087"/>
                </a:ext>
              </a:extLst>
            </xdr:cNvPr>
            <xdr:cNvSpPr/>
          </xdr:nvSpPr>
          <xdr:spPr>
            <a:xfrm>
              <a:off x="92106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3088" name="Check Box 16" hidden="1">
              <a:extLst>
                <a:ext uri="{63B3BB69-23CF-44E3-9099-C40C66FF867C}">
                  <a14:compatExt spid="_x0000_s3088"/>
                </a:ext>
              </a:extLst>
            </xdr:cNvPr>
            <xdr:cNvSpPr/>
          </xdr:nvSpPr>
          <xdr:spPr>
            <a:xfrm>
              <a:off x="1016000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3089" name="Check Box 17" hidden="1">
              <a:extLst>
                <a:ext uri="{63B3BB69-23CF-44E3-9099-C40C66FF867C}">
                  <a14:compatExt spid="_x0000_s3089"/>
                </a:ext>
              </a:extLst>
            </xdr:cNvPr>
            <xdr:cNvSpPr/>
          </xdr:nvSpPr>
          <xdr:spPr>
            <a:xfrm>
              <a:off x="92202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10</xdr:col>
          <xdr:colOff>771525</xdr:colOff>
          <xdr:row>5</xdr:row>
          <xdr:rowOff>38100</xdr:rowOff>
        </xdr:to>
        <xdr:sp>
          <xdr:nvSpPr>
            <xdr:cNvPr id="3090" name="Check Box 18" hidden="1">
              <a:extLst>
                <a:ext uri="{63B3BB69-23CF-44E3-9099-C40C66FF867C}">
                  <a14:compatExt spid="_x0000_s3090"/>
                </a:ext>
              </a:extLst>
            </xdr:cNvPr>
            <xdr:cNvSpPr/>
          </xdr:nvSpPr>
          <xdr:spPr>
            <a:xfrm>
              <a:off x="10150475" y="876300"/>
              <a:ext cx="44767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3091" name="Check Box 19" hidden="1">
              <a:extLst>
                <a:ext uri="{63B3BB69-23CF-44E3-9099-C40C66FF867C}">
                  <a14:compatExt spid="_x0000_s3091"/>
                </a:ext>
              </a:extLst>
            </xdr:cNvPr>
            <xdr:cNvSpPr/>
          </xdr:nvSpPr>
          <xdr:spPr>
            <a:xfrm>
              <a:off x="2190750" y="491490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3092" name="Check Box 20" hidden="1">
              <a:extLst>
                <a:ext uri="{63B3BB69-23CF-44E3-9099-C40C66FF867C}">
                  <a14:compatExt spid="_x0000_s3092"/>
                </a:ext>
              </a:extLst>
            </xdr:cNvPr>
            <xdr:cNvSpPr/>
          </xdr:nvSpPr>
          <xdr:spPr>
            <a:xfrm>
              <a:off x="3171825" y="491490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3093" name="Check Box 21" hidden="1">
              <a:extLst>
                <a:ext uri="{63B3BB69-23CF-44E3-9099-C40C66FF867C}">
                  <a14:compatExt spid="_x0000_s3093"/>
                </a:ext>
              </a:extLst>
            </xdr:cNvPr>
            <xdr:cNvSpPr/>
          </xdr:nvSpPr>
          <xdr:spPr>
            <a:xfrm>
              <a:off x="1219200" y="57912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3094" name="Check Box 22" hidden="1">
              <a:extLst>
                <a:ext uri="{63B3BB69-23CF-44E3-9099-C40C66FF867C}">
                  <a14:compatExt spid="_x0000_s3094"/>
                </a:ext>
              </a:extLst>
            </xdr:cNvPr>
            <xdr:cNvSpPr/>
          </xdr:nvSpPr>
          <xdr:spPr>
            <a:xfrm>
              <a:off x="1209675" y="59912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3095" name="Check Box 23" hidden="1">
              <a:extLst>
                <a:ext uri="{63B3BB69-23CF-44E3-9099-C40C66FF867C}">
                  <a14:compatExt spid="_x0000_s3095"/>
                </a:ext>
              </a:extLst>
            </xdr:cNvPr>
            <xdr:cNvSpPr/>
          </xdr:nvSpPr>
          <xdr:spPr>
            <a:xfrm>
              <a:off x="2181225" y="59912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3096" name="Check Box 24" hidden="1">
              <a:extLst>
                <a:ext uri="{63B3BB69-23CF-44E3-9099-C40C66FF867C}">
                  <a14:compatExt spid="_x0000_s3096"/>
                </a:ext>
              </a:extLst>
            </xdr:cNvPr>
            <xdr:cNvSpPr/>
          </xdr:nvSpPr>
          <xdr:spPr>
            <a:xfrm>
              <a:off x="2181225" y="57912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3097" name="Check Box 25" hidden="1">
              <a:extLst>
                <a:ext uri="{63B3BB69-23CF-44E3-9099-C40C66FF867C}">
                  <a14:compatExt spid="_x0000_s3097"/>
                </a:ext>
              </a:extLst>
            </xdr:cNvPr>
            <xdr:cNvSpPr/>
          </xdr:nvSpPr>
          <xdr:spPr>
            <a:xfrm>
              <a:off x="4705350" y="59721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3098" name="Check Box 26" hidden="1">
              <a:extLst>
                <a:ext uri="{63B3BB69-23CF-44E3-9099-C40C66FF867C}">
                  <a14:compatExt spid="_x0000_s3098"/>
                </a:ext>
              </a:extLst>
            </xdr:cNvPr>
            <xdr:cNvSpPr/>
          </xdr:nvSpPr>
          <xdr:spPr>
            <a:xfrm>
              <a:off x="4705350" y="57816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3099" name="Check Box 27" hidden="1">
              <a:extLst>
                <a:ext uri="{63B3BB69-23CF-44E3-9099-C40C66FF867C}">
                  <a14:compatExt spid="_x0000_s3099"/>
                </a:ext>
              </a:extLst>
            </xdr:cNvPr>
            <xdr:cNvSpPr/>
          </xdr:nvSpPr>
          <xdr:spPr>
            <a:xfrm>
              <a:off x="6064250" y="59912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3100" name="Check Box 28" hidden="1">
              <a:extLst>
                <a:ext uri="{63B3BB69-23CF-44E3-9099-C40C66FF867C}">
                  <a14:compatExt spid="_x0000_s3100"/>
                </a:ext>
              </a:extLst>
            </xdr:cNvPr>
            <xdr:cNvSpPr/>
          </xdr:nvSpPr>
          <xdr:spPr>
            <a:xfrm>
              <a:off x="6054725" y="57816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3101" name="Check Box 29" hidden="1">
              <a:extLst>
                <a:ext uri="{63B3BB69-23CF-44E3-9099-C40C66FF867C}">
                  <a14:compatExt spid="_x0000_s3101"/>
                </a:ext>
              </a:extLst>
            </xdr:cNvPr>
            <xdr:cNvSpPr/>
          </xdr:nvSpPr>
          <xdr:spPr>
            <a:xfrm>
              <a:off x="9124950" y="59912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3102" name="Check Box 30" hidden="1">
              <a:extLst>
                <a:ext uri="{63B3BB69-23CF-44E3-9099-C40C66FF867C}">
                  <a14:compatExt spid="_x0000_s3102"/>
                </a:ext>
              </a:extLst>
            </xdr:cNvPr>
            <xdr:cNvSpPr/>
          </xdr:nvSpPr>
          <xdr:spPr>
            <a:xfrm>
              <a:off x="10026650" y="60007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3103" name="Check Box 31" hidden="1">
              <a:extLst>
                <a:ext uri="{63B3BB69-23CF-44E3-9099-C40C66FF867C}">
                  <a14:compatExt spid="_x0000_s3103"/>
                </a:ext>
              </a:extLst>
            </xdr:cNvPr>
            <xdr:cNvSpPr/>
          </xdr:nvSpPr>
          <xdr:spPr>
            <a:xfrm>
              <a:off x="9105900" y="57816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3104" name="Check Box 32" hidden="1">
              <a:extLst>
                <a:ext uri="{63B3BB69-23CF-44E3-9099-C40C66FF867C}">
                  <a14:compatExt spid="_x0000_s3104"/>
                </a:ext>
              </a:extLst>
            </xdr:cNvPr>
            <xdr:cNvSpPr/>
          </xdr:nvSpPr>
          <xdr:spPr>
            <a:xfrm>
              <a:off x="10026650" y="57816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3105" name="Check Box 33" hidden="1">
              <a:extLst>
                <a:ext uri="{63B3BB69-23CF-44E3-9099-C40C66FF867C}">
                  <a14:compatExt spid="_x0000_s3105"/>
                </a:ext>
              </a:extLst>
            </xdr:cNvPr>
            <xdr:cNvSpPr/>
          </xdr:nvSpPr>
          <xdr:spPr>
            <a:xfrm>
              <a:off x="7823200" y="59912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3106" name="Check Box 34" hidden="1">
              <a:extLst>
                <a:ext uri="{63B3BB69-23CF-44E3-9099-C40C66FF867C}">
                  <a14:compatExt spid="_x0000_s3106"/>
                </a:ext>
              </a:extLst>
            </xdr:cNvPr>
            <xdr:cNvSpPr/>
          </xdr:nvSpPr>
          <xdr:spPr>
            <a:xfrm>
              <a:off x="7823200" y="57816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3107" name="Check Box 35" hidden="1">
              <a:extLst>
                <a:ext uri="{63B3BB69-23CF-44E3-9099-C40C66FF867C}">
                  <a14:compatExt spid="_x0000_s3107"/>
                </a:ext>
              </a:extLst>
            </xdr:cNvPr>
            <xdr:cNvSpPr/>
          </xdr:nvSpPr>
          <xdr:spPr>
            <a:xfrm>
              <a:off x="3581400" y="59912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3108" name="Check Box 36" hidden="1">
              <a:extLst>
                <a:ext uri="{63B3BB69-23CF-44E3-9099-C40C66FF867C}">
                  <a14:compatExt spid="_x0000_s3108"/>
                </a:ext>
              </a:extLst>
            </xdr:cNvPr>
            <xdr:cNvSpPr/>
          </xdr:nvSpPr>
          <xdr:spPr>
            <a:xfrm>
              <a:off x="3581400" y="57816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3109" name="Check Box 37" hidden="1">
              <a:extLst>
                <a:ext uri="{63B3BB69-23CF-44E3-9099-C40C66FF867C}">
                  <a14:compatExt spid="_x0000_s3109"/>
                </a:ext>
              </a:extLst>
            </xdr:cNvPr>
            <xdr:cNvSpPr/>
          </xdr:nvSpPr>
          <xdr:spPr>
            <a:xfrm>
              <a:off x="7823200" y="59912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431800</xdr:colOff>
      <xdr:row>18</xdr:row>
      <xdr:rowOff>0</xdr:rowOff>
    </xdr:from>
    <xdr:to>
      <xdr:col>8</xdr:col>
      <xdr:colOff>1133475</xdr:colOff>
      <xdr:row>18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435225" y="37719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8</xdr:col>
      <xdr:colOff>1133475</xdr:colOff>
      <xdr:row>18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59025" y="37719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8</xdr:col>
      <xdr:colOff>1133475</xdr:colOff>
      <xdr:row>18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486025" y="37719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482600</xdr:colOff>
      <xdr:row>18</xdr:row>
      <xdr:rowOff>0</xdr:rowOff>
    </xdr:from>
    <xdr:to>
      <xdr:col>9</xdr:col>
      <xdr:colOff>908050</xdr:colOff>
      <xdr:row>18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3184525" y="39306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18</xdr:row>
      <xdr:rowOff>0</xdr:rowOff>
    </xdr:from>
    <xdr:to>
      <xdr:col>9</xdr:col>
      <xdr:colOff>908050</xdr:colOff>
      <xdr:row>18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3133725" y="393065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18</xdr:row>
      <xdr:rowOff>0</xdr:rowOff>
    </xdr:from>
    <xdr:to>
      <xdr:col>9</xdr:col>
      <xdr:colOff>908050</xdr:colOff>
      <xdr:row>18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3057525" y="393065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18</xdr:row>
      <xdr:rowOff>0</xdr:rowOff>
    </xdr:from>
    <xdr:to>
      <xdr:col>9</xdr:col>
      <xdr:colOff>908050</xdr:colOff>
      <xdr:row>18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3184525" y="39306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6145" name="Check Box 1" hidden="1">
              <a:extLst>
                <a:ext uri="{63B3BB69-23CF-44E3-9099-C40C66FF867C}">
                  <a14:compatExt spid="_x0000_s6145"/>
                </a:ext>
              </a:extLst>
            </xdr:cNvPr>
            <xdr:cNvSpPr/>
          </xdr:nvSpPr>
          <xdr:spPr>
            <a:xfrm>
              <a:off x="1952625" y="2162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6146" name="Check Box 2" hidden="1">
              <a:extLst>
                <a:ext uri="{63B3BB69-23CF-44E3-9099-C40C66FF867C}">
                  <a14:compatExt spid="_x0000_s6146"/>
                </a:ext>
              </a:extLst>
            </xdr:cNvPr>
            <xdr:cNvSpPr/>
          </xdr:nvSpPr>
          <xdr:spPr>
            <a:xfrm>
              <a:off x="1266825" y="7185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6147" name="Check Box 3" hidden="1">
              <a:extLst>
                <a:ext uri="{63B3BB69-23CF-44E3-9099-C40C66FF867C}">
                  <a14:compatExt spid="_x0000_s6147"/>
                </a:ext>
              </a:extLst>
            </xdr:cNvPr>
            <xdr:cNvSpPr/>
          </xdr:nvSpPr>
          <xdr:spPr>
            <a:xfrm>
              <a:off x="1200150" y="14192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6148" name="Check Box 4" hidden="1">
              <a:extLst>
                <a:ext uri="{63B3BB69-23CF-44E3-9099-C40C66FF867C}">
                  <a14:compatExt spid="_x0000_s6148"/>
                </a:ext>
              </a:extLst>
            </xdr:cNvPr>
            <xdr:cNvSpPr/>
          </xdr:nvSpPr>
          <xdr:spPr>
            <a:xfrm>
              <a:off x="4937125" y="7185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6149" name="Check Box 5" hidden="1">
              <a:extLst>
                <a:ext uri="{63B3BB69-23CF-44E3-9099-C40C66FF867C}">
                  <a14:compatExt spid="_x0000_s6149"/>
                </a:ext>
              </a:extLst>
            </xdr:cNvPr>
            <xdr:cNvSpPr/>
          </xdr:nvSpPr>
          <xdr:spPr>
            <a:xfrm>
              <a:off x="6394450" y="7185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6150" name="Check Box 6" hidden="1">
              <a:extLst>
                <a:ext uri="{63B3BB69-23CF-44E3-9099-C40C66FF867C}">
                  <a14:compatExt spid="_x0000_s6150"/>
                </a:ext>
              </a:extLst>
            </xdr:cNvPr>
            <xdr:cNvSpPr/>
          </xdr:nvSpPr>
          <xdr:spPr>
            <a:xfrm>
              <a:off x="8270875" y="719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6151" name="Check Box 7" hidden="1">
              <a:extLst>
                <a:ext uri="{63B3BB69-23CF-44E3-9099-C40C66FF867C}">
                  <a14:compatExt spid="_x0000_s6151"/>
                </a:ext>
              </a:extLst>
            </xdr:cNvPr>
            <xdr:cNvSpPr/>
          </xdr:nvSpPr>
          <xdr:spPr>
            <a:xfrm>
              <a:off x="1962150" y="2524125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6152" name="Check Box 8" hidden="1">
              <a:extLst>
                <a:ext uri="{63B3BB69-23CF-44E3-9099-C40C66FF867C}">
                  <a14:compatExt spid="_x0000_s6152"/>
                </a:ext>
              </a:extLst>
            </xdr:cNvPr>
            <xdr:cNvSpPr/>
          </xdr:nvSpPr>
          <xdr:spPr>
            <a:xfrm>
              <a:off x="4470400" y="21621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6153" name="Check Box 9" hidden="1">
              <a:extLst>
                <a:ext uri="{63B3BB69-23CF-44E3-9099-C40C66FF867C}">
                  <a14:compatExt spid="_x0000_s6153"/>
                </a:ext>
              </a:extLst>
            </xdr:cNvPr>
            <xdr:cNvSpPr/>
          </xdr:nvSpPr>
          <xdr:spPr>
            <a:xfrm>
              <a:off x="5308600" y="204787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6154" name="Check Box 10" hidden="1">
              <a:extLst>
                <a:ext uri="{63B3BB69-23CF-44E3-9099-C40C66FF867C}">
                  <a14:compatExt spid="_x0000_s6154"/>
                </a:ext>
              </a:extLst>
            </xdr:cNvPr>
            <xdr:cNvSpPr/>
          </xdr:nvSpPr>
          <xdr:spPr>
            <a:xfrm>
              <a:off x="5308600" y="2228850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6155" name="Check Box 11" hidden="1">
              <a:extLst>
                <a:ext uri="{63B3BB69-23CF-44E3-9099-C40C66FF867C}">
                  <a14:compatExt spid="_x0000_s6155"/>
                </a:ext>
              </a:extLst>
            </xdr:cNvPr>
            <xdr:cNvSpPr/>
          </xdr:nvSpPr>
          <xdr:spPr>
            <a:xfrm>
              <a:off x="4470400" y="25241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6156" name="Check Box 12" hidden="1">
              <a:extLst>
                <a:ext uri="{63B3BB69-23CF-44E3-9099-C40C66FF867C}">
                  <a14:compatExt spid="_x0000_s6156"/>
                </a:ext>
              </a:extLst>
            </xdr:cNvPr>
            <xdr:cNvSpPr/>
          </xdr:nvSpPr>
          <xdr:spPr>
            <a:xfrm>
              <a:off x="5308600" y="242887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6157" name="Check Box 13" hidden="1">
              <a:extLst>
                <a:ext uri="{63B3BB69-23CF-44E3-9099-C40C66FF867C}">
                  <a14:compatExt spid="_x0000_s6157"/>
                </a:ext>
              </a:extLst>
            </xdr:cNvPr>
            <xdr:cNvSpPr/>
          </xdr:nvSpPr>
          <xdr:spPr>
            <a:xfrm>
              <a:off x="8623300" y="2028825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6158" name="Check Box 14" hidden="1">
              <a:extLst>
                <a:ext uri="{63B3BB69-23CF-44E3-9099-C40C66FF867C}">
                  <a14:compatExt spid="_x0000_s6158"/>
                </a:ext>
              </a:extLst>
            </xdr:cNvPr>
            <xdr:cNvSpPr/>
          </xdr:nvSpPr>
          <xdr:spPr>
            <a:xfrm>
              <a:off x="8623300" y="22288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6159" name="Check Box 15" hidden="1">
              <a:extLst>
                <a:ext uri="{63B3BB69-23CF-44E3-9099-C40C66FF867C}">
                  <a14:compatExt spid="_x0000_s6159"/>
                </a:ext>
              </a:extLst>
            </xdr:cNvPr>
            <xdr:cNvSpPr/>
          </xdr:nvSpPr>
          <xdr:spPr>
            <a:xfrm>
              <a:off x="7299325" y="25241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6160" name="Check Box 16" hidden="1">
              <a:extLst>
                <a:ext uri="{63B3BB69-23CF-44E3-9099-C40C66FF867C}">
                  <a14:compatExt spid="_x0000_s6160"/>
                </a:ext>
              </a:extLst>
            </xdr:cNvPr>
            <xdr:cNvSpPr/>
          </xdr:nvSpPr>
          <xdr:spPr>
            <a:xfrm>
              <a:off x="8623300" y="2371725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28575</xdr:rowOff>
        </xdr:to>
        <xdr:sp>
          <xdr:nvSpPr>
            <xdr:cNvPr id="6161" name="Check Box 17" hidden="1">
              <a:extLst>
                <a:ext uri="{63B3BB69-23CF-44E3-9099-C40C66FF867C}">
                  <a14:compatExt spid="_x0000_s6161"/>
                </a:ext>
              </a:extLst>
            </xdr:cNvPr>
            <xdr:cNvSpPr/>
          </xdr:nvSpPr>
          <xdr:spPr>
            <a:xfrm>
              <a:off x="7156450" y="10668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6162" name="Check Box 18" hidden="1">
              <a:extLst>
                <a:ext uri="{63B3BB69-23CF-44E3-9099-C40C66FF867C}">
                  <a14:compatExt spid="_x0000_s6162"/>
                </a:ext>
              </a:extLst>
            </xdr:cNvPr>
            <xdr:cNvSpPr/>
          </xdr:nvSpPr>
          <xdr:spPr>
            <a:xfrm>
              <a:off x="8432800" y="7048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6163" name="Check Box 19" hidden="1">
              <a:extLst>
                <a:ext uri="{63B3BB69-23CF-44E3-9099-C40C66FF867C}">
                  <a14:compatExt spid="_x0000_s6163"/>
                </a:ext>
              </a:extLst>
            </xdr:cNvPr>
            <xdr:cNvSpPr/>
          </xdr:nvSpPr>
          <xdr:spPr>
            <a:xfrm>
              <a:off x="8432800" y="88582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6164" name="Check Box 20" hidden="1">
              <a:extLst>
                <a:ext uri="{63B3BB69-23CF-44E3-9099-C40C66FF867C}">
                  <a14:compatExt spid="_x0000_s6164"/>
                </a:ext>
              </a:extLst>
            </xdr:cNvPr>
            <xdr:cNvSpPr/>
          </xdr:nvSpPr>
          <xdr:spPr>
            <a:xfrm>
              <a:off x="1952625" y="161925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6165" name="Check Box 21" hidden="1">
              <a:extLst>
                <a:ext uri="{63B3BB69-23CF-44E3-9099-C40C66FF867C}">
                  <a14:compatExt spid="_x0000_s6165"/>
                </a:ext>
              </a:extLst>
            </xdr:cNvPr>
            <xdr:cNvSpPr/>
          </xdr:nvSpPr>
          <xdr:spPr>
            <a:xfrm>
              <a:off x="2609850" y="16287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6166" name="Check Box 22" hidden="1">
              <a:extLst>
                <a:ext uri="{63B3BB69-23CF-44E3-9099-C40C66FF867C}">
                  <a14:compatExt spid="_x0000_s6166"/>
                </a:ext>
              </a:extLst>
            </xdr:cNvPr>
            <xdr:cNvSpPr/>
          </xdr:nvSpPr>
          <xdr:spPr>
            <a:xfrm>
              <a:off x="2609850" y="180975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63500</xdr:colOff>
          <xdr:row>8</xdr:row>
          <xdr:rowOff>0</xdr:rowOff>
        </xdr:to>
        <xdr:sp>
          <xdr:nvSpPr>
            <xdr:cNvPr id="6167" name="Check Box 23" hidden="1">
              <a:extLst>
                <a:ext uri="{63B3BB69-23CF-44E3-9099-C40C66FF867C}">
                  <a14:compatExt spid="_x0000_s6167"/>
                </a:ext>
              </a:extLst>
            </xdr:cNvPr>
            <xdr:cNvSpPr/>
          </xdr:nvSpPr>
          <xdr:spPr>
            <a:xfrm>
              <a:off x="3390900" y="14382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6168" name="Check Box 24" hidden="1">
              <a:extLst>
                <a:ext uri="{63B3BB69-23CF-44E3-9099-C40C66FF867C}">
                  <a14:compatExt spid="_x0000_s6168"/>
                </a:ext>
              </a:extLst>
            </xdr:cNvPr>
            <xdr:cNvSpPr/>
          </xdr:nvSpPr>
          <xdr:spPr>
            <a:xfrm>
              <a:off x="2705100" y="14382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6169" name="Check Box 25" hidden="1">
              <a:extLst>
                <a:ext uri="{63B3BB69-23CF-44E3-9099-C40C66FF867C}">
                  <a14:compatExt spid="_x0000_s6169"/>
                </a:ext>
              </a:extLst>
            </xdr:cNvPr>
            <xdr:cNvSpPr/>
          </xdr:nvSpPr>
          <xdr:spPr>
            <a:xfrm>
              <a:off x="4584700" y="14382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6170" name="Check Box 26" hidden="1">
              <a:extLst>
                <a:ext uri="{63B3BB69-23CF-44E3-9099-C40C66FF867C}">
                  <a14:compatExt spid="_x0000_s6170"/>
                </a:ext>
              </a:extLst>
            </xdr:cNvPr>
            <xdr:cNvSpPr/>
          </xdr:nvSpPr>
          <xdr:spPr>
            <a:xfrm>
              <a:off x="2514600" y="43338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6171" name="Check Box 27" hidden="1">
              <a:extLst>
                <a:ext uri="{63B3BB69-23CF-44E3-9099-C40C66FF867C}">
                  <a14:compatExt spid="_x0000_s6171"/>
                </a:ext>
              </a:extLst>
            </xdr:cNvPr>
            <xdr:cNvSpPr/>
          </xdr:nvSpPr>
          <xdr:spPr>
            <a:xfrm>
              <a:off x="7299325" y="21621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6172" name="Check Box 28" hidden="1">
              <a:extLst>
                <a:ext uri="{63B3BB69-23CF-44E3-9099-C40C66FF867C}">
                  <a14:compatExt spid="_x0000_s6172"/>
                </a:ext>
              </a:extLst>
            </xdr:cNvPr>
            <xdr:cNvSpPr/>
          </xdr:nvSpPr>
          <xdr:spPr>
            <a:xfrm>
              <a:off x="7299325" y="23431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28575</xdr:rowOff>
        </xdr:to>
        <xdr:sp>
          <xdr:nvSpPr>
            <xdr:cNvPr id="6173" name="Check Box 29" hidden="1">
              <a:extLst>
                <a:ext uri="{63B3BB69-23CF-44E3-9099-C40C66FF867C}">
                  <a14:compatExt spid="_x0000_s6173"/>
                </a:ext>
              </a:extLst>
            </xdr:cNvPr>
            <xdr:cNvSpPr/>
          </xdr:nvSpPr>
          <xdr:spPr>
            <a:xfrm>
              <a:off x="8432800" y="10668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6174" name="Check Box 30" hidden="1">
              <a:extLst>
                <a:ext uri="{63B3BB69-23CF-44E3-9099-C40C66FF867C}">
                  <a14:compatExt spid="_x0000_s6174"/>
                </a:ext>
              </a:extLst>
            </xdr:cNvPr>
            <xdr:cNvSpPr/>
          </xdr:nvSpPr>
          <xdr:spPr>
            <a:xfrm>
              <a:off x="7156450" y="88582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6175" name="Check Box 31" hidden="1">
              <a:extLst>
                <a:ext uri="{63B3BB69-23CF-44E3-9099-C40C66FF867C}">
                  <a14:compatExt spid="_x0000_s6175"/>
                </a:ext>
              </a:extLst>
            </xdr:cNvPr>
            <xdr:cNvSpPr/>
          </xdr:nvSpPr>
          <xdr:spPr>
            <a:xfrm>
              <a:off x="7156450" y="7048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6176" name="Check Box 32" hidden="1">
              <a:extLst>
                <a:ext uri="{63B3BB69-23CF-44E3-9099-C40C66FF867C}">
                  <a14:compatExt spid="_x0000_s6176"/>
                </a:ext>
              </a:extLst>
            </xdr:cNvPr>
            <xdr:cNvSpPr/>
          </xdr:nvSpPr>
          <xdr:spPr>
            <a:xfrm>
              <a:off x="1143000" y="232410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6177" name="Check Box 33" hidden="1">
              <a:extLst>
                <a:ext uri="{63B3BB69-23CF-44E3-9099-C40C66FF867C}">
                  <a14:compatExt spid="_x0000_s6177"/>
                </a:ext>
              </a:extLst>
            </xdr:cNvPr>
            <xdr:cNvSpPr/>
          </xdr:nvSpPr>
          <xdr:spPr>
            <a:xfrm>
              <a:off x="1762125" y="41529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6178" name="Check Box 34" hidden="1">
              <a:extLst>
                <a:ext uri="{63B3BB69-23CF-44E3-9099-C40C66FF867C}">
                  <a14:compatExt spid="_x0000_s6178"/>
                </a:ext>
              </a:extLst>
            </xdr:cNvPr>
            <xdr:cNvSpPr/>
          </xdr:nvSpPr>
          <xdr:spPr>
            <a:xfrm>
              <a:off x="1952625" y="23145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>
          <xdr:nvSpPr>
            <xdr:cNvPr id="6179" name="Check Box 35" hidden="1">
              <a:extLst>
                <a:ext uri="{63B3BB69-23CF-44E3-9099-C40C66FF867C}">
                  <a14:compatExt spid="_x0000_s6179"/>
                </a:ext>
              </a:extLst>
            </xdr:cNvPr>
            <xdr:cNvSpPr/>
          </xdr:nvSpPr>
          <xdr:spPr>
            <a:xfrm>
              <a:off x="1133475" y="2524125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6180" name="Check Box 36" hidden="1">
              <a:extLst>
                <a:ext uri="{63B3BB69-23CF-44E3-9099-C40C66FF867C}">
                  <a14:compatExt spid="_x0000_s6180"/>
                </a:ext>
              </a:extLst>
            </xdr:cNvPr>
            <xdr:cNvSpPr/>
          </xdr:nvSpPr>
          <xdr:spPr>
            <a:xfrm>
              <a:off x="1123950" y="2162175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6181" name="Check Box 37" hidden="1">
              <a:extLst>
                <a:ext uri="{63B3BB69-23CF-44E3-9099-C40C66FF867C}">
                  <a14:compatExt spid="_x0000_s6181"/>
                </a:ext>
              </a:extLst>
            </xdr:cNvPr>
            <xdr:cNvSpPr/>
          </xdr:nvSpPr>
          <xdr:spPr>
            <a:xfrm>
              <a:off x="4441825" y="2324100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6182" name="Check Box 38" hidden="1">
              <a:extLst>
                <a:ext uri="{63B3BB69-23CF-44E3-9099-C40C66FF867C}">
                  <a14:compatExt spid="_x0000_s6182"/>
                </a:ext>
              </a:extLst>
            </xdr:cNvPr>
            <xdr:cNvSpPr/>
          </xdr:nvSpPr>
          <xdr:spPr>
            <a:xfrm>
              <a:off x="1990725" y="14001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28575</xdr:rowOff>
        </xdr:to>
        <xdr:sp>
          <xdr:nvSpPr>
            <xdr:cNvPr id="6183" name="Check Box 39" hidden="1">
              <a:extLst>
                <a:ext uri="{63B3BB69-23CF-44E3-9099-C40C66FF867C}">
                  <a14:compatExt spid="_x0000_s6183"/>
                </a:ext>
              </a:extLst>
            </xdr:cNvPr>
            <xdr:cNvSpPr/>
          </xdr:nvSpPr>
          <xdr:spPr>
            <a:xfrm>
              <a:off x="1952625" y="180022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18</xdr:row>
      <xdr:rowOff>0</xdr:rowOff>
    </xdr:from>
    <xdr:to>
      <xdr:col>9</xdr:col>
      <xdr:colOff>227330</xdr:colOff>
      <xdr:row>18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162175" y="48006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227330</xdr:colOff>
      <xdr:row>18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111375" y="480060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227330</xdr:colOff>
      <xdr:row>18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035175" y="4800600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227330</xdr:colOff>
      <xdr:row>18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162175" y="48006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6"/>
  <sheetViews>
    <sheetView zoomScale="120" zoomScaleNormal="120" workbookViewId="0">
      <selection activeCell="B13" sqref="B13"/>
    </sheetView>
  </sheetViews>
  <sheetFormatPr defaultColWidth="11" defaultRowHeight="14.25" outlineLevelCol="1"/>
  <cols>
    <col min="1" max="1" width="5.5" customWidth="1"/>
    <col min="2" max="2" width="103.875" style="416" customWidth="1"/>
    <col min="3" max="3" width="10.125" customWidth="1"/>
  </cols>
  <sheetData>
    <row r="1" ht="33" customHeight="1" spans="2:2">
      <c r="B1" s="417" t="s">
        <v>0</v>
      </c>
    </row>
    <row r="2" ht="21" customHeight="1" spans="1:2">
      <c r="A2" s="418"/>
      <c r="B2" s="419" t="s">
        <v>1</v>
      </c>
    </row>
    <row r="3" spans="1:2">
      <c r="A3" s="404">
        <v>1</v>
      </c>
      <c r="B3" s="420" t="s">
        <v>2</v>
      </c>
    </row>
    <row r="4" spans="1:2">
      <c r="A4" s="404">
        <v>2</v>
      </c>
      <c r="B4" s="420" t="s">
        <v>3</v>
      </c>
    </row>
    <row r="5" spans="1:2">
      <c r="A5" s="404">
        <v>3</v>
      </c>
      <c r="B5" s="420" t="s">
        <v>4</v>
      </c>
    </row>
    <row r="6" spans="1:2">
      <c r="A6" s="404">
        <v>4</v>
      </c>
      <c r="B6" s="420" t="s">
        <v>5</v>
      </c>
    </row>
    <row r="7" spans="1:2">
      <c r="A7" s="404">
        <v>5</v>
      </c>
      <c r="B7" s="420" t="s">
        <v>6</v>
      </c>
    </row>
    <row r="8" ht="13.5" customHeight="1" spans="1:2">
      <c r="A8" s="404">
        <v>6</v>
      </c>
      <c r="B8" s="420" t="s">
        <v>7</v>
      </c>
    </row>
    <row r="9" s="415" customFormat="1" ht="15" customHeight="1" spans="1:2">
      <c r="A9" s="421">
        <v>7</v>
      </c>
      <c r="B9" s="422" t="s">
        <v>8</v>
      </c>
    </row>
    <row r="10" spans="1:2">
      <c r="A10" s="404"/>
      <c r="B10" s="420"/>
    </row>
    <row r="11" ht="18.95" customHeight="1" spans="1:2">
      <c r="A11" s="418"/>
      <c r="B11" s="423" t="s">
        <v>9</v>
      </c>
    </row>
    <row r="12" ht="15.95" customHeight="1" spans="1:2">
      <c r="A12" s="404">
        <v>1</v>
      </c>
      <c r="B12" s="424" t="s">
        <v>10</v>
      </c>
    </row>
    <row r="13" spans="1:2">
      <c r="A13" s="404">
        <v>2</v>
      </c>
      <c r="B13" s="420" t="s">
        <v>11</v>
      </c>
    </row>
    <row r="14" spans="1:2">
      <c r="A14" s="404">
        <v>3</v>
      </c>
      <c r="B14" s="420" t="s">
        <v>12</v>
      </c>
    </row>
    <row r="15" ht="19.5" customHeight="1" spans="1:2">
      <c r="A15" s="404">
        <v>4</v>
      </c>
      <c r="B15" s="422" t="s">
        <v>13</v>
      </c>
    </row>
    <row r="16" spans="1:2">
      <c r="A16" s="404">
        <v>5</v>
      </c>
      <c r="B16" s="420" t="s">
        <v>14</v>
      </c>
    </row>
    <row r="17" spans="1:2">
      <c r="A17" s="404">
        <v>6</v>
      </c>
      <c r="B17" s="420" t="s">
        <v>15</v>
      </c>
    </row>
    <row r="18" spans="1:2">
      <c r="A18" s="404">
        <v>7</v>
      </c>
      <c r="B18" s="420" t="s">
        <v>16</v>
      </c>
    </row>
    <row r="19" spans="1:2">
      <c r="A19" s="404"/>
      <c r="B19" s="420"/>
    </row>
    <row r="20" ht="20.25" spans="1:2">
      <c r="A20" s="418"/>
      <c r="B20" s="419" t="s">
        <v>17</v>
      </c>
    </row>
    <row r="21" spans="1:2">
      <c r="A21" s="404">
        <v>1</v>
      </c>
      <c r="B21" s="424" t="s">
        <v>18</v>
      </c>
    </row>
    <row r="22" spans="1:2">
      <c r="A22" s="404">
        <v>2</v>
      </c>
      <c r="B22" s="420" t="s">
        <v>19</v>
      </c>
    </row>
    <row r="23" spans="1:2">
      <c r="A23" s="404">
        <v>3</v>
      </c>
      <c r="B23" s="420" t="s">
        <v>20</v>
      </c>
    </row>
    <row r="24" spans="1:2">
      <c r="A24" s="404">
        <v>4</v>
      </c>
      <c r="B24" s="420" t="s">
        <v>21</v>
      </c>
    </row>
    <row r="25" ht="28.5" spans="1:2">
      <c r="A25" s="404">
        <v>5</v>
      </c>
      <c r="B25" s="420" t="s">
        <v>22</v>
      </c>
    </row>
    <row r="26" ht="28.5" spans="1:2">
      <c r="A26" s="404">
        <v>6</v>
      </c>
      <c r="B26" s="420" t="s">
        <v>23</v>
      </c>
    </row>
    <row r="27" ht="28.5" spans="1:2">
      <c r="A27" s="404">
        <v>7</v>
      </c>
      <c r="B27" s="420" t="s">
        <v>24</v>
      </c>
    </row>
    <row r="28" spans="1:2">
      <c r="A28" s="404"/>
      <c r="B28" s="420"/>
    </row>
    <row r="29" ht="20.25" spans="1:2">
      <c r="A29" s="418"/>
      <c r="B29" s="419" t="s">
        <v>25</v>
      </c>
    </row>
    <row r="30" spans="1:2">
      <c r="A30" s="404">
        <v>1</v>
      </c>
      <c r="B30" s="424" t="s">
        <v>26</v>
      </c>
    </row>
    <row r="31" spans="1:2">
      <c r="A31" s="404">
        <v>2</v>
      </c>
      <c r="B31" s="420" t="s">
        <v>27</v>
      </c>
    </row>
    <row r="32" spans="1:2">
      <c r="A32" s="404">
        <v>3</v>
      </c>
      <c r="B32" s="420" t="s">
        <v>28</v>
      </c>
    </row>
    <row r="33" ht="28.5" spans="1:2">
      <c r="A33" s="404">
        <v>4</v>
      </c>
      <c r="B33" s="420" t="s">
        <v>29</v>
      </c>
    </row>
    <row r="34" ht="28.5" spans="1:2">
      <c r="A34" s="404">
        <v>5</v>
      </c>
      <c r="B34" s="420" t="s">
        <v>30</v>
      </c>
    </row>
    <row r="35" spans="1:2">
      <c r="A35" s="404">
        <v>6</v>
      </c>
      <c r="B35" s="420" t="s">
        <v>31</v>
      </c>
    </row>
    <row r="36" spans="1:2">
      <c r="A36" s="404">
        <v>7</v>
      </c>
      <c r="B36" s="420" t="s">
        <v>32</v>
      </c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5"/>
  <sheetViews>
    <sheetView workbookViewId="0">
      <selection activeCell="B8" sqref="B8:F8"/>
    </sheetView>
  </sheetViews>
  <sheetFormatPr defaultColWidth="9" defaultRowHeight="17.25"/>
  <cols>
    <col min="1" max="1" width="4.625" style="28" customWidth="1"/>
    <col min="2" max="2" width="13.7" style="28" customWidth="1"/>
    <col min="3" max="3" width="29.125" style="28" customWidth="1"/>
    <col min="4" max="4" width="32" style="88" customWidth="1"/>
    <col min="5" max="5" width="17.75" style="28" customWidth="1"/>
    <col min="6" max="6" width="28.125" style="28" customWidth="1"/>
    <col min="7" max="7" width="7.875" style="28" customWidth="1"/>
    <col min="8" max="8" width="11.25" style="28" customWidth="1"/>
    <col min="9" max="13" width="6.25" style="28" customWidth="1"/>
    <col min="14" max="14" width="7.875" style="28" customWidth="1"/>
    <col min="15" max="15" width="4.625" style="28" customWidth="1"/>
    <col min="16" max="16384" width="9" style="28"/>
  </cols>
  <sheetData>
    <row r="1" ht="29.25" spans="1:15">
      <c r="A1" s="29" t="s">
        <v>250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="26" customFormat="1" ht="16.5" spans="1:15">
      <c r="A2" s="30" t="s">
        <v>251</v>
      </c>
      <c r="B2" s="31" t="s">
        <v>252</v>
      </c>
      <c r="C2" s="31" t="s">
        <v>253</v>
      </c>
      <c r="D2" s="31" t="s">
        <v>254</v>
      </c>
      <c r="E2" s="31" t="s">
        <v>255</v>
      </c>
      <c r="F2" s="31" t="s">
        <v>256</v>
      </c>
      <c r="G2" s="31" t="s">
        <v>257</v>
      </c>
      <c r="H2" s="31" t="s">
        <v>258</v>
      </c>
      <c r="I2" s="30" t="s">
        <v>259</v>
      </c>
      <c r="J2" s="30" t="s">
        <v>260</v>
      </c>
      <c r="K2" s="30" t="s">
        <v>261</v>
      </c>
      <c r="L2" s="30" t="s">
        <v>262</v>
      </c>
      <c r="M2" s="30" t="s">
        <v>263</v>
      </c>
      <c r="N2" s="31" t="s">
        <v>264</v>
      </c>
      <c r="O2" s="31" t="s">
        <v>265</v>
      </c>
    </row>
    <row r="3" s="26" customFormat="1" ht="16.5" spans="1:15">
      <c r="A3" s="30"/>
      <c r="B3" s="33"/>
      <c r="C3" s="33"/>
      <c r="D3" s="33"/>
      <c r="E3" s="33"/>
      <c r="F3" s="33"/>
      <c r="G3" s="33"/>
      <c r="H3" s="33"/>
      <c r="I3" s="30" t="s">
        <v>266</v>
      </c>
      <c r="J3" s="30" t="s">
        <v>266</v>
      </c>
      <c r="K3" s="30" t="s">
        <v>266</v>
      </c>
      <c r="L3" s="30" t="s">
        <v>266</v>
      </c>
      <c r="M3" s="30" t="s">
        <v>266</v>
      </c>
      <c r="N3" s="33"/>
      <c r="O3" s="33"/>
    </row>
    <row r="4" s="26" customFormat="1" ht="16.5" spans="1:15">
      <c r="A4" s="35">
        <v>1</v>
      </c>
      <c r="B4" s="61" t="s">
        <v>267</v>
      </c>
      <c r="C4" s="35" t="s">
        <v>268</v>
      </c>
      <c r="D4" s="61" t="s">
        <v>269</v>
      </c>
      <c r="E4" s="35" t="s">
        <v>60</v>
      </c>
      <c r="F4" s="35" t="s">
        <v>270</v>
      </c>
      <c r="G4" s="35" t="s">
        <v>63</v>
      </c>
      <c r="H4" s="35" t="s">
        <v>271</v>
      </c>
      <c r="I4" s="35">
        <v>2</v>
      </c>
      <c r="J4" s="35"/>
      <c r="K4" s="35"/>
      <c r="L4" s="35"/>
      <c r="M4" s="35">
        <v>1</v>
      </c>
      <c r="N4" s="35">
        <f t="shared" ref="N4:N8" si="0">I4+J4+K4+L4+M4</f>
        <v>3</v>
      </c>
      <c r="O4" s="35" t="s">
        <v>272</v>
      </c>
    </row>
    <row r="5" s="26" customFormat="1" ht="16.5" spans="1:15">
      <c r="A5" s="35">
        <v>2</v>
      </c>
      <c r="B5" s="61" t="s">
        <v>273</v>
      </c>
      <c r="C5" s="35" t="s">
        <v>268</v>
      </c>
      <c r="D5" s="61" t="s">
        <v>274</v>
      </c>
      <c r="E5" s="35" t="s">
        <v>60</v>
      </c>
      <c r="F5" s="35" t="s">
        <v>270</v>
      </c>
      <c r="G5" s="35" t="s">
        <v>63</v>
      </c>
      <c r="H5" s="35" t="s">
        <v>271</v>
      </c>
      <c r="I5" s="35">
        <v>2</v>
      </c>
      <c r="J5" s="35"/>
      <c r="K5" s="35"/>
      <c r="L5" s="35"/>
      <c r="M5" s="35">
        <v>1</v>
      </c>
      <c r="N5" s="35">
        <f t="shared" si="0"/>
        <v>3</v>
      </c>
      <c r="O5" s="35" t="s">
        <v>272</v>
      </c>
    </row>
    <row r="6" s="26" customFormat="1" ht="16.5" spans="1:15">
      <c r="A6" s="35">
        <v>3</v>
      </c>
      <c r="B6" s="64" t="s">
        <v>275</v>
      </c>
      <c r="C6" s="65" t="s">
        <v>276</v>
      </c>
      <c r="D6" s="66" t="s">
        <v>269</v>
      </c>
      <c r="E6" s="35" t="s">
        <v>60</v>
      </c>
      <c r="F6" s="35" t="s">
        <v>277</v>
      </c>
      <c r="G6" s="35" t="s">
        <v>63</v>
      </c>
      <c r="H6" s="35" t="s">
        <v>271</v>
      </c>
      <c r="I6" s="35">
        <v>1</v>
      </c>
      <c r="J6" s="35"/>
      <c r="K6" s="35"/>
      <c r="L6" s="35"/>
      <c r="M6" s="35"/>
      <c r="N6" s="35">
        <f t="shared" si="0"/>
        <v>1</v>
      </c>
      <c r="O6" s="35" t="s">
        <v>272</v>
      </c>
    </row>
    <row r="7" s="26" customFormat="1" ht="16.5" spans="1:15">
      <c r="A7" s="35">
        <v>4</v>
      </c>
      <c r="B7" s="64" t="s">
        <v>278</v>
      </c>
      <c r="C7" s="65" t="s">
        <v>276</v>
      </c>
      <c r="D7" s="65" t="s">
        <v>274</v>
      </c>
      <c r="E7" s="35" t="s">
        <v>60</v>
      </c>
      <c r="F7" s="35" t="s">
        <v>277</v>
      </c>
      <c r="G7" s="35" t="s">
        <v>63</v>
      </c>
      <c r="H7" s="35" t="s">
        <v>271</v>
      </c>
      <c r="I7" s="35">
        <v>2</v>
      </c>
      <c r="J7" s="35"/>
      <c r="K7" s="35"/>
      <c r="L7" s="35"/>
      <c r="M7" s="35"/>
      <c r="N7" s="35">
        <f t="shared" si="0"/>
        <v>2</v>
      </c>
      <c r="O7" s="35" t="s">
        <v>272</v>
      </c>
    </row>
    <row r="8" s="26" customFormat="1" ht="16.5" spans="1:15">
      <c r="A8" s="35">
        <v>5</v>
      </c>
      <c r="B8" s="61">
        <v>1</v>
      </c>
      <c r="C8" s="89" t="s">
        <v>279</v>
      </c>
      <c r="D8" s="90" t="s">
        <v>280</v>
      </c>
      <c r="E8" s="35" t="s">
        <v>281</v>
      </c>
      <c r="F8" s="35" t="s">
        <v>282</v>
      </c>
      <c r="G8" s="35" t="s">
        <v>63</v>
      </c>
      <c r="H8" s="35" t="s">
        <v>271</v>
      </c>
      <c r="I8" s="35"/>
      <c r="J8" s="35"/>
      <c r="K8" s="35"/>
      <c r="L8" s="35">
        <v>3</v>
      </c>
      <c r="M8" s="35"/>
      <c r="N8" s="35">
        <f t="shared" si="0"/>
        <v>3</v>
      </c>
      <c r="O8" s="35" t="s">
        <v>272</v>
      </c>
    </row>
    <row r="9" s="26" customFormat="1" ht="16.5" spans="1:15">
      <c r="A9" s="35">
        <v>6</v>
      </c>
      <c r="B9" s="61"/>
      <c r="C9" s="35"/>
      <c r="D9" s="50"/>
      <c r="E9" s="37"/>
      <c r="F9" s="37"/>
      <c r="G9" s="35"/>
      <c r="H9" s="35"/>
      <c r="I9" s="35"/>
      <c r="J9" s="35"/>
      <c r="K9" s="35"/>
      <c r="L9" s="35"/>
      <c r="M9" s="35"/>
      <c r="N9" s="35"/>
      <c r="O9" s="35"/>
    </row>
    <row r="10" s="26" customFormat="1" ht="16.5" spans="1:15">
      <c r="A10" s="35">
        <v>7</v>
      </c>
      <c r="B10" s="91"/>
      <c r="C10" s="35"/>
      <c r="D10" s="50"/>
      <c r="E10" s="37"/>
      <c r="F10" s="37"/>
      <c r="G10" s="35"/>
      <c r="H10" s="35"/>
      <c r="I10" s="35"/>
      <c r="J10" s="35"/>
      <c r="K10" s="35"/>
      <c r="L10" s="35"/>
      <c r="M10" s="35"/>
      <c r="N10" s="35"/>
      <c r="O10" s="35"/>
    </row>
    <row r="11" s="26" customFormat="1" ht="16.5" spans="1:15">
      <c r="A11" s="35">
        <v>8</v>
      </c>
      <c r="B11" s="91"/>
      <c r="C11" s="35"/>
      <c r="D11" s="50"/>
      <c r="E11" s="37"/>
      <c r="F11" s="37"/>
      <c r="G11" s="35"/>
      <c r="H11" s="35"/>
      <c r="I11" s="35"/>
      <c r="J11" s="35"/>
      <c r="K11" s="35"/>
      <c r="L11" s="35"/>
      <c r="M11" s="35"/>
      <c r="N11" s="35"/>
      <c r="O11" s="35"/>
    </row>
    <row r="12" s="26" customFormat="1" ht="16.5" spans="1:15">
      <c r="A12" s="35">
        <v>9</v>
      </c>
      <c r="B12" s="91"/>
      <c r="C12" s="35"/>
      <c r="D12" s="50"/>
      <c r="E12" s="37"/>
      <c r="F12" s="37"/>
      <c r="G12" s="35"/>
      <c r="H12" s="35"/>
      <c r="I12" s="35"/>
      <c r="J12" s="35"/>
      <c r="K12" s="35"/>
      <c r="L12" s="35"/>
      <c r="M12" s="35"/>
      <c r="N12" s="35"/>
      <c r="O12" s="35"/>
    </row>
    <row r="13" s="26" customFormat="1" ht="16.5" spans="1:15">
      <c r="A13" s="92"/>
      <c r="B13" s="93"/>
      <c r="C13" s="94"/>
      <c r="D13" s="95"/>
      <c r="E13" s="92"/>
      <c r="F13" s="94"/>
      <c r="G13" s="94"/>
      <c r="H13" s="94"/>
      <c r="I13" s="97"/>
      <c r="J13" s="92"/>
      <c r="K13" s="94"/>
      <c r="L13" s="94"/>
      <c r="M13" s="97"/>
      <c r="N13" s="94"/>
      <c r="O13" s="97"/>
    </row>
    <row r="14" s="27" customFormat="1" ht="21" spans="1:15">
      <c r="A14" s="38" t="s">
        <v>283</v>
      </c>
      <c r="B14" s="39"/>
      <c r="C14" s="39"/>
      <c r="D14" s="46"/>
      <c r="E14" s="41"/>
      <c r="F14" s="56"/>
      <c r="G14" s="56"/>
      <c r="H14" s="56"/>
      <c r="I14" s="51"/>
      <c r="J14" s="38" t="s">
        <v>284</v>
      </c>
      <c r="K14" s="39"/>
      <c r="L14" s="39"/>
      <c r="M14" s="40"/>
      <c r="N14" s="39"/>
      <c r="O14" s="46"/>
    </row>
    <row r="15" ht="39" customHeight="1" spans="1:15">
      <c r="A15" s="42" t="s">
        <v>285</v>
      </c>
      <c r="B15" s="43"/>
      <c r="C15" s="43"/>
      <c r="D15" s="96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</row>
  </sheetData>
  <mergeCells count="15">
    <mergeCell ref="A1:O1"/>
    <mergeCell ref="A14:D14"/>
    <mergeCell ref="E14:I14"/>
    <mergeCell ref="J14:M14"/>
    <mergeCell ref="A15:O15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0"/>
  <sheetViews>
    <sheetView workbookViewId="0">
      <selection activeCell="B8" sqref="B8:F8"/>
    </sheetView>
  </sheetViews>
  <sheetFormatPr defaultColWidth="9" defaultRowHeight="14.25"/>
  <cols>
    <col min="1" max="1" width="4.625" customWidth="1"/>
    <col min="2" max="2" width="29.25" customWidth="1"/>
    <col min="3" max="3" width="14.8" customWidth="1"/>
    <col min="4" max="4" width="25.1" customWidth="1"/>
    <col min="5" max="5" width="25.3" customWidth="1"/>
    <col min="6" max="6" width="13.3" customWidth="1"/>
    <col min="7" max="7" width="10" customWidth="1"/>
    <col min="8" max="10" width="9.5" customWidth="1"/>
    <col min="11" max="11" width="9.625" customWidth="1"/>
    <col min="12" max="12" width="21.9" customWidth="1"/>
    <col min="13" max="13" width="15.8" customWidth="1"/>
  </cols>
  <sheetData>
    <row r="1" ht="36" customHeight="1" spans="1:13">
      <c r="A1" s="29" t="s">
        <v>286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</row>
    <row r="2" s="25" customFormat="1" ht="16.5" spans="1:13">
      <c r="A2" s="30" t="s">
        <v>251</v>
      </c>
      <c r="B2" s="30" t="s">
        <v>256</v>
      </c>
      <c r="C2" s="30" t="s">
        <v>252</v>
      </c>
      <c r="D2" s="30" t="s">
        <v>253</v>
      </c>
      <c r="E2" s="30" t="s">
        <v>254</v>
      </c>
      <c r="F2" s="30" t="s">
        <v>255</v>
      </c>
      <c r="G2" s="30" t="s">
        <v>287</v>
      </c>
      <c r="H2" s="30"/>
      <c r="I2" s="30" t="s">
        <v>288</v>
      </c>
      <c r="J2" s="30"/>
      <c r="K2" s="32" t="s">
        <v>289</v>
      </c>
      <c r="L2" s="85" t="s">
        <v>290</v>
      </c>
      <c r="M2" s="44" t="s">
        <v>291</v>
      </c>
    </row>
    <row r="3" s="25" customFormat="1" ht="16.5" spans="1:13">
      <c r="A3" s="30"/>
      <c r="B3" s="30"/>
      <c r="C3" s="30"/>
      <c r="D3" s="30"/>
      <c r="E3" s="30"/>
      <c r="F3" s="30"/>
      <c r="G3" s="30" t="s">
        <v>292</v>
      </c>
      <c r="H3" s="30" t="s">
        <v>293</v>
      </c>
      <c r="I3" s="30" t="s">
        <v>292</v>
      </c>
      <c r="J3" s="30" t="s">
        <v>293</v>
      </c>
      <c r="K3" s="34"/>
      <c r="L3" s="86"/>
      <c r="M3" s="45"/>
    </row>
    <row r="4" s="26" customFormat="1" ht="16.5" spans="1:13">
      <c r="A4" s="35">
        <v>1</v>
      </c>
      <c r="B4" s="35" t="s">
        <v>270</v>
      </c>
      <c r="C4" s="61" t="s">
        <v>267</v>
      </c>
      <c r="D4" s="35" t="s">
        <v>268</v>
      </c>
      <c r="E4" s="61" t="s">
        <v>269</v>
      </c>
      <c r="F4" s="35" t="s">
        <v>60</v>
      </c>
      <c r="G4" s="83">
        <v>0.5</v>
      </c>
      <c r="H4" s="35">
        <v>0</v>
      </c>
      <c r="I4" s="35">
        <v>0</v>
      </c>
      <c r="J4" s="35">
        <v>0</v>
      </c>
      <c r="K4" s="37" t="s">
        <v>294</v>
      </c>
      <c r="L4" s="35" t="s">
        <v>271</v>
      </c>
      <c r="M4" s="35" t="s">
        <v>272</v>
      </c>
    </row>
    <row r="5" s="26" customFormat="1" ht="16.5" spans="1:13">
      <c r="A5" s="35">
        <v>2</v>
      </c>
      <c r="B5" s="35" t="s">
        <v>270</v>
      </c>
      <c r="C5" s="61" t="s">
        <v>273</v>
      </c>
      <c r="D5" s="35" t="s">
        <v>268</v>
      </c>
      <c r="E5" s="61" t="s">
        <v>274</v>
      </c>
      <c r="F5" s="35" t="s">
        <v>60</v>
      </c>
      <c r="G5" s="83">
        <v>0.5</v>
      </c>
      <c r="H5" s="35">
        <v>0</v>
      </c>
      <c r="I5" s="35">
        <v>0</v>
      </c>
      <c r="J5" s="35">
        <v>0</v>
      </c>
      <c r="K5" s="37" t="s">
        <v>294</v>
      </c>
      <c r="L5" s="35" t="s">
        <v>271</v>
      </c>
      <c r="M5" s="35" t="s">
        <v>272</v>
      </c>
    </row>
    <row r="6" s="26" customFormat="1" ht="16.5" spans="1:13">
      <c r="A6" s="35">
        <v>3</v>
      </c>
      <c r="B6" s="35" t="s">
        <v>277</v>
      </c>
      <c r="C6" s="64" t="s">
        <v>275</v>
      </c>
      <c r="D6" s="65" t="s">
        <v>276</v>
      </c>
      <c r="E6" s="66" t="s">
        <v>269</v>
      </c>
      <c r="F6" s="35" t="s">
        <v>60</v>
      </c>
      <c r="G6" s="83">
        <v>0.5</v>
      </c>
      <c r="H6" s="35">
        <v>0</v>
      </c>
      <c r="I6" s="35">
        <v>0</v>
      </c>
      <c r="J6" s="35">
        <v>0</v>
      </c>
      <c r="K6" s="37" t="s">
        <v>294</v>
      </c>
      <c r="L6" s="35" t="s">
        <v>271</v>
      </c>
      <c r="M6" s="35" t="s">
        <v>272</v>
      </c>
    </row>
    <row r="7" s="26" customFormat="1" ht="16.5" spans="1:13">
      <c r="A7" s="35">
        <v>4</v>
      </c>
      <c r="B7" s="35" t="s">
        <v>277</v>
      </c>
      <c r="C7" s="64" t="s">
        <v>278</v>
      </c>
      <c r="D7" s="65" t="s">
        <v>276</v>
      </c>
      <c r="E7" s="65" t="s">
        <v>274</v>
      </c>
      <c r="F7" s="35" t="s">
        <v>60</v>
      </c>
      <c r="G7" s="83">
        <v>0.5</v>
      </c>
      <c r="H7" s="35">
        <v>0</v>
      </c>
      <c r="I7" s="35">
        <v>0</v>
      </c>
      <c r="J7" s="35">
        <v>0</v>
      </c>
      <c r="K7" s="37" t="s">
        <v>294</v>
      </c>
      <c r="L7" s="35" t="s">
        <v>271</v>
      </c>
      <c r="M7" s="35" t="s">
        <v>272</v>
      </c>
    </row>
    <row r="8" s="26" customFormat="1" ht="16.5" spans="1:13">
      <c r="A8" s="35">
        <v>5</v>
      </c>
      <c r="B8" s="35" t="s">
        <v>282</v>
      </c>
      <c r="C8" s="61">
        <v>1</v>
      </c>
      <c r="D8" s="67" t="s">
        <v>279</v>
      </c>
      <c r="E8" s="68" t="s">
        <v>280</v>
      </c>
      <c r="F8" s="35" t="s">
        <v>281</v>
      </c>
      <c r="G8" s="83"/>
      <c r="H8" s="35"/>
      <c r="I8" s="35"/>
      <c r="J8" s="35"/>
      <c r="K8" s="37"/>
      <c r="L8" s="35"/>
      <c r="M8" s="35"/>
    </row>
    <row r="9" s="27" customFormat="1" ht="21" spans="1:13">
      <c r="A9" s="38" t="s">
        <v>283</v>
      </c>
      <c r="B9" s="39"/>
      <c r="C9" s="39"/>
      <c r="D9" s="39"/>
      <c r="E9" s="40"/>
      <c r="F9" s="41"/>
      <c r="G9" s="51"/>
      <c r="H9" s="38" t="s">
        <v>284</v>
      </c>
      <c r="I9" s="39"/>
      <c r="J9" s="39"/>
      <c r="K9" s="40"/>
      <c r="L9" s="87"/>
      <c r="M9" s="46"/>
    </row>
    <row r="10" s="28" customFormat="1" ht="104" customHeight="1" spans="1:13">
      <c r="A10" s="42" t="s">
        <v>295</v>
      </c>
      <c r="B10" s="84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</row>
  </sheetData>
  <mergeCells count="17">
    <mergeCell ref="A1:M1"/>
    <mergeCell ref="G2:H2"/>
    <mergeCell ref="I2:J2"/>
    <mergeCell ref="A9:E9"/>
    <mergeCell ref="F9:G9"/>
    <mergeCell ref="H9:K9"/>
    <mergeCell ref="L9:M9"/>
    <mergeCell ref="A10:M10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6"/>
  <sheetViews>
    <sheetView workbookViewId="0">
      <selection activeCell="E13" sqref="E13"/>
    </sheetView>
  </sheetViews>
  <sheetFormatPr defaultColWidth="9" defaultRowHeight="17.25"/>
  <cols>
    <col min="1" max="1" width="8.5" style="58" customWidth="1"/>
    <col min="2" max="2" width="28" style="58" customWidth="1"/>
    <col min="3" max="3" width="14.8" style="58" customWidth="1"/>
    <col min="4" max="4" width="25.1" style="58" customWidth="1"/>
    <col min="5" max="5" width="25.3" style="58" customWidth="1"/>
    <col min="6" max="6" width="13.3" style="58" customWidth="1"/>
    <col min="7" max="7" width="9" style="58" customWidth="1"/>
    <col min="8" max="8" width="7.875" style="58" customWidth="1"/>
    <col min="9" max="9" width="6.25" style="58" customWidth="1"/>
    <col min="10" max="10" width="9" style="58" customWidth="1"/>
    <col min="11" max="11" width="7.875" style="58" customWidth="1"/>
    <col min="12" max="12" width="6.25" style="58" customWidth="1"/>
    <col min="13" max="13" width="8.375" style="58" customWidth="1"/>
    <col min="14" max="14" width="13.125" style="58" customWidth="1"/>
    <col min="15" max="15" width="6.25" style="58" customWidth="1"/>
    <col min="16" max="16" width="8" style="58" customWidth="1"/>
    <col min="17" max="17" width="11.75" style="58" customWidth="1"/>
    <col min="18" max="18" width="6.25" style="58" customWidth="1"/>
    <col min="19" max="19" width="9.08333333333333" style="58" customWidth="1"/>
    <col min="20" max="21" width="6.25" style="58" customWidth="1"/>
    <col min="22" max="22" width="4.625" style="58" customWidth="1"/>
    <col min="23" max="23" width="4.875" style="58" customWidth="1"/>
    <col min="24" max="16384" width="9" style="58"/>
  </cols>
  <sheetData>
    <row r="1" ht="29.25" spans="1:23">
      <c r="A1" s="59" t="s">
        <v>296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</row>
    <row r="2" s="57" customFormat="1" ht="15.95" customHeight="1" spans="1:23">
      <c r="A2" s="30" t="s">
        <v>297</v>
      </c>
      <c r="B2" s="30" t="s">
        <v>256</v>
      </c>
      <c r="C2" s="30" t="s">
        <v>252</v>
      </c>
      <c r="D2" s="30" t="s">
        <v>253</v>
      </c>
      <c r="E2" s="30" t="s">
        <v>254</v>
      </c>
      <c r="F2" s="30" t="s">
        <v>255</v>
      </c>
      <c r="G2" s="30" t="s">
        <v>298</v>
      </c>
      <c r="H2" s="30"/>
      <c r="I2" s="30"/>
      <c r="J2" s="30" t="s">
        <v>299</v>
      </c>
      <c r="K2" s="30"/>
      <c r="L2" s="30"/>
      <c r="M2" s="30" t="s">
        <v>300</v>
      </c>
      <c r="N2" s="30"/>
      <c r="O2" s="30"/>
      <c r="P2" s="30" t="s">
        <v>301</v>
      </c>
      <c r="Q2" s="30"/>
      <c r="R2" s="30"/>
      <c r="S2" s="30" t="s">
        <v>302</v>
      </c>
      <c r="T2" s="30"/>
      <c r="U2" s="30"/>
      <c r="V2" s="52" t="s">
        <v>303</v>
      </c>
      <c r="W2" s="52" t="s">
        <v>265</v>
      </c>
    </row>
    <row r="3" s="57" customFormat="1" ht="16.5" spans="1:23">
      <c r="A3" s="30"/>
      <c r="B3" s="30"/>
      <c r="C3" s="30"/>
      <c r="D3" s="30"/>
      <c r="E3" s="30"/>
      <c r="F3" s="30"/>
      <c r="G3" s="30" t="s">
        <v>304</v>
      </c>
      <c r="H3" s="30" t="s">
        <v>65</v>
      </c>
      <c r="I3" s="30" t="s">
        <v>256</v>
      </c>
      <c r="J3" s="30" t="s">
        <v>304</v>
      </c>
      <c r="K3" s="30" t="s">
        <v>65</v>
      </c>
      <c r="L3" s="30" t="s">
        <v>256</v>
      </c>
      <c r="M3" s="30" t="s">
        <v>304</v>
      </c>
      <c r="N3" s="30" t="s">
        <v>65</v>
      </c>
      <c r="O3" s="30" t="s">
        <v>256</v>
      </c>
      <c r="P3" s="30" t="s">
        <v>304</v>
      </c>
      <c r="Q3" s="30" t="s">
        <v>65</v>
      </c>
      <c r="R3" s="30" t="s">
        <v>256</v>
      </c>
      <c r="S3" s="30" t="s">
        <v>304</v>
      </c>
      <c r="T3" s="30" t="s">
        <v>65</v>
      </c>
      <c r="U3" s="30" t="s">
        <v>256</v>
      </c>
      <c r="V3" s="52"/>
      <c r="W3" s="52"/>
    </row>
    <row r="4" spans="1:23">
      <c r="A4" s="60" t="s">
        <v>305</v>
      </c>
      <c r="B4" s="35" t="s">
        <v>270</v>
      </c>
      <c r="C4" s="61" t="s">
        <v>267</v>
      </c>
      <c r="D4" s="35" t="s">
        <v>268</v>
      </c>
      <c r="E4" s="61" t="s">
        <v>269</v>
      </c>
      <c r="F4" s="35" t="s">
        <v>60</v>
      </c>
      <c r="G4" s="62" t="s">
        <v>306</v>
      </c>
      <c r="H4" s="48" t="s">
        <v>307</v>
      </c>
      <c r="I4" s="62" t="s">
        <v>308</v>
      </c>
      <c r="J4" s="48" t="s">
        <v>309</v>
      </c>
      <c r="K4" s="48" t="s">
        <v>310</v>
      </c>
      <c r="L4" s="48" t="s">
        <v>308</v>
      </c>
      <c r="M4" s="48" t="s">
        <v>311</v>
      </c>
      <c r="N4" s="48" t="s">
        <v>312</v>
      </c>
      <c r="O4" s="48" t="s">
        <v>313</v>
      </c>
      <c r="P4" s="48" t="s">
        <v>314</v>
      </c>
      <c r="Q4" s="48" t="s">
        <v>315</v>
      </c>
      <c r="R4" s="48" t="s">
        <v>316</v>
      </c>
      <c r="S4" s="36" t="s">
        <v>317</v>
      </c>
      <c r="T4" s="36" t="s">
        <v>318</v>
      </c>
      <c r="U4" s="36" t="s">
        <v>319</v>
      </c>
      <c r="V4" s="48" t="s">
        <v>271</v>
      </c>
      <c r="W4" s="48" t="s">
        <v>272</v>
      </c>
    </row>
    <row r="5" spans="1:23">
      <c r="A5" s="60"/>
      <c r="B5" s="35" t="s">
        <v>270</v>
      </c>
      <c r="C5" s="61" t="s">
        <v>273</v>
      </c>
      <c r="D5" s="35" t="s">
        <v>268</v>
      </c>
      <c r="E5" s="61" t="s">
        <v>274</v>
      </c>
      <c r="F5" s="35" t="s">
        <v>60</v>
      </c>
      <c r="G5" s="63" t="s">
        <v>320</v>
      </c>
      <c r="H5" s="63"/>
      <c r="I5" s="63"/>
      <c r="J5" s="30" t="s">
        <v>321</v>
      </c>
      <c r="K5" s="30"/>
      <c r="L5" s="30"/>
      <c r="M5" s="30" t="s">
        <v>322</v>
      </c>
      <c r="N5" s="30"/>
      <c r="O5" s="30"/>
      <c r="P5" s="30" t="s">
        <v>323</v>
      </c>
      <c r="Q5" s="30"/>
      <c r="R5" s="30"/>
      <c r="S5" s="30" t="s">
        <v>324</v>
      </c>
      <c r="T5" s="30"/>
      <c r="U5" s="30"/>
      <c r="V5" s="36"/>
      <c r="W5" s="36"/>
    </row>
    <row r="6" spans="1:23">
      <c r="A6" s="60" t="s">
        <v>325</v>
      </c>
      <c r="B6" s="35" t="s">
        <v>277</v>
      </c>
      <c r="C6" s="64" t="s">
        <v>275</v>
      </c>
      <c r="D6" s="65" t="s">
        <v>276</v>
      </c>
      <c r="E6" s="66" t="s">
        <v>269</v>
      </c>
      <c r="F6" s="35" t="s">
        <v>60</v>
      </c>
      <c r="G6" s="63" t="s">
        <v>304</v>
      </c>
      <c r="H6" s="63" t="s">
        <v>65</v>
      </c>
      <c r="I6" s="63" t="s">
        <v>256</v>
      </c>
      <c r="J6" s="30" t="s">
        <v>304</v>
      </c>
      <c r="K6" s="30" t="s">
        <v>65</v>
      </c>
      <c r="L6" s="30" t="s">
        <v>256</v>
      </c>
      <c r="M6" s="30" t="s">
        <v>304</v>
      </c>
      <c r="N6" s="30" t="s">
        <v>65</v>
      </c>
      <c r="O6" s="30" t="s">
        <v>256</v>
      </c>
      <c r="P6" s="30" t="s">
        <v>304</v>
      </c>
      <c r="Q6" s="30" t="s">
        <v>65</v>
      </c>
      <c r="R6" s="30" t="s">
        <v>256</v>
      </c>
      <c r="S6" s="30" t="s">
        <v>304</v>
      </c>
      <c r="T6" s="30" t="s">
        <v>65</v>
      </c>
      <c r="U6" s="30" t="s">
        <v>256</v>
      </c>
      <c r="V6" s="36"/>
      <c r="W6" s="36"/>
    </row>
    <row r="7" spans="1:23">
      <c r="A7" s="60"/>
      <c r="B7" s="35" t="s">
        <v>277</v>
      </c>
      <c r="C7" s="64" t="s">
        <v>278</v>
      </c>
      <c r="D7" s="65" t="s">
        <v>276</v>
      </c>
      <c r="E7" s="65" t="s">
        <v>274</v>
      </c>
      <c r="F7" s="35" t="s">
        <v>60</v>
      </c>
      <c r="G7" s="36" t="s">
        <v>326</v>
      </c>
      <c r="H7" s="36" t="s">
        <v>327</v>
      </c>
      <c r="I7" s="36" t="s">
        <v>328</v>
      </c>
      <c r="J7" s="36" t="s">
        <v>329</v>
      </c>
      <c r="K7" s="36" t="s">
        <v>330</v>
      </c>
      <c r="L7" s="36" t="s">
        <v>331</v>
      </c>
      <c r="M7" s="36"/>
      <c r="N7" s="36" t="s">
        <v>332</v>
      </c>
      <c r="O7" s="36" t="s">
        <v>333</v>
      </c>
      <c r="P7" s="36"/>
      <c r="Q7" s="36"/>
      <c r="R7" s="36"/>
      <c r="S7" s="36"/>
      <c r="T7" s="36"/>
      <c r="U7" s="36"/>
      <c r="V7" s="36" t="s">
        <v>271</v>
      </c>
      <c r="W7" s="36" t="s">
        <v>272</v>
      </c>
    </row>
    <row r="8" spans="1:23">
      <c r="A8" s="60" t="s">
        <v>334</v>
      </c>
      <c r="B8" s="35" t="s">
        <v>282</v>
      </c>
      <c r="C8" s="61">
        <v>1</v>
      </c>
      <c r="D8" s="67" t="s">
        <v>279</v>
      </c>
      <c r="E8" s="68" t="s">
        <v>280</v>
      </c>
      <c r="F8" s="35" t="s">
        <v>281</v>
      </c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</row>
    <row r="9" spans="1:23">
      <c r="A9" s="60"/>
      <c r="B9" s="35"/>
      <c r="C9" s="61"/>
      <c r="D9" s="35"/>
      <c r="E9" s="61"/>
      <c r="F9" s="35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</row>
    <row r="10" spans="1:23">
      <c r="A10" s="60"/>
      <c r="B10" s="35"/>
      <c r="C10" s="61"/>
      <c r="D10" s="35"/>
      <c r="E10" s="69"/>
      <c r="F10" s="35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</row>
    <row r="11" spans="1:23">
      <c r="A11" s="60" t="s">
        <v>335</v>
      </c>
      <c r="B11" s="35"/>
      <c r="C11" s="61"/>
      <c r="D11" s="35"/>
      <c r="E11" s="70"/>
      <c r="F11" s="35"/>
      <c r="G11" s="48"/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</row>
    <row r="12" spans="1:23">
      <c r="A12" s="60"/>
      <c r="B12" s="35"/>
      <c r="C12" s="61"/>
      <c r="D12" s="35"/>
      <c r="E12" s="70"/>
      <c r="F12" s="35"/>
      <c r="G12" s="48"/>
      <c r="H12" s="48"/>
      <c r="I12" s="48"/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48"/>
      <c r="W12" s="48"/>
    </row>
    <row r="13" spans="1:23">
      <c r="A13" s="71" t="s">
        <v>336</v>
      </c>
      <c r="B13" s="35"/>
      <c r="C13" s="61"/>
      <c r="D13" s="35"/>
      <c r="E13" s="69"/>
      <c r="F13" s="35"/>
      <c r="G13" s="48"/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</row>
    <row r="14" spans="1:23">
      <c r="A14" s="72"/>
      <c r="B14" s="35"/>
      <c r="C14" s="61"/>
      <c r="D14" s="35"/>
      <c r="E14" s="61"/>
      <c r="F14" s="35"/>
      <c r="G14" s="48"/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</row>
    <row r="15" s="58" customFormat="1" ht="21" spans="1:23">
      <c r="A15" s="73" t="s">
        <v>337</v>
      </c>
      <c r="B15" s="74"/>
      <c r="C15" s="74"/>
      <c r="D15" s="74"/>
      <c r="E15" s="75"/>
      <c r="F15" s="76"/>
      <c r="G15" s="77"/>
      <c r="H15" s="78"/>
      <c r="I15" s="78"/>
      <c r="J15" s="73" t="s">
        <v>284</v>
      </c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5"/>
      <c r="V15" s="81"/>
      <c r="W15" s="82"/>
    </row>
    <row r="16" ht="61" customHeight="1" spans="1:23">
      <c r="A16" s="79" t="s">
        <v>338</v>
      </c>
      <c r="B16" s="79"/>
      <c r="C16" s="80"/>
      <c r="D16" s="80"/>
      <c r="E16" s="80"/>
      <c r="F16" s="80"/>
      <c r="G16" s="80"/>
      <c r="H16" s="80"/>
      <c r="I16" s="80"/>
      <c r="J16" s="80"/>
      <c r="K16" s="80"/>
      <c r="L16" s="80"/>
      <c r="M16" s="80"/>
      <c r="N16" s="80"/>
      <c r="O16" s="80"/>
      <c r="P16" s="80"/>
      <c r="Q16" s="80"/>
      <c r="R16" s="80"/>
      <c r="S16" s="80"/>
      <c r="T16" s="80"/>
      <c r="U16" s="80"/>
      <c r="V16" s="80"/>
      <c r="W16" s="80"/>
    </row>
  </sheetData>
  <mergeCells count="28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5:E15"/>
    <mergeCell ref="F15:G15"/>
    <mergeCell ref="J15:U15"/>
    <mergeCell ref="A16:W16"/>
    <mergeCell ref="A2:A3"/>
    <mergeCell ref="A4:A5"/>
    <mergeCell ref="A6:A7"/>
    <mergeCell ref="A8:A10"/>
    <mergeCell ref="A11:A12"/>
    <mergeCell ref="A13:A14"/>
    <mergeCell ref="B2:B3"/>
    <mergeCell ref="C2:C3"/>
    <mergeCell ref="D2:D3"/>
    <mergeCell ref="E2:E3"/>
    <mergeCell ref="F2:F3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7"/>
  <sheetViews>
    <sheetView workbookViewId="0">
      <selection activeCell="K16" sqref="K16"/>
    </sheetView>
  </sheetViews>
  <sheetFormatPr defaultColWidth="9" defaultRowHeight="14.25"/>
  <cols>
    <col min="1" max="2" width="5.125" customWidth="1"/>
    <col min="3" max="3" width="11.25" customWidth="1"/>
    <col min="4" max="4" width="5.125" customWidth="1"/>
    <col min="5" max="5" width="11.25" customWidth="1"/>
    <col min="6" max="6" width="6.25" customWidth="1"/>
    <col min="7" max="7" width="10.125" customWidth="1"/>
    <col min="8" max="8" width="7.875" customWidth="1"/>
    <col min="9" max="9" width="11.25" customWidth="1"/>
    <col min="10" max="10" width="7.875" customWidth="1"/>
    <col min="11" max="11" width="11.25" customWidth="1"/>
    <col min="12" max="12" width="7.875" customWidth="1"/>
    <col min="13" max="14" width="4.625" customWidth="1"/>
  </cols>
  <sheetData>
    <row r="1" ht="29.25" spans="1:14">
      <c r="A1" s="29" t="s">
        <v>339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</row>
    <row r="2" s="25" customFormat="1" ht="16.5" spans="1:14">
      <c r="A2" s="52" t="s">
        <v>340</v>
      </c>
      <c r="B2" s="53" t="s">
        <v>252</v>
      </c>
      <c r="C2" s="53" t="s">
        <v>253</v>
      </c>
      <c r="D2" s="53" t="s">
        <v>254</v>
      </c>
      <c r="E2" s="53" t="s">
        <v>255</v>
      </c>
      <c r="F2" s="53" t="s">
        <v>256</v>
      </c>
      <c r="G2" s="52" t="s">
        <v>341</v>
      </c>
      <c r="H2" s="52" t="s">
        <v>342</v>
      </c>
      <c r="I2" s="52" t="s">
        <v>343</v>
      </c>
      <c r="J2" s="52" t="s">
        <v>342</v>
      </c>
      <c r="K2" s="52" t="s">
        <v>344</v>
      </c>
      <c r="L2" s="52" t="s">
        <v>342</v>
      </c>
      <c r="M2" s="53" t="s">
        <v>303</v>
      </c>
      <c r="N2" s="53" t="s">
        <v>265</v>
      </c>
    </row>
    <row r="3" s="28" customFormat="1" ht="17.25" spans="1:14">
      <c r="A3" s="54"/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</row>
    <row r="4" s="28" customFormat="1" ht="17.25" spans="1:14">
      <c r="A4" s="55" t="s">
        <v>340</v>
      </c>
      <c r="B4" s="55" t="s">
        <v>345</v>
      </c>
      <c r="C4" s="55" t="s">
        <v>304</v>
      </c>
      <c r="D4" s="55" t="s">
        <v>254</v>
      </c>
      <c r="E4" s="53" t="s">
        <v>255</v>
      </c>
      <c r="F4" s="53" t="s">
        <v>256</v>
      </c>
      <c r="G4" s="52" t="s">
        <v>341</v>
      </c>
      <c r="H4" s="52" t="s">
        <v>342</v>
      </c>
      <c r="I4" s="52" t="s">
        <v>343</v>
      </c>
      <c r="J4" s="52" t="s">
        <v>342</v>
      </c>
      <c r="K4" s="52" t="s">
        <v>344</v>
      </c>
      <c r="L4" s="52" t="s">
        <v>342</v>
      </c>
      <c r="M4" s="53" t="s">
        <v>303</v>
      </c>
      <c r="N4" s="53" t="s">
        <v>265</v>
      </c>
    </row>
    <row r="5" s="28" customFormat="1" ht="17.25" spans="1:14">
      <c r="A5" s="54"/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</row>
    <row r="6" s="28" customFormat="1" ht="17.25" spans="1:14">
      <c r="A6" s="54"/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</row>
    <row r="7" s="28" customFormat="1" ht="17.25" spans="1:14">
      <c r="A7" s="54"/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</row>
    <row r="8" s="28" customFormat="1" ht="17.25" spans="1:14">
      <c r="A8" s="54"/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</row>
    <row r="9" s="28" customFormat="1" ht="17.25" spans="1:14">
      <c r="A9" s="54"/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</row>
    <row r="10" s="28" customFormat="1" ht="17.25" spans="1:14">
      <c r="A10" s="54"/>
      <c r="B10" s="54"/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</row>
    <row r="11" s="27" customFormat="1" ht="21" spans="1:14">
      <c r="A11" s="38" t="s">
        <v>346</v>
      </c>
      <c r="B11" s="39"/>
      <c r="C11" s="39"/>
      <c r="D11" s="40"/>
      <c r="E11" s="41"/>
      <c r="F11" s="56"/>
      <c r="G11" s="51"/>
      <c r="H11" s="56"/>
      <c r="I11" s="38" t="s">
        <v>347</v>
      </c>
      <c r="J11" s="39"/>
      <c r="K11" s="39"/>
      <c r="L11" s="39"/>
      <c r="M11" s="39"/>
      <c r="N11" s="46"/>
    </row>
    <row r="12" s="28" customFormat="1" ht="51" customHeight="1" spans="1:14">
      <c r="A12" s="42" t="s">
        <v>348</v>
      </c>
      <c r="B12" s="43"/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3"/>
    </row>
    <row r="13" s="28" customFormat="1" ht="17.25"/>
    <row r="14" s="28" customFormat="1" ht="17.25"/>
    <row r="15" s="28" customFormat="1" ht="17.25"/>
    <row r="16" s="28" customFormat="1" ht="17.25"/>
    <row r="17" s="28" customFormat="1" ht="17.25"/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"/>
  <sheetViews>
    <sheetView workbookViewId="0">
      <selection activeCell="H21" sqref="H21"/>
    </sheetView>
  </sheetViews>
  <sheetFormatPr defaultColWidth="9" defaultRowHeight="14.25"/>
  <cols>
    <col min="1" max="1" width="7.6" customWidth="1"/>
    <col min="2" max="2" width="10" customWidth="1"/>
    <col min="3" max="3" width="13.7" customWidth="1"/>
    <col min="4" max="4" width="22.125" customWidth="1"/>
    <col min="5" max="5" width="27.25" customWidth="1"/>
    <col min="6" max="6" width="12.875" customWidth="1"/>
    <col min="7" max="7" width="9.5" customWidth="1"/>
    <col min="8" max="8" width="13.125" customWidth="1"/>
    <col min="9" max="10" width="8.875" customWidth="1"/>
    <col min="11" max="12" width="4.625" customWidth="1"/>
  </cols>
  <sheetData>
    <row r="1" ht="29.25" spans="1:10">
      <c r="A1" s="29" t="s">
        <v>349</v>
      </c>
      <c r="B1" s="29"/>
      <c r="C1" s="29"/>
      <c r="D1" s="29"/>
      <c r="E1" s="29"/>
      <c r="F1" s="29"/>
      <c r="G1" s="29"/>
      <c r="H1" s="29"/>
      <c r="I1" s="29"/>
      <c r="J1" s="29"/>
    </row>
    <row r="2" s="25" customFormat="1" ht="16.5" spans="1:12">
      <c r="A2" s="30" t="s">
        <v>297</v>
      </c>
      <c r="B2" s="31" t="s">
        <v>256</v>
      </c>
      <c r="C2" s="31" t="s">
        <v>252</v>
      </c>
      <c r="D2" s="31" t="s">
        <v>253</v>
      </c>
      <c r="E2" s="31" t="s">
        <v>254</v>
      </c>
      <c r="F2" s="31" t="s">
        <v>255</v>
      </c>
      <c r="G2" s="30" t="s">
        <v>350</v>
      </c>
      <c r="H2" s="30" t="s">
        <v>351</v>
      </c>
      <c r="I2" s="30" t="s">
        <v>352</v>
      </c>
      <c r="J2" s="30" t="s">
        <v>353</v>
      </c>
      <c r="K2" s="31" t="s">
        <v>303</v>
      </c>
      <c r="L2" s="31" t="s">
        <v>265</v>
      </c>
    </row>
    <row r="3" s="47" customFormat="1" ht="16.5" spans="1:12">
      <c r="A3" s="35" t="s">
        <v>305</v>
      </c>
      <c r="B3" s="48" t="s">
        <v>354</v>
      </c>
      <c r="C3" s="49"/>
      <c r="D3" s="35"/>
      <c r="E3" s="50"/>
      <c r="F3" s="35"/>
      <c r="G3" s="37"/>
      <c r="H3" s="37"/>
      <c r="I3" s="37"/>
      <c r="J3" s="37"/>
      <c r="K3" s="37"/>
      <c r="L3" s="37"/>
    </row>
    <row r="4" s="47" customFormat="1" ht="16.5" spans="1:12">
      <c r="A4" s="35" t="s">
        <v>325</v>
      </c>
      <c r="B4" s="48" t="s">
        <v>354</v>
      </c>
      <c r="C4" s="49"/>
      <c r="D4" s="35"/>
      <c r="E4" s="50"/>
      <c r="F4" s="35"/>
      <c r="G4" s="37"/>
      <c r="H4" s="37"/>
      <c r="I4" s="37"/>
      <c r="J4" s="37"/>
      <c r="K4" s="37"/>
      <c r="L4" s="37"/>
    </row>
    <row r="5" s="47" customFormat="1" ht="16.5" spans="1:12">
      <c r="A5" s="35" t="s">
        <v>334</v>
      </c>
      <c r="B5" s="48" t="s">
        <v>354</v>
      </c>
      <c r="C5" s="49"/>
      <c r="D5" s="35"/>
      <c r="E5" s="50"/>
      <c r="F5" s="35"/>
      <c r="G5" s="35"/>
      <c r="H5" s="35"/>
      <c r="I5" s="35"/>
      <c r="J5" s="35"/>
      <c r="K5" s="35"/>
      <c r="L5" s="35"/>
    </row>
    <row r="6" s="47" customFormat="1" ht="16.5" spans="1:12">
      <c r="A6" s="35" t="s">
        <v>335</v>
      </c>
      <c r="B6" s="48" t="s">
        <v>354</v>
      </c>
      <c r="C6" s="49"/>
      <c r="D6" s="35"/>
      <c r="E6" s="50"/>
      <c r="F6" s="35"/>
      <c r="G6" s="35"/>
      <c r="H6" s="35"/>
      <c r="I6" s="35"/>
      <c r="J6" s="35"/>
      <c r="K6" s="35"/>
      <c r="L6" s="35"/>
    </row>
    <row r="7" s="47" customFormat="1" ht="16.5" spans="1:12">
      <c r="A7" s="35" t="s">
        <v>336</v>
      </c>
      <c r="B7" s="48"/>
      <c r="C7" s="49"/>
      <c r="D7" s="35"/>
      <c r="E7" s="35"/>
      <c r="F7" s="35"/>
      <c r="G7" s="35"/>
      <c r="H7" s="35"/>
      <c r="I7" s="35"/>
      <c r="J7" s="35"/>
      <c r="K7" s="35"/>
      <c r="L7" s="35"/>
    </row>
    <row r="8" s="27" customFormat="1" ht="21" spans="1:12">
      <c r="A8" s="38" t="s">
        <v>346</v>
      </c>
      <c r="B8" s="39"/>
      <c r="C8" s="39"/>
      <c r="D8" s="39"/>
      <c r="E8" s="40"/>
      <c r="F8" s="41"/>
      <c r="G8" s="51"/>
      <c r="H8" s="38" t="s">
        <v>347</v>
      </c>
      <c r="I8" s="39"/>
      <c r="J8" s="39"/>
      <c r="K8" s="39"/>
      <c r="L8" s="46"/>
    </row>
    <row r="9" s="28" customFormat="1" ht="70" customHeight="1" spans="1:12">
      <c r="A9" s="42" t="s">
        <v>355</v>
      </c>
      <c r="B9" s="42"/>
      <c r="C9" s="43"/>
      <c r="D9" s="43"/>
      <c r="E9" s="43"/>
      <c r="F9" s="43"/>
      <c r="G9" s="43"/>
      <c r="H9" s="43"/>
      <c r="I9" s="43"/>
      <c r="J9" s="43"/>
      <c r="K9" s="43"/>
      <c r="L9" s="43"/>
    </row>
  </sheetData>
  <mergeCells count="5">
    <mergeCell ref="A1:J1"/>
    <mergeCell ref="A8:E8"/>
    <mergeCell ref="F8:G8"/>
    <mergeCell ref="H8:J8"/>
    <mergeCell ref="A9:L9"/>
  </mergeCells>
  <dataValidations count="1">
    <dataValidation type="list" allowBlank="1" showInputMessage="1" showErrorMessage="1" sqref="L3:L9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workbookViewId="0">
      <selection activeCell="H16" sqref="H16"/>
    </sheetView>
  </sheetViews>
  <sheetFormatPr defaultColWidth="9" defaultRowHeight="14.25"/>
  <cols>
    <col min="1" max="1" width="4.625" customWidth="1"/>
    <col min="2" max="2" width="9.5" customWidth="1"/>
    <col min="3" max="3" width="48.625" customWidth="1"/>
    <col min="4" max="4" width="35" customWidth="1"/>
    <col min="5" max="5" width="13.25" customWidth="1"/>
    <col min="6" max="7" width="9.5" customWidth="1"/>
    <col min="8" max="8" width="9.625" customWidth="1"/>
    <col min="9" max="9" width="13.625" customWidth="1"/>
  </cols>
  <sheetData>
    <row r="1" ht="29.25" spans="1:9">
      <c r="A1" s="29" t="s">
        <v>356</v>
      </c>
      <c r="B1" s="29"/>
      <c r="C1" s="29"/>
      <c r="D1" s="29"/>
      <c r="E1" s="29"/>
      <c r="F1" s="29"/>
      <c r="G1" s="29"/>
      <c r="H1" s="29"/>
      <c r="I1" s="29"/>
    </row>
    <row r="2" s="25" customFormat="1" ht="16.5" spans="1:9">
      <c r="A2" s="30" t="s">
        <v>251</v>
      </c>
      <c r="B2" s="31" t="s">
        <v>256</v>
      </c>
      <c r="C2" s="31" t="s">
        <v>304</v>
      </c>
      <c r="D2" s="31" t="s">
        <v>254</v>
      </c>
      <c r="E2" s="31" t="s">
        <v>255</v>
      </c>
      <c r="F2" s="30" t="s">
        <v>357</v>
      </c>
      <c r="G2" s="30" t="s">
        <v>288</v>
      </c>
      <c r="H2" s="32" t="s">
        <v>289</v>
      </c>
      <c r="I2" s="44" t="s">
        <v>291</v>
      </c>
    </row>
    <row r="3" s="25" customFormat="1" ht="16.5" spans="1:9">
      <c r="A3" s="30"/>
      <c r="B3" s="33"/>
      <c r="C3" s="33"/>
      <c r="D3" s="33"/>
      <c r="E3" s="33"/>
      <c r="F3" s="30" t="s">
        <v>358</v>
      </c>
      <c r="G3" s="30" t="s">
        <v>292</v>
      </c>
      <c r="H3" s="34"/>
      <c r="I3" s="45"/>
    </row>
    <row r="4" s="26" customFormat="1" ht="16.5" spans="1:9">
      <c r="A4" s="35">
        <v>1</v>
      </c>
      <c r="B4" s="35" t="s">
        <v>313</v>
      </c>
      <c r="C4" s="35" t="s">
        <v>359</v>
      </c>
      <c r="D4" s="36" t="s">
        <v>360</v>
      </c>
      <c r="E4" s="37" t="s">
        <v>361</v>
      </c>
      <c r="F4" s="35">
        <v>4.5</v>
      </c>
      <c r="G4" s="35">
        <v>0</v>
      </c>
      <c r="H4" s="35">
        <v>4.5</v>
      </c>
      <c r="I4" s="35" t="s">
        <v>272</v>
      </c>
    </row>
    <row r="5" s="26" customFormat="1" ht="16.5" spans="1:9">
      <c r="A5" s="35">
        <v>2</v>
      </c>
      <c r="B5" s="35" t="s">
        <v>316</v>
      </c>
      <c r="C5" s="35" t="s">
        <v>362</v>
      </c>
      <c r="D5" s="36" t="s">
        <v>363</v>
      </c>
      <c r="E5" s="37" t="s">
        <v>361</v>
      </c>
      <c r="F5" s="35">
        <v>4.5</v>
      </c>
      <c r="G5" s="35">
        <v>0</v>
      </c>
      <c r="H5" s="35">
        <v>4.5</v>
      </c>
      <c r="I5" s="35" t="s">
        <v>272</v>
      </c>
    </row>
    <row r="6" s="27" customFormat="1" ht="21" spans="1:9">
      <c r="A6" s="38" t="s">
        <v>364</v>
      </c>
      <c r="B6" s="39"/>
      <c r="C6" s="39"/>
      <c r="D6" s="40"/>
      <c r="E6" s="41"/>
      <c r="F6" s="38" t="s">
        <v>365</v>
      </c>
      <c r="G6" s="39"/>
      <c r="H6" s="40"/>
      <c r="I6" s="46"/>
    </row>
    <row r="7" s="28" customFormat="1" ht="37" customHeight="1" spans="1:9">
      <c r="A7" s="42" t="s">
        <v>366</v>
      </c>
      <c r="B7" s="42"/>
      <c r="C7" s="43"/>
      <c r="D7" s="43"/>
      <c r="E7" s="43"/>
      <c r="F7" s="43"/>
      <c r="G7" s="43"/>
      <c r="H7" s="43"/>
      <c r="I7" s="43"/>
    </row>
    <row r="8" s="28" customFormat="1" ht="17.25"/>
    <row r="9" s="28" customFormat="1" ht="17.25"/>
    <row r="10" s="28" customFormat="1" ht="17.25"/>
    <row r="11" s="28" customFormat="1" ht="17.25"/>
  </sheetData>
  <mergeCells count="11">
    <mergeCell ref="A1:I1"/>
    <mergeCell ref="A6:D6"/>
    <mergeCell ref="F6:H6"/>
    <mergeCell ref="A7:I7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0"/>
  <sheetViews>
    <sheetView workbookViewId="0">
      <selection activeCell="B31" sqref="B31"/>
    </sheetView>
  </sheetViews>
  <sheetFormatPr defaultColWidth="9" defaultRowHeight="14.25"/>
  <cols>
    <col min="1" max="11" width="12" customWidth="1"/>
  </cols>
  <sheetData>
    <row r="1" spans="1:11">
      <c r="A1" s="1" t="s">
        <v>367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42" customHeight="1" spans="1:11">
      <c r="A2" s="3" t="s">
        <v>368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5" spans="1:11">
      <c r="A3" s="4">
        <v>1</v>
      </c>
      <c r="B3" s="5">
        <v>2</v>
      </c>
      <c r="C3" s="5">
        <v>3</v>
      </c>
      <c r="D3" s="5">
        <v>4</v>
      </c>
      <c r="E3" s="5">
        <v>5</v>
      </c>
      <c r="F3" s="5">
        <v>6</v>
      </c>
      <c r="G3" s="5">
        <v>7</v>
      </c>
      <c r="H3" s="5">
        <v>8</v>
      </c>
      <c r="I3" s="5">
        <v>9</v>
      </c>
      <c r="J3" s="5">
        <v>10</v>
      </c>
      <c r="K3" s="5">
        <v>11</v>
      </c>
    </row>
    <row r="4" ht="15.75" spans="1:11">
      <c r="A4" s="6" t="s">
        <v>369</v>
      </c>
      <c r="B4" s="7" t="s">
        <v>370</v>
      </c>
      <c r="C4" s="8" t="s">
        <v>371</v>
      </c>
      <c r="D4" s="9"/>
      <c r="E4" s="7" t="s">
        <v>372</v>
      </c>
      <c r="F4" s="7" t="s">
        <v>373</v>
      </c>
      <c r="G4" s="7" t="s">
        <v>374</v>
      </c>
      <c r="H4" s="7" t="s">
        <v>375</v>
      </c>
      <c r="I4" s="8" t="s">
        <v>376</v>
      </c>
      <c r="J4" s="23"/>
      <c r="K4" s="9"/>
    </row>
    <row r="5" ht="15" spans="1:11">
      <c r="A5" s="10" t="s">
        <v>377</v>
      </c>
      <c r="B5" s="11" t="s">
        <v>378</v>
      </c>
      <c r="C5" s="11" t="s">
        <v>379</v>
      </c>
      <c r="D5" s="11" t="s">
        <v>380</v>
      </c>
      <c r="E5" s="11" t="s">
        <v>378</v>
      </c>
      <c r="F5" s="11" t="s">
        <v>381</v>
      </c>
      <c r="G5" s="11">
        <v>9</v>
      </c>
      <c r="H5" s="11">
        <v>1</v>
      </c>
      <c r="I5" s="24">
        <v>0</v>
      </c>
      <c r="J5" s="24">
        <v>0</v>
      </c>
      <c r="K5" s="24">
        <v>1</v>
      </c>
    </row>
    <row r="6" ht="15"/>
    <row r="7" ht="15" spans="1:10">
      <c r="A7" s="12" t="s">
        <v>382</v>
      </c>
      <c r="B7" s="13" t="s">
        <v>383</v>
      </c>
      <c r="E7" s="12" t="s">
        <v>384</v>
      </c>
      <c r="F7" s="13" t="s">
        <v>385</v>
      </c>
      <c r="I7" s="12" t="s">
        <v>386</v>
      </c>
      <c r="J7" s="13" t="s">
        <v>387</v>
      </c>
    </row>
    <row r="8" ht="15" spans="1:10">
      <c r="A8" s="14" t="s">
        <v>388</v>
      </c>
      <c r="B8" s="15" t="s">
        <v>379</v>
      </c>
      <c r="E8" s="14" t="s">
        <v>389</v>
      </c>
      <c r="F8" s="16" t="s">
        <v>378</v>
      </c>
      <c r="I8" s="14" t="s">
        <v>390</v>
      </c>
      <c r="J8" s="16" t="s">
        <v>378</v>
      </c>
    </row>
    <row r="9" ht="15" spans="1:10">
      <c r="A9" s="14" t="s">
        <v>391</v>
      </c>
      <c r="B9" s="16" t="s">
        <v>377</v>
      </c>
      <c r="E9" s="14" t="s">
        <v>392</v>
      </c>
      <c r="F9" s="15" t="s">
        <v>393</v>
      </c>
      <c r="I9" s="14" t="s">
        <v>394</v>
      </c>
      <c r="J9" s="15" t="s">
        <v>395</v>
      </c>
    </row>
    <row r="10" ht="15" spans="1:10">
      <c r="A10" s="14" t="s">
        <v>396</v>
      </c>
      <c r="B10" s="15" t="s">
        <v>397</v>
      </c>
      <c r="E10" s="14" t="s">
        <v>398</v>
      </c>
      <c r="F10" s="15" t="s">
        <v>399</v>
      </c>
      <c r="I10" s="14" t="s">
        <v>400</v>
      </c>
      <c r="J10" s="15" t="s">
        <v>401</v>
      </c>
    </row>
    <row r="11" ht="15" spans="1:10">
      <c r="A11" s="14" t="s">
        <v>402</v>
      </c>
      <c r="B11" s="15" t="s">
        <v>403</v>
      </c>
      <c r="I11" s="14" t="s">
        <v>404</v>
      </c>
      <c r="J11" s="15" t="s">
        <v>377</v>
      </c>
    </row>
    <row r="12" ht="15" spans="9:10">
      <c r="I12" s="14" t="s">
        <v>405</v>
      </c>
      <c r="J12" s="15" t="s">
        <v>393</v>
      </c>
    </row>
    <row r="13" ht="15" spans="9:10">
      <c r="I13" s="14" t="s">
        <v>406</v>
      </c>
      <c r="J13" s="15" t="s">
        <v>399</v>
      </c>
    </row>
    <row r="14" ht="15"/>
    <row r="15" ht="15" spans="1:10">
      <c r="A15" s="12" t="s">
        <v>407</v>
      </c>
      <c r="B15" s="13" t="s">
        <v>408</v>
      </c>
      <c r="E15" s="12" t="s">
        <v>409</v>
      </c>
      <c r="F15" s="13" t="s">
        <v>410</v>
      </c>
      <c r="I15" s="12" t="s">
        <v>411</v>
      </c>
      <c r="J15" s="13" t="s">
        <v>412</v>
      </c>
    </row>
    <row r="16" ht="15" spans="1:10">
      <c r="A16" s="14">
        <v>2019</v>
      </c>
      <c r="B16" s="15" t="s">
        <v>413</v>
      </c>
      <c r="E16" s="14" t="s">
        <v>414</v>
      </c>
      <c r="F16" s="15">
        <v>1</v>
      </c>
      <c r="I16" s="14" t="s">
        <v>415</v>
      </c>
      <c r="J16" s="15">
        <v>0</v>
      </c>
    </row>
    <row r="17" ht="15" spans="1:10">
      <c r="A17" s="14">
        <v>2020</v>
      </c>
      <c r="B17" s="15" t="s">
        <v>416</v>
      </c>
      <c r="E17" s="14" t="s">
        <v>417</v>
      </c>
      <c r="F17" s="15">
        <v>2</v>
      </c>
      <c r="I17" s="14" t="s">
        <v>418</v>
      </c>
      <c r="J17" s="16">
        <v>1</v>
      </c>
    </row>
    <row r="18" ht="15" spans="1:10">
      <c r="A18" s="14">
        <v>2021</v>
      </c>
      <c r="B18" s="16" t="s">
        <v>381</v>
      </c>
      <c r="E18" s="14" t="s">
        <v>419</v>
      </c>
      <c r="F18" s="15">
        <v>3</v>
      </c>
      <c r="I18" s="14" t="s">
        <v>420</v>
      </c>
      <c r="J18" s="15">
        <v>2</v>
      </c>
    </row>
    <row r="19" ht="15" spans="1:10">
      <c r="A19" s="14">
        <v>2022</v>
      </c>
      <c r="B19" s="15" t="s">
        <v>421</v>
      </c>
      <c r="E19" s="14" t="s">
        <v>422</v>
      </c>
      <c r="F19" s="15">
        <v>4</v>
      </c>
      <c r="I19" s="14" t="s">
        <v>423</v>
      </c>
      <c r="J19" s="15">
        <v>3</v>
      </c>
    </row>
    <row r="20" ht="15" spans="1:10">
      <c r="A20" s="14">
        <v>2023</v>
      </c>
      <c r="B20" s="15" t="s">
        <v>109</v>
      </c>
      <c r="E20" s="14" t="s">
        <v>424</v>
      </c>
      <c r="F20" s="15">
        <v>8</v>
      </c>
      <c r="I20" s="14" t="s">
        <v>425</v>
      </c>
      <c r="J20" s="15">
        <v>4</v>
      </c>
    </row>
    <row r="21" ht="15" spans="1:10">
      <c r="A21" s="14">
        <v>2024</v>
      </c>
      <c r="B21" s="15" t="s">
        <v>108</v>
      </c>
      <c r="E21" s="14" t="s">
        <v>426</v>
      </c>
      <c r="F21" s="16">
        <v>9</v>
      </c>
      <c r="I21" s="14" t="s">
        <v>427</v>
      </c>
      <c r="J21" s="15">
        <v>5</v>
      </c>
    </row>
    <row r="22" ht="15" spans="1:2">
      <c r="A22" s="14">
        <v>2025</v>
      </c>
      <c r="B22" s="15" t="s">
        <v>403</v>
      </c>
    </row>
    <row r="23" ht="15"/>
    <row r="24" ht="15" spans="1:11">
      <c r="A24" s="17" t="s">
        <v>428</v>
      </c>
      <c r="B24" s="18" t="s">
        <v>429</v>
      </c>
      <c r="D24" s="19" t="s">
        <v>251</v>
      </c>
      <c r="E24" s="20" t="s">
        <v>371</v>
      </c>
      <c r="F24" s="20" t="s">
        <v>430</v>
      </c>
      <c r="G24" s="20" t="s">
        <v>431</v>
      </c>
      <c r="H24" s="19" t="s">
        <v>251</v>
      </c>
      <c r="I24" s="20" t="s">
        <v>371</v>
      </c>
      <c r="J24" s="20" t="s">
        <v>430</v>
      </c>
      <c r="K24" s="20" t="s">
        <v>431</v>
      </c>
    </row>
    <row r="25" ht="15" spans="1:11">
      <c r="A25" s="14" t="s">
        <v>432</v>
      </c>
      <c r="B25" s="16" t="s">
        <v>433</v>
      </c>
      <c r="D25" s="14">
        <v>1</v>
      </c>
      <c r="E25" s="21" t="s">
        <v>433</v>
      </c>
      <c r="F25" s="21" t="s">
        <v>432</v>
      </c>
      <c r="G25" s="15" t="s">
        <v>434</v>
      </c>
      <c r="H25" s="12">
        <v>105</v>
      </c>
      <c r="I25" s="21" t="s">
        <v>433</v>
      </c>
      <c r="J25" s="21" t="s">
        <v>435</v>
      </c>
      <c r="K25" s="13" t="s">
        <v>436</v>
      </c>
    </row>
    <row r="26" ht="15" spans="1:11">
      <c r="A26" s="14" t="s">
        <v>437</v>
      </c>
      <c r="B26" s="15" t="s">
        <v>438</v>
      </c>
      <c r="D26" s="14">
        <v>2</v>
      </c>
      <c r="E26" s="22"/>
      <c r="F26" s="22"/>
      <c r="G26" s="15" t="s">
        <v>439</v>
      </c>
      <c r="H26" s="14">
        <v>106</v>
      </c>
      <c r="I26" s="22"/>
      <c r="J26" s="22"/>
      <c r="K26" s="15" t="s">
        <v>440</v>
      </c>
    </row>
    <row r="27" ht="15" spans="1:11">
      <c r="A27" s="14" t="s">
        <v>441</v>
      </c>
      <c r="B27" s="15" t="s">
        <v>442</v>
      </c>
      <c r="D27" s="14">
        <v>3</v>
      </c>
      <c r="E27" s="22"/>
      <c r="F27" s="22"/>
      <c r="G27" s="15" t="s">
        <v>443</v>
      </c>
      <c r="H27" s="14">
        <v>107</v>
      </c>
      <c r="I27" s="22"/>
      <c r="J27" s="22"/>
      <c r="K27" s="15" t="s">
        <v>444</v>
      </c>
    </row>
    <row r="28" ht="15" spans="1:11">
      <c r="A28" s="14" t="s">
        <v>445</v>
      </c>
      <c r="B28" s="15" t="s">
        <v>446</v>
      </c>
      <c r="D28" s="14">
        <v>4</v>
      </c>
      <c r="E28" s="22"/>
      <c r="F28" s="22"/>
      <c r="G28" s="15" t="s">
        <v>447</v>
      </c>
      <c r="H28" s="14">
        <v>108</v>
      </c>
      <c r="I28" s="22"/>
      <c r="J28" s="22"/>
      <c r="K28" s="15" t="s">
        <v>448</v>
      </c>
    </row>
    <row r="29" ht="15" spans="1:11">
      <c r="A29" s="14" t="s">
        <v>449</v>
      </c>
      <c r="B29" s="15" t="s">
        <v>450</v>
      </c>
      <c r="D29" s="14">
        <v>5</v>
      </c>
      <c r="E29" s="22"/>
      <c r="F29" s="22"/>
      <c r="G29" s="15" t="s">
        <v>451</v>
      </c>
      <c r="H29" s="14">
        <v>109</v>
      </c>
      <c r="I29" s="22"/>
      <c r="J29" s="22"/>
      <c r="K29" s="15" t="s">
        <v>452</v>
      </c>
    </row>
    <row r="30" ht="15" spans="1:11">
      <c r="A30" s="14" t="s">
        <v>453</v>
      </c>
      <c r="B30" s="15" t="s">
        <v>454</v>
      </c>
      <c r="D30" s="14">
        <v>6</v>
      </c>
      <c r="E30" s="22"/>
      <c r="F30" s="22"/>
      <c r="G30" s="15" t="s">
        <v>455</v>
      </c>
      <c r="H30" s="14">
        <v>110</v>
      </c>
      <c r="I30" s="22"/>
      <c r="J30" s="22"/>
      <c r="K30" s="15" t="s">
        <v>456</v>
      </c>
    </row>
    <row r="31" ht="15" spans="1:11">
      <c r="A31" s="14" t="s">
        <v>457</v>
      </c>
      <c r="B31" s="15" t="s">
        <v>458</v>
      </c>
      <c r="D31" s="14">
        <v>7</v>
      </c>
      <c r="E31" s="14"/>
      <c r="F31" s="14"/>
      <c r="G31" s="15" t="s">
        <v>459</v>
      </c>
      <c r="H31" s="14">
        <v>111</v>
      </c>
      <c r="I31" s="22"/>
      <c r="J31" s="22"/>
      <c r="K31" s="15" t="s">
        <v>460</v>
      </c>
    </row>
    <row r="32" ht="15" spans="1:11">
      <c r="A32" s="14" t="s">
        <v>461</v>
      </c>
      <c r="B32" s="15" t="s">
        <v>462</v>
      </c>
      <c r="D32" s="14">
        <v>8</v>
      </c>
      <c r="E32" s="21" t="s">
        <v>438</v>
      </c>
      <c r="F32" s="21" t="s">
        <v>437</v>
      </c>
      <c r="G32" s="15" t="s">
        <v>463</v>
      </c>
      <c r="H32" s="14">
        <v>112</v>
      </c>
      <c r="I32" s="22"/>
      <c r="J32" s="22"/>
      <c r="K32" s="15" t="s">
        <v>464</v>
      </c>
    </row>
    <row r="33" ht="15" spans="1:11">
      <c r="A33" s="14" t="s">
        <v>465</v>
      </c>
      <c r="B33" s="15" t="s">
        <v>466</v>
      </c>
      <c r="D33" s="14">
        <v>9</v>
      </c>
      <c r="E33" s="22"/>
      <c r="F33" s="22"/>
      <c r="G33" s="15" t="s">
        <v>467</v>
      </c>
      <c r="H33" s="14">
        <v>113</v>
      </c>
      <c r="I33" s="22"/>
      <c r="J33" s="22"/>
      <c r="K33" s="15" t="s">
        <v>468</v>
      </c>
    </row>
    <row r="34" ht="15" spans="1:11">
      <c r="A34" s="14" t="s">
        <v>469</v>
      </c>
      <c r="B34" s="15" t="s">
        <v>470</v>
      </c>
      <c r="D34" s="14">
        <v>10</v>
      </c>
      <c r="E34" s="22"/>
      <c r="F34" s="22"/>
      <c r="G34" s="15" t="s">
        <v>471</v>
      </c>
      <c r="H34" s="14">
        <v>114</v>
      </c>
      <c r="I34" s="22"/>
      <c r="J34" s="22"/>
      <c r="K34" s="15" t="s">
        <v>472</v>
      </c>
    </row>
    <row r="35" ht="15" spans="1:11">
      <c r="A35" s="14" t="s">
        <v>473</v>
      </c>
      <c r="B35" s="15" t="s">
        <v>474</v>
      </c>
      <c r="D35" s="14">
        <v>11</v>
      </c>
      <c r="E35" s="22"/>
      <c r="F35" s="22"/>
      <c r="G35" s="15" t="s">
        <v>475</v>
      </c>
      <c r="H35" s="14">
        <v>115</v>
      </c>
      <c r="I35" s="22"/>
      <c r="J35" s="22"/>
      <c r="K35" s="15" t="s">
        <v>476</v>
      </c>
    </row>
    <row r="36" ht="15" spans="1:11">
      <c r="A36" s="14" t="s">
        <v>477</v>
      </c>
      <c r="B36" s="15" t="s">
        <v>478</v>
      </c>
      <c r="D36" s="14">
        <v>12</v>
      </c>
      <c r="E36" s="14"/>
      <c r="F36" s="14"/>
      <c r="G36" s="15" t="s">
        <v>479</v>
      </c>
      <c r="H36" s="14">
        <v>116</v>
      </c>
      <c r="I36" s="14"/>
      <c r="J36" s="14"/>
      <c r="K36" s="15" t="s">
        <v>480</v>
      </c>
    </row>
    <row r="37" ht="15" spans="1:11">
      <c r="A37" s="14" t="s">
        <v>481</v>
      </c>
      <c r="B37" s="15" t="s">
        <v>482</v>
      </c>
      <c r="D37" s="14">
        <v>13</v>
      </c>
      <c r="E37" s="21" t="s">
        <v>442</v>
      </c>
      <c r="F37" s="21" t="s">
        <v>441</v>
      </c>
      <c r="G37" s="15" t="s">
        <v>483</v>
      </c>
      <c r="H37" s="14">
        <v>117</v>
      </c>
      <c r="I37" s="21" t="s">
        <v>438</v>
      </c>
      <c r="J37" s="21" t="s">
        <v>484</v>
      </c>
      <c r="K37" s="15" t="s">
        <v>485</v>
      </c>
    </row>
    <row r="38" ht="15" spans="1:11">
      <c r="A38" s="14" t="s">
        <v>486</v>
      </c>
      <c r="B38" s="15" t="s">
        <v>487</v>
      </c>
      <c r="D38" s="14">
        <v>14</v>
      </c>
      <c r="E38" s="22"/>
      <c r="F38" s="22"/>
      <c r="G38" s="15" t="s">
        <v>488</v>
      </c>
      <c r="H38" s="14">
        <v>118</v>
      </c>
      <c r="I38" s="22"/>
      <c r="J38" s="22"/>
      <c r="K38" s="15" t="s">
        <v>489</v>
      </c>
    </row>
    <row r="39" ht="15" spans="1:11">
      <c r="A39" s="14" t="s">
        <v>490</v>
      </c>
      <c r="B39" s="15" t="s">
        <v>491</v>
      </c>
      <c r="D39" s="14">
        <v>15</v>
      </c>
      <c r="E39" s="22"/>
      <c r="F39" s="22"/>
      <c r="G39" s="15" t="s">
        <v>492</v>
      </c>
      <c r="H39" s="14">
        <v>119</v>
      </c>
      <c r="I39" s="22"/>
      <c r="J39" s="22"/>
      <c r="K39" s="15" t="s">
        <v>493</v>
      </c>
    </row>
    <row r="40" ht="15" spans="1:11">
      <c r="A40" s="14" t="s">
        <v>494</v>
      </c>
      <c r="B40" s="15" t="s">
        <v>495</v>
      </c>
      <c r="D40" s="14">
        <v>16</v>
      </c>
      <c r="E40" s="22"/>
      <c r="F40" s="22"/>
      <c r="G40" s="15" t="s">
        <v>496</v>
      </c>
      <c r="H40" s="14">
        <v>120</v>
      </c>
      <c r="I40" s="14"/>
      <c r="J40" s="14"/>
      <c r="K40" s="15" t="s">
        <v>497</v>
      </c>
    </row>
    <row r="41" ht="15" spans="1:11">
      <c r="A41" s="14" t="s">
        <v>498</v>
      </c>
      <c r="B41" s="15" t="s">
        <v>499</v>
      </c>
      <c r="D41" s="14">
        <v>17</v>
      </c>
      <c r="E41" s="14"/>
      <c r="F41" s="14"/>
      <c r="G41" s="15" t="s">
        <v>500</v>
      </c>
      <c r="H41" s="14">
        <v>121</v>
      </c>
      <c r="I41" s="21" t="s">
        <v>442</v>
      </c>
      <c r="J41" s="21" t="s">
        <v>501</v>
      </c>
      <c r="K41" s="15" t="s">
        <v>502</v>
      </c>
    </row>
    <row r="42" ht="15" spans="1:11">
      <c r="A42" s="14" t="s">
        <v>503</v>
      </c>
      <c r="B42" s="15" t="s">
        <v>504</v>
      </c>
      <c r="D42" s="14">
        <v>18</v>
      </c>
      <c r="E42" s="21" t="s">
        <v>446</v>
      </c>
      <c r="F42" s="21" t="s">
        <v>445</v>
      </c>
      <c r="G42" s="15" t="s">
        <v>505</v>
      </c>
      <c r="H42" s="14">
        <v>122</v>
      </c>
      <c r="I42" s="22"/>
      <c r="J42" s="22"/>
      <c r="K42" s="15" t="s">
        <v>506</v>
      </c>
    </row>
    <row r="43" ht="15" spans="1:11">
      <c r="A43" s="14" t="s">
        <v>507</v>
      </c>
      <c r="B43" s="15" t="s">
        <v>508</v>
      </c>
      <c r="D43" s="14">
        <v>19</v>
      </c>
      <c r="E43" s="22"/>
      <c r="F43" s="22"/>
      <c r="G43" s="15" t="s">
        <v>509</v>
      </c>
      <c r="H43" s="14">
        <v>123</v>
      </c>
      <c r="I43" s="22"/>
      <c r="J43" s="22"/>
      <c r="K43" s="15" t="s">
        <v>510</v>
      </c>
    </row>
    <row r="44" ht="15" spans="1:11">
      <c r="A44" s="14" t="s">
        <v>511</v>
      </c>
      <c r="B44" s="15" t="s">
        <v>512</v>
      </c>
      <c r="D44" s="14">
        <v>20</v>
      </c>
      <c r="E44" s="22"/>
      <c r="F44" s="22"/>
      <c r="G44" s="15" t="s">
        <v>513</v>
      </c>
      <c r="H44" s="14">
        <v>124</v>
      </c>
      <c r="I44" s="22"/>
      <c r="J44" s="22"/>
      <c r="K44" s="15" t="s">
        <v>514</v>
      </c>
    </row>
    <row r="45" ht="15" spans="1:11">
      <c r="A45" s="14" t="s">
        <v>435</v>
      </c>
      <c r="B45" s="15" t="s">
        <v>433</v>
      </c>
      <c r="D45" s="14">
        <v>21</v>
      </c>
      <c r="E45" s="22"/>
      <c r="F45" s="22"/>
      <c r="G45" s="15" t="s">
        <v>515</v>
      </c>
      <c r="H45" s="14">
        <v>125</v>
      </c>
      <c r="I45" s="14"/>
      <c r="J45" s="14"/>
      <c r="K45" s="15" t="s">
        <v>516</v>
      </c>
    </row>
    <row r="46" ht="15" spans="1:11">
      <c r="A46" s="14" t="s">
        <v>484</v>
      </c>
      <c r="B46" s="15" t="s">
        <v>438</v>
      </c>
      <c r="D46" s="14">
        <v>22</v>
      </c>
      <c r="E46" s="22"/>
      <c r="F46" s="22"/>
      <c r="G46" s="15" t="s">
        <v>517</v>
      </c>
      <c r="H46" s="14">
        <v>126</v>
      </c>
      <c r="I46" s="21" t="s">
        <v>446</v>
      </c>
      <c r="J46" s="21" t="s">
        <v>518</v>
      </c>
      <c r="K46" s="15" t="s">
        <v>519</v>
      </c>
    </row>
    <row r="47" ht="15" spans="1:11">
      <c r="A47" s="14" t="s">
        <v>501</v>
      </c>
      <c r="B47" s="15" t="s">
        <v>442</v>
      </c>
      <c r="D47" s="14">
        <v>23</v>
      </c>
      <c r="E47" s="22"/>
      <c r="F47" s="22"/>
      <c r="G47" s="15" t="s">
        <v>520</v>
      </c>
      <c r="H47" s="14">
        <v>127</v>
      </c>
      <c r="I47" s="22"/>
      <c r="J47" s="22"/>
      <c r="K47" s="15" t="s">
        <v>521</v>
      </c>
    </row>
    <row r="48" ht="15" spans="1:11">
      <c r="A48" s="14" t="s">
        <v>518</v>
      </c>
      <c r="B48" s="15" t="s">
        <v>446</v>
      </c>
      <c r="D48" s="14">
        <v>24</v>
      </c>
      <c r="E48" s="22"/>
      <c r="F48" s="22"/>
      <c r="G48" s="15" t="s">
        <v>522</v>
      </c>
      <c r="H48" s="14">
        <v>128</v>
      </c>
      <c r="I48" s="22"/>
      <c r="J48" s="22"/>
      <c r="K48" s="15" t="s">
        <v>523</v>
      </c>
    </row>
    <row r="49" ht="15" spans="1:11">
      <c r="A49" s="14" t="s">
        <v>524</v>
      </c>
      <c r="B49" s="15" t="s">
        <v>450</v>
      </c>
      <c r="D49" s="14">
        <v>25</v>
      </c>
      <c r="E49" s="22"/>
      <c r="F49" s="22"/>
      <c r="G49" s="15" t="s">
        <v>525</v>
      </c>
      <c r="H49" s="14">
        <v>129</v>
      </c>
      <c r="I49" s="22"/>
      <c r="J49" s="22"/>
      <c r="K49" s="15" t="s">
        <v>526</v>
      </c>
    </row>
    <row r="50" ht="15" spans="1:11">
      <c r="A50" s="14" t="s">
        <v>527</v>
      </c>
      <c r="B50" s="15" t="s">
        <v>454</v>
      </c>
      <c r="D50" s="14">
        <v>26</v>
      </c>
      <c r="E50" s="22"/>
      <c r="F50" s="22"/>
      <c r="G50" s="15" t="s">
        <v>528</v>
      </c>
      <c r="H50" s="14">
        <v>130</v>
      </c>
      <c r="I50" s="14"/>
      <c r="J50" s="14"/>
      <c r="K50" s="15" t="s">
        <v>529</v>
      </c>
    </row>
    <row r="51" ht="15" spans="1:11">
      <c r="A51" s="14" t="s">
        <v>530</v>
      </c>
      <c r="B51" s="15" t="s">
        <v>458</v>
      </c>
      <c r="D51" s="14">
        <v>27</v>
      </c>
      <c r="E51" s="14"/>
      <c r="F51" s="14"/>
      <c r="G51" s="15" t="s">
        <v>531</v>
      </c>
      <c r="H51" s="14">
        <v>131</v>
      </c>
      <c r="I51" s="21" t="s">
        <v>450</v>
      </c>
      <c r="J51" s="21" t="s">
        <v>524</v>
      </c>
      <c r="K51" s="15" t="s">
        <v>532</v>
      </c>
    </row>
    <row r="52" ht="15" spans="1:11">
      <c r="A52" s="14" t="s">
        <v>533</v>
      </c>
      <c r="B52" s="15" t="s">
        <v>534</v>
      </c>
      <c r="D52" s="14">
        <v>28</v>
      </c>
      <c r="E52" s="21" t="s">
        <v>450</v>
      </c>
      <c r="F52" s="21" t="s">
        <v>449</v>
      </c>
      <c r="G52" s="15" t="s">
        <v>535</v>
      </c>
      <c r="H52" s="14">
        <v>132</v>
      </c>
      <c r="I52" s="22"/>
      <c r="J52" s="22"/>
      <c r="K52" s="15" t="s">
        <v>536</v>
      </c>
    </row>
    <row r="53" ht="15" spans="1:11">
      <c r="A53" s="14" t="s">
        <v>537</v>
      </c>
      <c r="B53" s="15" t="s">
        <v>462</v>
      </c>
      <c r="D53" s="14">
        <v>29</v>
      </c>
      <c r="E53" s="22"/>
      <c r="F53" s="22"/>
      <c r="G53" s="15" t="s">
        <v>538</v>
      </c>
      <c r="H53" s="14">
        <v>133</v>
      </c>
      <c r="I53" s="22"/>
      <c r="J53" s="22"/>
      <c r="K53" s="15" t="s">
        <v>539</v>
      </c>
    </row>
    <row r="54" ht="15" spans="1:11">
      <c r="A54" s="14" t="s">
        <v>540</v>
      </c>
      <c r="B54" s="15" t="s">
        <v>466</v>
      </c>
      <c r="D54" s="14">
        <v>30</v>
      </c>
      <c r="E54" s="22"/>
      <c r="F54" s="22"/>
      <c r="G54" s="15" t="s">
        <v>541</v>
      </c>
      <c r="H54" s="14">
        <v>134</v>
      </c>
      <c r="I54" s="22"/>
      <c r="J54" s="22"/>
      <c r="K54" s="15" t="s">
        <v>542</v>
      </c>
    </row>
    <row r="55" ht="15" spans="1:11">
      <c r="A55" s="14" t="s">
        <v>543</v>
      </c>
      <c r="B55" s="15" t="s">
        <v>470</v>
      </c>
      <c r="D55" s="14">
        <v>31</v>
      </c>
      <c r="E55" s="22"/>
      <c r="F55" s="22"/>
      <c r="G55" s="15" t="s">
        <v>544</v>
      </c>
      <c r="H55" s="14">
        <v>135</v>
      </c>
      <c r="I55" s="14"/>
      <c r="J55" s="14"/>
      <c r="K55" s="15" t="s">
        <v>545</v>
      </c>
    </row>
    <row r="56" ht="15" spans="1:11">
      <c r="A56" s="14" t="s">
        <v>546</v>
      </c>
      <c r="B56" s="15" t="s">
        <v>474</v>
      </c>
      <c r="D56" s="14">
        <v>32</v>
      </c>
      <c r="E56" s="22"/>
      <c r="F56" s="22"/>
      <c r="G56" s="15" t="s">
        <v>547</v>
      </c>
      <c r="H56" s="14">
        <v>136</v>
      </c>
      <c r="I56" s="21" t="s">
        <v>454</v>
      </c>
      <c r="J56" s="21" t="s">
        <v>527</v>
      </c>
      <c r="K56" s="15" t="s">
        <v>548</v>
      </c>
    </row>
    <row r="57" ht="15" spans="1:11">
      <c r="A57" s="14" t="s">
        <v>549</v>
      </c>
      <c r="B57" s="15" t="s">
        <v>550</v>
      </c>
      <c r="D57" s="14">
        <v>33</v>
      </c>
      <c r="E57" s="14"/>
      <c r="F57" s="14"/>
      <c r="G57" s="15" t="s">
        <v>551</v>
      </c>
      <c r="H57" s="14">
        <v>137</v>
      </c>
      <c r="I57" s="22"/>
      <c r="J57" s="22"/>
      <c r="K57" s="15" t="s">
        <v>552</v>
      </c>
    </row>
    <row r="58" ht="15" spans="1:11">
      <c r="A58" s="14" t="s">
        <v>553</v>
      </c>
      <c r="B58" s="15" t="s">
        <v>512</v>
      </c>
      <c r="D58" s="14">
        <v>34</v>
      </c>
      <c r="E58" s="21" t="s">
        <v>454</v>
      </c>
      <c r="F58" s="21" t="s">
        <v>453</v>
      </c>
      <c r="G58" s="15" t="s">
        <v>554</v>
      </c>
      <c r="H58" s="14">
        <v>138</v>
      </c>
      <c r="I58" s="22"/>
      <c r="J58" s="22"/>
      <c r="K58" s="15" t="s">
        <v>555</v>
      </c>
    </row>
    <row r="59" ht="15" spans="1:11">
      <c r="A59" s="14" t="s">
        <v>556</v>
      </c>
      <c r="B59" s="15" t="s">
        <v>433</v>
      </c>
      <c r="D59" s="14">
        <v>35</v>
      </c>
      <c r="E59" s="14"/>
      <c r="F59" s="14"/>
      <c r="G59" s="15" t="s">
        <v>557</v>
      </c>
      <c r="H59" s="14">
        <v>139</v>
      </c>
      <c r="I59" s="22"/>
      <c r="J59" s="22"/>
      <c r="K59" s="15" t="s">
        <v>558</v>
      </c>
    </row>
    <row r="60" ht="15" spans="1:11">
      <c r="A60" s="14" t="s">
        <v>559</v>
      </c>
      <c r="B60" s="15" t="s">
        <v>442</v>
      </c>
      <c r="D60" s="14">
        <v>36</v>
      </c>
      <c r="E60" s="21" t="s">
        <v>458</v>
      </c>
      <c r="F60" s="21" t="s">
        <v>457</v>
      </c>
      <c r="G60" s="15" t="s">
        <v>560</v>
      </c>
      <c r="H60" s="14">
        <v>140</v>
      </c>
      <c r="I60" s="22"/>
      <c r="J60" s="22"/>
      <c r="K60" s="15" t="s">
        <v>561</v>
      </c>
    </row>
    <row r="61" ht="15" spans="1:11">
      <c r="A61" s="14" t="s">
        <v>562</v>
      </c>
      <c r="B61" s="15" t="s">
        <v>446</v>
      </c>
      <c r="D61" s="14">
        <v>37</v>
      </c>
      <c r="E61" s="22"/>
      <c r="F61" s="22"/>
      <c r="G61" s="15" t="s">
        <v>563</v>
      </c>
      <c r="H61" s="14">
        <v>141</v>
      </c>
      <c r="I61" s="14"/>
      <c r="J61" s="14"/>
      <c r="K61" s="15" t="s">
        <v>564</v>
      </c>
    </row>
    <row r="62" ht="15" spans="1:11">
      <c r="A62" s="14" t="s">
        <v>565</v>
      </c>
      <c r="B62" s="15" t="s">
        <v>450</v>
      </c>
      <c r="D62" s="14">
        <v>38</v>
      </c>
      <c r="E62" s="14"/>
      <c r="F62" s="14"/>
      <c r="G62" s="15" t="s">
        <v>566</v>
      </c>
      <c r="H62" s="14">
        <v>142</v>
      </c>
      <c r="I62" s="21" t="s">
        <v>458</v>
      </c>
      <c r="J62" s="21" t="s">
        <v>530</v>
      </c>
      <c r="K62" s="15" t="s">
        <v>567</v>
      </c>
    </row>
    <row r="63" ht="15" spans="1:11">
      <c r="A63" s="14" t="s">
        <v>568</v>
      </c>
      <c r="B63" s="15" t="s">
        <v>454</v>
      </c>
      <c r="D63" s="14">
        <v>39</v>
      </c>
      <c r="E63" s="21" t="s">
        <v>462</v>
      </c>
      <c r="F63" s="21" t="s">
        <v>461</v>
      </c>
      <c r="G63" s="15" t="s">
        <v>569</v>
      </c>
      <c r="H63" s="14">
        <v>143</v>
      </c>
      <c r="I63" s="22"/>
      <c r="J63" s="22"/>
      <c r="K63" s="15" t="s">
        <v>570</v>
      </c>
    </row>
    <row r="64" ht="15" spans="1:11">
      <c r="A64" s="14" t="s">
        <v>571</v>
      </c>
      <c r="B64" s="15" t="s">
        <v>458</v>
      </c>
      <c r="D64" s="14">
        <v>40</v>
      </c>
      <c r="E64" s="22"/>
      <c r="F64" s="22"/>
      <c r="G64" s="15" t="s">
        <v>572</v>
      </c>
      <c r="H64" s="14">
        <v>144</v>
      </c>
      <c r="I64" s="14"/>
      <c r="J64" s="14"/>
      <c r="K64" s="15" t="s">
        <v>573</v>
      </c>
    </row>
    <row r="65" ht="15" spans="1:11">
      <c r="A65" s="14" t="s">
        <v>574</v>
      </c>
      <c r="B65" s="15" t="s">
        <v>466</v>
      </c>
      <c r="D65" s="14">
        <v>41</v>
      </c>
      <c r="E65" s="22"/>
      <c r="F65" s="22"/>
      <c r="G65" s="15" t="s">
        <v>575</v>
      </c>
      <c r="H65" s="14">
        <v>145</v>
      </c>
      <c r="I65" s="21" t="s">
        <v>534</v>
      </c>
      <c r="J65" s="21" t="s">
        <v>533</v>
      </c>
      <c r="K65" s="15" t="s">
        <v>576</v>
      </c>
    </row>
    <row r="66" ht="15" spans="1:11">
      <c r="A66" s="14" t="s">
        <v>577</v>
      </c>
      <c r="B66" s="15" t="s">
        <v>474</v>
      </c>
      <c r="D66" s="14">
        <v>42</v>
      </c>
      <c r="E66" s="22"/>
      <c r="F66" s="22"/>
      <c r="G66" s="15" t="s">
        <v>578</v>
      </c>
      <c r="H66" s="14">
        <v>146</v>
      </c>
      <c r="I66" s="22"/>
      <c r="J66" s="22"/>
      <c r="K66" s="15" t="s">
        <v>579</v>
      </c>
    </row>
    <row r="67" ht="15" spans="1:11">
      <c r="A67" s="14" t="s">
        <v>580</v>
      </c>
      <c r="B67" s="15" t="s">
        <v>550</v>
      </c>
      <c r="D67" s="14">
        <v>43</v>
      </c>
      <c r="E67" s="22"/>
      <c r="F67" s="22"/>
      <c r="G67" s="15" t="s">
        <v>581</v>
      </c>
      <c r="H67" s="14">
        <v>147</v>
      </c>
      <c r="I67" s="14"/>
      <c r="J67" s="14"/>
      <c r="K67" s="15" t="s">
        <v>582</v>
      </c>
    </row>
    <row r="68" ht="15" spans="1:11">
      <c r="A68" s="14" t="s">
        <v>583</v>
      </c>
      <c r="B68" s="15" t="s">
        <v>584</v>
      </c>
      <c r="D68" s="14">
        <v>44</v>
      </c>
      <c r="E68" s="22"/>
      <c r="F68" s="22"/>
      <c r="G68" s="15" t="s">
        <v>585</v>
      </c>
      <c r="H68" s="14">
        <v>148</v>
      </c>
      <c r="I68" s="21" t="s">
        <v>586</v>
      </c>
      <c r="J68" s="21" t="s">
        <v>537</v>
      </c>
      <c r="K68" s="15" t="s">
        <v>587</v>
      </c>
    </row>
    <row r="69" ht="15" spans="1:11">
      <c r="A69" s="14" t="s">
        <v>588</v>
      </c>
      <c r="B69" s="15" t="s">
        <v>589</v>
      </c>
      <c r="D69" s="14">
        <v>45</v>
      </c>
      <c r="E69" s="22"/>
      <c r="F69" s="22"/>
      <c r="G69" s="15" t="s">
        <v>590</v>
      </c>
      <c r="H69" s="14">
        <v>149</v>
      </c>
      <c r="I69" s="22"/>
      <c r="J69" s="22"/>
      <c r="K69" s="15" t="s">
        <v>591</v>
      </c>
    </row>
    <row r="70" ht="15" spans="1:11">
      <c r="A70" s="14" t="s">
        <v>592</v>
      </c>
      <c r="B70" s="15" t="s">
        <v>593</v>
      </c>
      <c r="D70" s="14">
        <v>46</v>
      </c>
      <c r="E70" s="14"/>
      <c r="F70" s="14"/>
      <c r="G70" s="15" t="s">
        <v>594</v>
      </c>
      <c r="H70" s="14">
        <v>150</v>
      </c>
      <c r="I70" s="14"/>
      <c r="J70" s="14"/>
      <c r="K70" s="15" t="s">
        <v>595</v>
      </c>
    </row>
    <row r="71" ht="15" spans="1:11">
      <c r="A71" s="14" t="s">
        <v>596</v>
      </c>
      <c r="B71" s="15" t="s">
        <v>597</v>
      </c>
      <c r="D71" s="14">
        <v>47</v>
      </c>
      <c r="E71" s="21" t="s">
        <v>466</v>
      </c>
      <c r="F71" s="21" t="s">
        <v>465</v>
      </c>
      <c r="G71" s="15" t="s">
        <v>598</v>
      </c>
      <c r="H71" s="14">
        <v>151</v>
      </c>
      <c r="I71" s="21" t="s">
        <v>466</v>
      </c>
      <c r="J71" s="21" t="s">
        <v>540</v>
      </c>
      <c r="K71" s="15" t="s">
        <v>599</v>
      </c>
    </row>
    <row r="72" ht="15" spans="1:11">
      <c r="A72" s="14" t="s">
        <v>600</v>
      </c>
      <c r="B72" s="15" t="s">
        <v>482</v>
      </c>
      <c r="D72" s="14">
        <v>48</v>
      </c>
      <c r="E72" s="14"/>
      <c r="F72" s="14"/>
      <c r="G72" s="15" t="s">
        <v>601</v>
      </c>
      <c r="H72" s="14">
        <v>152</v>
      </c>
      <c r="I72" s="14"/>
      <c r="J72" s="14"/>
      <c r="K72" s="15" t="s">
        <v>602</v>
      </c>
    </row>
    <row r="73" ht="15" spans="4:11">
      <c r="D73" s="14">
        <v>49</v>
      </c>
      <c r="E73" s="21" t="s">
        <v>470</v>
      </c>
      <c r="F73" s="21" t="s">
        <v>469</v>
      </c>
      <c r="G73" s="15" t="s">
        <v>603</v>
      </c>
      <c r="H73" s="14">
        <v>153</v>
      </c>
      <c r="I73" s="21" t="s">
        <v>470</v>
      </c>
      <c r="J73" s="21" t="s">
        <v>543</v>
      </c>
      <c r="K73" s="15" t="s">
        <v>604</v>
      </c>
    </row>
    <row r="74" ht="15" spans="4:11">
      <c r="D74" s="14">
        <v>50</v>
      </c>
      <c r="E74" s="22"/>
      <c r="F74" s="22"/>
      <c r="G74" s="15" t="s">
        <v>605</v>
      </c>
      <c r="H74" s="14">
        <v>154</v>
      </c>
      <c r="I74" s="22"/>
      <c r="J74" s="22"/>
      <c r="K74" s="15" t="s">
        <v>606</v>
      </c>
    </row>
    <row r="75" ht="15" spans="4:11">
      <c r="D75" s="14">
        <v>51</v>
      </c>
      <c r="E75" s="22"/>
      <c r="F75" s="22"/>
      <c r="G75" s="15" t="s">
        <v>607</v>
      </c>
      <c r="H75" s="14">
        <v>155</v>
      </c>
      <c r="I75" s="22"/>
      <c r="J75" s="22"/>
      <c r="K75" s="15" t="s">
        <v>608</v>
      </c>
    </row>
    <row r="76" ht="15" spans="4:11">
      <c r="D76" s="14">
        <v>52</v>
      </c>
      <c r="E76" s="22"/>
      <c r="F76" s="22"/>
      <c r="G76" s="15" t="s">
        <v>609</v>
      </c>
      <c r="H76" s="14">
        <v>156</v>
      </c>
      <c r="I76" s="22"/>
      <c r="J76" s="22"/>
      <c r="K76" s="15" t="s">
        <v>610</v>
      </c>
    </row>
    <row r="77" ht="15" spans="4:11">
      <c r="D77" s="14">
        <v>53</v>
      </c>
      <c r="E77" s="14"/>
      <c r="F77" s="14"/>
      <c r="G77" s="15" t="s">
        <v>611</v>
      </c>
      <c r="H77" s="14">
        <v>157</v>
      </c>
      <c r="I77" s="22"/>
      <c r="J77" s="22"/>
      <c r="K77" s="15" t="s">
        <v>498</v>
      </c>
    </row>
    <row r="78" ht="15" spans="4:11">
      <c r="D78" s="14">
        <v>54</v>
      </c>
      <c r="E78" s="21" t="s">
        <v>474</v>
      </c>
      <c r="F78" s="21" t="s">
        <v>473</v>
      </c>
      <c r="G78" s="15" t="s">
        <v>612</v>
      </c>
      <c r="H78" s="14">
        <v>158</v>
      </c>
      <c r="I78" s="22"/>
      <c r="J78" s="22"/>
      <c r="K78" s="15" t="s">
        <v>613</v>
      </c>
    </row>
    <row r="79" ht="15" spans="4:11">
      <c r="D79" s="14">
        <v>55</v>
      </c>
      <c r="E79" s="22"/>
      <c r="F79" s="22"/>
      <c r="G79" s="15" t="s">
        <v>614</v>
      </c>
      <c r="H79" s="14">
        <v>159</v>
      </c>
      <c r="I79" s="22"/>
      <c r="J79" s="22"/>
      <c r="K79" s="15" t="s">
        <v>615</v>
      </c>
    </row>
    <row r="80" ht="15" spans="4:11">
      <c r="D80" s="14">
        <v>56</v>
      </c>
      <c r="E80" s="22"/>
      <c r="F80" s="22"/>
      <c r="G80" s="15" t="s">
        <v>616</v>
      </c>
      <c r="H80" s="14">
        <v>160</v>
      </c>
      <c r="I80" s="22"/>
      <c r="J80" s="22"/>
      <c r="K80" s="15" t="s">
        <v>617</v>
      </c>
    </row>
    <row r="81" ht="15" spans="4:11">
      <c r="D81" s="14">
        <v>57</v>
      </c>
      <c r="E81" s="22"/>
      <c r="F81" s="22"/>
      <c r="G81" s="15" t="s">
        <v>618</v>
      </c>
      <c r="H81" s="14">
        <v>161</v>
      </c>
      <c r="I81" s="22"/>
      <c r="J81" s="22"/>
      <c r="K81" s="15" t="s">
        <v>619</v>
      </c>
    </row>
    <row r="82" ht="15" spans="4:11">
      <c r="D82" s="14">
        <v>58</v>
      </c>
      <c r="E82" s="22"/>
      <c r="F82" s="22"/>
      <c r="G82" s="15" t="s">
        <v>620</v>
      </c>
      <c r="H82" s="14">
        <v>162</v>
      </c>
      <c r="I82" s="22"/>
      <c r="J82" s="22"/>
      <c r="K82" s="15" t="s">
        <v>621</v>
      </c>
    </row>
    <row r="83" ht="15" spans="4:11">
      <c r="D83" s="14">
        <v>59</v>
      </c>
      <c r="E83" s="22"/>
      <c r="F83" s="22"/>
      <c r="G83" s="15" t="s">
        <v>622</v>
      </c>
      <c r="H83" s="14">
        <v>163</v>
      </c>
      <c r="I83" s="22"/>
      <c r="J83" s="22"/>
      <c r="K83" s="15" t="s">
        <v>623</v>
      </c>
    </row>
    <row r="84" ht="15" spans="4:11">
      <c r="D84" s="14">
        <v>60</v>
      </c>
      <c r="E84" s="22"/>
      <c r="F84" s="22"/>
      <c r="G84" s="15" t="s">
        <v>624</v>
      </c>
      <c r="H84" s="14">
        <v>164</v>
      </c>
      <c r="I84" s="22"/>
      <c r="J84" s="22"/>
      <c r="K84" s="15" t="s">
        <v>625</v>
      </c>
    </row>
    <row r="85" ht="15" spans="4:11">
      <c r="D85" s="14">
        <v>61</v>
      </c>
      <c r="E85" s="22"/>
      <c r="F85" s="22"/>
      <c r="G85" s="15" t="s">
        <v>626</v>
      </c>
      <c r="H85" s="14">
        <v>165</v>
      </c>
      <c r="I85" s="22"/>
      <c r="J85" s="22"/>
      <c r="K85" s="15" t="s">
        <v>627</v>
      </c>
    </row>
    <row r="86" ht="15" spans="4:11">
      <c r="D86" s="14">
        <v>62</v>
      </c>
      <c r="E86" s="22"/>
      <c r="F86" s="22"/>
      <c r="G86" s="15" t="s">
        <v>628</v>
      </c>
      <c r="H86" s="14">
        <v>166</v>
      </c>
      <c r="I86" s="22"/>
      <c r="J86" s="22"/>
      <c r="K86" s="15" t="s">
        <v>629</v>
      </c>
    </row>
    <row r="87" ht="15" spans="4:11">
      <c r="D87" s="14">
        <v>63</v>
      </c>
      <c r="E87" s="22"/>
      <c r="F87" s="22"/>
      <c r="G87" s="15" t="s">
        <v>630</v>
      </c>
      <c r="H87" s="14">
        <v>167</v>
      </c>
      <c r="I87" s="22"/>
      <c r="J87" s="22"/>
      <c r="K87" s="15" t="s">
        <v>631</v>
      </c>
    </row>
    <row r="88" ht="15" spans="4:11">
      <c r="D88" s="14">
        <v>64</v>
      </c>
      <c r="E88" s="22"/>
      <c r="F88" s="22"/>
      <c r="G88" s="15" t="s">
        <v>632</v>
      </c>
      <c r="H88" s="14">
        <v>168</v>
      </c>
      <c r="I88" s="14"/>
      <c r="J88" s="14"/>
      <c r="K88" s="15" t="s">
        <v>633</v>
      </c>
    </row>
    <row r="89" ht="15" spans="4:11">
      <c r="D89" s="14">
        <v>65</v>
      </c>
      <c r="E89" s="22"/>
      <c r="F89" s="22"/>
      <c r="G89" s="15" t="s">
        <v>634</v>
      </c>
      <c r="H89" s="14">
        <v>169</v>
      </c>
      <c r="I89" s="21" t="s">
        <v>474</v>
      </c>
      <c r="J89" s="21" t="s">
        <v>546</v>
      </c>
      <c r="K89" s="15" t="s">
        <v>635</v>
      </c>
    </row>
    <row r="90" ht="15" spans="4:11">
      <c r="D90" s="14">
        <v>66</v>
      </c>
      <c r="E90" s="22"/>
      <c r="F90" s="22"/>
      <c r="G90" s="15" t="s">
        <v>636</v>
      </c>
      <c r="H90" s="14">
        <v>170</v>
      </c>
      <c r="I90" s="22"/>
      <c r="J90" s="22"/>
      <c r="K90" s="15" t="s">
        <v>637</v>
      </c>
    </row>
    <row r="91" ht="15" spans="4:11">
      <c r="D91" s="14">
        <v>67</v>
      </c>
      <c r="E91" s="22"/>
      <c r="F91" s="22"/>
      <c r="G91" s="15" t="s">
        <v>638</v>
      </c>
      <c r="H91" s="14">
        <v>171</v>
      </c>
      <c r="I91" s="22"/>
      <c r="J91" s="22"/>
      <c r="K91" s="15" t="s">
        <v>639</v>
      </c>
    </row>
    <row r="92" ht="15" spans="4:11">
      <c r="D92" s="14">
        <v>68</v>
      </c>
      <c r="E92" s="22"/>
      <c r="F92" s="22"/>
      <c r="G92" s="15" t="s">
        <v>640</v>
      </c>
      <c r="H92" s="14">
        <v>172</v>
      </c>
      <c r="I92" s="22"/>
      <c r="J92" s="22"/>
      <c r="K92" s="15" t="s">
        <v>641</v>
      </c>
    </row>
    <row r="93" ht="15" spans="4:11">
      <c r="D93" s="14">
        <v>69</v>
      </c>
      <c r="E93" s="22"/>
      <c r="F93" s="22"/>
      <c r="G93" s="15" t="s">
        <v>642</v>
      </c>
      <c r="H93" s="14">
        <v>173</v>
      </c>
      <c r="I93" s="22"/>
      <c r="J93" s="22"/>
      <c r="K93" s="15" t="s">
        <v>643</v>
      </c>
    </row>
    <row r="94" ht="15" spans="4:11">
      <c r="D94" s="14">
        <v>70</v>
      </c>
      <c r="E94" s="22"/>
      <c r="F94" s="22"/>
      <c r="G94" s="15" t="s">
        <v>644</v>
      </c>
      <c r="H94" s="14">
        <v>174</v>
      </c>
      <c r="I94" s="22"/>
      <c r="J94" s="22"/>
      <c r="K94" s="15" t="s">
        <v>645</v>
      </c>
    </row>
    <row r="95" ht="15" spans="4:11">
      <c r="D95" s="14">
        <v>71</v>
      </c>
      <c r="E95" s="22"/>
      <c r="F95" s="22"/>
      <c r="G95" s="15" t="s">
        <v>646</v>
      </c>
      <c r="H95" s="14">
        <v>175</v>
      </c>
      <c r="I95" s="14"/>
      <c r="J95" s="14"/>
      <c r="K95" s="15" t="s">
        <v>647</v>
      </c>
    </row>
    <row r="96" ht="15" spans="4:11">
      <c r="D96" s="14">
        <v>72</v>
      </c>
      <c r="E96" s="22"/>
      <c r="F96" s="22"/>
      <c r="G96" s="15" t="s">
        <v>648</v>
      </c>
      <c r="H96" s="14">
        <v>176</v>
      </c>
      <c r="I96" s="21" t="s">
        <v>550</v>
      </c>
      <c r="J96" s="21" t="s">
        <v>549</v>
      </c>
      <c r="K96" s="15" t="s">
        <v>649</v>
      </c>
    </row>
    <row r="97" ht="15" spans="4:11">
      <c r="D97" s="14">
        <v>73</v>
      </c>
      <c r="E97" s="14"/>
      <c r="F97" s="14"/>
      <c r="G97" s="15" t="s">
        <v>650</v>
      </c>
      <c r="H97" s="14">
        <v>177</v>
      </c>
      <c r="I97" s="14"/>
      <c r="J97" s="14"/>
      <c r="K97" s="15" t="s">
        <v>651</v>
      </c>
    </row>
    <row r="98" ht="15" spans="4:11">
      <c r="D98" s="14">
        <v>74</v>
      </c>
      <c r="E98" s="21" t="s">
        <v>478</v>
      </c>
      <c r="F98" s="21" t="s">
        <v>477</v>
      </c>
      <c r="G98" s="15" t="s">
        <v>652</v>
      </c>
      <c r="H98" s="14">
        <v>178</v>
      </c>
      <c r="I98" s="21" t="s">
        <v>512</v>
      </c>
      <c r="J98" s="21" t="s">
        <v>553</v>
      </c>
      <c r="K98" s="15" t="s">
        <v>653</v>
      </c>
    </row>
    <row r="99" ht="15" spans="4:11">
      <c r="D99" s="14">
        <v>75</v>
      </c>
      <c r="E99" s="14"/>
      <c r="F99" s="14"/>
      <c r="G99" s="15" t="s">
        <v>654</v>
      </c>
      <c r="H99" s="14">
        <v>179</v>
      </c>
      <c r="I99" s="14"/>
      <c r="J99" s="14"/>
      <c r="K99" s="15" t="s">
        <v>655</v>
      </c>
    </row>
    <row r="100" ht="15" spans="4:11">
      <c r="D100" s="14">
        <v>76</v>
      </c>
      <c r="E100" s="21" t="s">
        <v>482</v>
      </c>
      <c r="F100" s="21" t="s">
        <v>481</v>
      </c>
      <c r="G100" s="15" t="s">
        <v>656</v>
      </c>
      <c r="H100" s="14">
        <v>180</v>
      </c>
      <c r="I100" s="21" t="s">
        <v>433</v>
      </c>
      <c r="J100" s="21" t="s">
        <v>556</v>
      </c>
      <c r="K100" s="15" t="s">
        <v>657</v>
      </c>
    </row>
    <row r="101" ht="15" spans="4:11">
      <c r="D101" s="14">
        <v>77</v>
      </c>
      <c r="E101" s="14"/>
      <c r="F101" s="14"/>
      <c r="G101" s="15" t="s">
        <v>658</v>
      </c>
      <c r="H101" s="14">
        <v>181</v>
      </c>
      <c r="I101" s="14"/>
      <c r="J101" s="14"/>
      <c r="K101" s="15" t="s">
        <v>659</v>
      </c>
    </row>
    <row r="102" ht="15" spans="4:11">
      <c r="D102" s="14">
        <v>78</v>
      </c>
      <c r="E102" s="21" t="s">
        <v>487</v>
      </c>
      <c r="F102" s="21" t="s">
        <v>486</v>
      </c>
      <c r="G102" s="15" t="s">
        <v>660</v>
      </c>
      <c r="H102" s="14">
        <v>182</v>
      </c>
      <c r="I102" s="21" t="s">
        <v>442</v>
      </c>
      <c r="J102" s="21" t="s">
        <v>559</v>
      </c>
      <c r="K102" s="15" t="s">
        <v>661</v>
      </c>
    </row>
    <row r="103" ht="15" spans="4:11">
      <c r="D103" s="14">
        <v>79</v>
      </c>
      <c r="E103" s="22"/>
      <c r="F103" s="22"/>
      <c r="G103" s="15" t="s">
        <v>662</v>
      </c>
      <c r="H103" s="14">
        <v>183</v>
      </c>
      <c r="I103" s="14"/>
      <c r="J103" s="14"/>
      <c r="K103" s="15" t="s">
        <v>663</v>
      </c>
    </row>
    <row r="104" ht="15" spans="4:11">
      <c r="D104" s="14">
        <v>80</v>
      </c>
      <c r="E104" s="14"/>
      <c r="F104" s="14"/>
      <c r="G104" s="15" t="s">
        <v>664</v>
      </c>
      <c r="H104" s="14">
        <v>184</v>
      </c>
      <c r="I104" s="15" t="s">
        <v>446</v>
      </c>
      <c r="J104" s="15" t="s">
        <v>562</v>
      </c>
      <c r="K104" s="15" t="s">
        <v>665</v>
      </c>
    </row>
    <row r="105" ht="15" spans="4:11">
      <c r="D105" s="14">
        <v>81</v>
      </c>
      <c r="E105" s="21" t="s">
        <v>491</v>
      </c>
      <c r="F105" s="21" t="s">
        <v>490</v>
      </c>
      <c r="G105" s="15" t="s">
        <v>666</v>
      </c>
      <c r="H105" s="14">
        <v>185</v>
      </c>
      <c r="I105" s="21" t="s">
        <v>450</v>
      </c>
      <c r="J105" s="21" t="s">
        <v>565</v>
      </c>
      <c r="K105" s="15" t="s">
        <v>667</v>
      </c>
    </row>
    <row r="106" ht="15" spans="4:11">
      <c r="D106" s="14">
        <v>82</v>
      </c>
      <c r="E106" s="22"/>
      <c r="F106" s="22"/>
      <c r="G106" s="15" t="s">
        <v>668</v>
      </c>
      <c r="H106" s="14">
        <v>186</v>
      </c>
      <c r="I106" s="14"/>
      <c r="J106" s="14"/>
      <c r="K106" s="15" t="s">
        <v>669</v>
      </c>
    </row>
    <row r="107" ht="15" spans="4:11">
      <c r="D107" s="14">
        <v>83</v>
      </c>
      <c r="E107" s="14"/>
      <c r="F107" s="14"/>
      <c r="G107" s="15" t="s">
        <v>670</v>
      </c>
      <c r="H107" s="14">
        <v>187</v>
      </c>
      <c r="I107" s="21" t="s">
        <v>454</v>
      </c>
      <c r="J107" s="21" t="s">
        <v>568</v>
      </c>
      <c r="K107" s="15" t="s">
        <v>671</v>
      </c>
    </row>
    <row r="108" ht="15" spans="4:11">
      <c r="D108" s="14">
        <v>84</v>
      </c>
      <c r="E108" s="21" t="s">
        <v>495</v>
      </c>
      <c r="F108" s="21" t="s">
        <v>494</v>
      </c>
      <c r="G108" s="15" t="s">
        <v>672</v>
      </c>
      <c r="H108" s="14">
        <v>188</v>
      </c>
      <c r="I108" s="14"/>
      <c r="J108" s="14"/>
      <c r="K108" s="15" t="s">
        <v>673</v>
      </c>
    </row>
    <row r="109" ht="15" spans="4:11">
      <c r="D109" s="14">
        <v>85</v>
      </c>
      <c r="E109" s="22"/>
      <c r="F109" s="22"/>
      <c r="G109" s="15" t="s">
        <v>674</v>
      </c>
      <c r="H109" s="14">
        <v>189</v>
      </c>
      <c r="I109" s="21" t="s">
        <v>458</v>
      </c>
      <c r="J109" s="21" t="s">
        <v>571</v>
      </c>
      <c r="K109" s="15" t="s">
        <v>675</v>
      </c>
    </row>
    <row r="110" ht="15" spans="4:11">
      <c r="D110" s="14">
        <v>86</v>
      </c>
      <c r="E110" s="22"/>
      <c r="F110" s="22"/>
      <c r="G110" s="15" t="s">
        <v>676</v>
      </c>
      <c r="H110" s="14">
        <v>190</v>
      </c>
      <c r="I110" s="22"/>
      <c r="J110" s="22"/>
      <c r="K110" s="15" t="s">
        <v>677</v>
      </c>
    </row>
    <row r="111" ht="15" spans="4:11">
      <c r="D111" s="14">
        <v>87</v>
      </c>
      <c r="E111" s="22"/>
      <c r="F111" s="22"/>
      <c r="G111" s="15" t="s">
        <v>678</v>
      </c>
      <c r="H111" s="14">
        <v>191</v>
      </c>
      <c r="I111" s="14"/>
      <c r="J111" s="14"/>
      <c r="K111" s="15" t="s">
        <v>679</v>
      </c>
    </row>
    <row r="112" ht="15" spans="4:11">
      <c r="D112" s="14">
        <v>88</v>
      </c>
      <c r="E112" s="22"/>
      <c r="F112" s="22"/>
      <c r="G112" s="15" t="s">
        <v>680</v>
      </c>
      <c r="H112" s="14">
        <v>192</v>
      </c>
      <c r="I112" s="21" t="s">
        <v>466</v>
      </c>
      <c r="J112" s="21" t="s">
        <v>574</v>
      </c>
      <c r="K112" s="15" t="s">
        <v>681</v>
      </c>
    </row>
    <row r="113" ht="15" spans="4:11">
      <c r="D113" s="14">
        <v>89</v>
      </c>
      <c r="E113" s="22"/>
      <c r="F113" s="22"/>
      <c r="G113" s="15" t="s">
        <v>682</v>
      </c>
      <c r="H113" s="14">
        <v>193</v>
      </c>
      <c r="I113" s="14"/>
      <c r="J113" s="14"/>
      <c r="K113" s="15" t="s">
        <v>683</v>
      </c>
    </row>
    <row r="114" ht="15" spans="4:11">
      <c r="D114" s="14">
        <v>90</v>
      </c>
      <c r="E114" s="14"/>
      <c r="F114" s="14"/>
      <c r="G114" s="15" t="s">
        <v>684</v>
      </c>
      <c r="H114" s="14">
        <v>194</v>
      </c>
      <c r="I114" s="15" t="s">
        <v>474</v>
      </c>
      <c r="J114" s="15" t="s">
        <v>577</v>
      </c>
      <c r="K114" s="15" t="s">
        <v>685</v>
      </c>
    </row>
    <row r="115" ht="15" spans="4:11">
      <c r="D115" s="14">
        <v>91</v>
      </c>
      <c r="E115" s="21" t="s">
        <v>499</v>
      </c>
      <c r="F115" s="21" t="s">
        <v>498</v>
      </c>
      <c r="G115" s="15" t="s">
        <v>686</v>
      </c>
      <c r="H115" s="14">
        <v>195</v>
      </c>
      <c r="I115" s="21" t="s">
        <v>550</v>
      </c>
      <c r="J115" s="21" t="s">
        <v>580</v>
      </c>
      <c r="K115" s="15" t="s">
        <v>687</v>
      </c>
    </row>
    <row r="116" ht="15" spans="4:11">
      <c r="D116" s="14">
        <v>92</v>
      </c>
      <c r="E116" s="22"/>
      <c r="F116" s="22"/>
      <c r="G116" s="15" t="s">
        <v>688</v>
      </c>
      <c r="H116" s="14">
        <v>196</v>
      </c>
      <c r="I116" s="14"/>
      <c r="J116" s="14"/>
      <c r="K116" s="15" t="s">
        <v>689</v>
      </c>
    </row>
    <row r="117" ht="15" spans="4:11">
      <c r="D117" s="14">
        <v>93</v>
      </c>
      <c r="E117" s="14"/>
      <c r="F117" s="14"/>
      <c r="G117" s="15" t="s">
        <v>690</v>
      </c>
      <c r="H117" s="14">
        <v>197</v>
      </c>
      <c r="I117" s="21" t="s">
        <v>584</v>
      </c>
      <c r="J117" s="21" t="s">
        <v>583</v>
      </c>
      <c r="K117" s="15" t="s">
        <v>691</v>
      </c>
    </row>
    <row r="118" ht="15" spans="4:11">
      <c r="D118" s="14">
        <v>94</v>
      </c>
      <c r="E118" s="21" t="s">
        <v>504</v>
      </c>
      <c r="F118" s="21" t="s">
        <v>503</v>
      </c>
      <c r="G118" s="15" t="s">
        <v>692</v>
      </c>
      <c r="H118" s="14">
        <v>198</v>
      </c>
      <c r="I118" s="14"/>
      <c r="J118" s="14"/>
      <c r="K118" s="15" t="s">
        <v>693</v>
      </c>
    </row>
    <row r="119" ht="15" spans="4:11">
      <c r="D119" s="14">
        <v>95</v>
      </c>
      <c r="E119" s="14"/>
      <c r="F119" s="14"/>
      <c r="G119" s="15" t="s">
        <v>694</v>
      </c>
      <c r="H119" s="14">
        <v>199</v>
      </c>
      <c r="I119" s="21" t="s">
        <v>589</v>
      </c>
      <c r="J119" s="21" t="s">
        <v>588</v>
      </c>
      <c r="K119" s="15" t="s">
        <v>695</v>
      </c>
    </row>
    <row r="120" ht="15" spans="4:11">
      <c r="D120" s="14">
        <v>96</v>
      </c>
      <c r="E120" s="21" t="s">
        <v>508</v>
      </c>
      <c r="F120" s="21" t="s">
        <v>507</v>
      </c>
      <c r="G120" s="15" t="s">
        <v>696</v>
      </c>
      <c r="H120" s="14">
        <v>200</v>
      </c>
      <c r="I120" s="14"/>
      <c r="J120" s="14"/>
      <c r="K120" s="15" t="s">
        <v>697</v>
      </c>
    </row>
    <row r="121" ht="15" spans="4:11">
      <c r="D121" s="14">
        <v>97</v>
      </c>
      <c r="E121" s="22"/>
      <c r="F121" s="22"/>
      <c r="G121" s="15" t="s">
        <v>698</v>
      </c>
      <c r="H121" s="14">
        <v>201</v>
      </c>
      <c r="I121" s="21" t="s">
        <v>593</v>
      </c>
      <c r="J121" s="21" t="s">
        <v>592</v>
      </c>
      <c r="K121" s="15" t="s">
        <v>699</v>
      </c>
    </row>
    <row r="122" ht="15" spans="4:11">
      <c r="D122" s="14">
        <v>98</v>
      </c>
      <c r="E122" s="22"/>
      <c r="F122" s="22"/>
      <c r="G122" s="15" t="s">
        <v>700</v>
      </c>
      <c r="H122" s="14">
        <v>202</v>
      </c>
      <c r="I122" s="22"/>
      <c r="J122" s="22"/>
      <c r="K122" s="15" t="s">
        <v>701</v>
      </c>
    </row>
    <row r="123" ht="15" spans="4:11">
      <c r="D123" s="14">
        <v>99</v>
      </c>
      <c r="E123" s="22"/>
      <c r="F123" s="22"/>
      <c r="G123" s="15" t="s">
        <v>702</v>
      </c>
      <c r="H123" s="14">
        <v>203</v>
      </c>
      <c r="I123" s="22"/>
      <c r="J123" s="22"/>
      <c r="K123" s="15" t="s">
        <v>703</v>
      </c>
    </row>
    <row r="124" ht="15" spans="4:11">
      <c r="D124" s="14">
        <v>100</v>
      </c>
      <c r="E124" s="14"/>
      <c r="F124" s="14"/>
      <c r="G124" s="15" t="s">
        <v>704</v>
      </c>
      <c r="H124" s="14">
        <v>204</v>
      </c>
      <c r="I124" s="22"/>
      <c r="J124" s="22"/>
      <c r="K124" s="15" t="s">
        <v>705</v>
      </c>
    </row>
    <row r="125" ht="15" spans="4:11">
      <c r="D125" s="14">
        <v>101</v>
      </c>
      <c r="E125" s="21" t="s">
        <v>512</v>
      </c>
      <c r="F125" s="21" t="s">
        <v>511</v>
      </c>
      <c r="G125" s="15" t="s">
        <v>706</v>
      </c>
      <c r="H125" s="14">
        <v>205</v>
      </c>
      <c r="I125" s="14"/>
      <c r="J125" s="14"/>
      <c r="K125" s="15" t="s">
        <v>707</v>
      </c>
    </row>
    <row r="126" ht="15" spans="4:11">
      <c r="D126" s="14">
        <v>102</v>
      </c>
      <c r="E126" s="22"/>
      <c r="F126" s="22"/>
      <c r="G126" s="15" t="s">
        <v>708</v>
      </c>
      <c r="H126" s="14">
        <v>206</v>
      </c>
      <c r="I126" s="21" t="s">
        <v>597</v>
      </c>
      <c r="J126" s="21" t="s">
        <v>596</v>
      </c>
      <c r="K126" s="15" t="s">
        <v>709</v>
      </c>
    </row>
    <row r="127" ht="15" spans="4:11">
      <c r="D127" s="14">
        <v>103</v>
      </c>
      <c r="E127" s="22"/>
      <c r="F127" s="22"/>
      <c r="G127" s="15" t="s">
        <v>710</v>
      </c>
      <c r="H127" s="14">
        <v>207</v>
      </c>
      <c r="I127" s="14"/>
      <c r="J127" s="14"/>
      <c r="K127" s="15" t="s">
        <v>711</v>
      </c>
    </row>
    <row r="128" ht="15" spans="4:11">
      <c r="D128" s="14">
        <v>104</v>
      </c>
      <c r="E128" s="14"/>
      <c r="F128" s="14"/>
      <c r="G128" s="15" t="s">
        <v>712</v>
      </c>
      <c r="H128" s="14">
        <v>208</v>
      </c>
      <c r="I128" s="21" t="s">
        <v>482</v>
      </c>
      <c r="J128" s="21" t="s">
        <v>600</v>
      </c>
      <c r="K128" s="15" t="s">
        <v>713</v>
      </c>
    </row>
    <row r="129" ht="15" spans="8:11">
      <c r="H129" s="14">
        <v>209</v>
      </c>
      <c r="I129" s="22"/>
      <c r="J129" s="22"/>
      <c r="K129" s="15" t="s">
        <v>714</v>
      </c>
    </row>
    <row r="130" ht="15" spans="8:11">
      <c r="H130" s="14">
        <v>210</v>
      </c>
      <c r="I130" s="14"/>
      <c r="J130" s="14"/>
      <c r="K130" s="15" t="s">
        <v>715</v>
      </c>
    </row>
  </sheetData>
  <mergeCells count="96">
    <mergeCell ref="A1:K1"/>
    <mergeCell ref="A2:K2"/>
    <mergeCell ref="C4:D4"/>
    <mergeCell ref="I4:K4"/>
    <mergeCell ref="E25:E31"/>
    <mergeCell ref="E32:E36"/>
    <mergeCell ref="E37:E41"/>
    <mergeCell ref="E42:E51"/>
    <mergeCell ref="E52:E57"/>
    <mergeCell ref="E58:E59"/>
    <mergeCell ref="E60:E62"/>
    <mergeCell ref="E63:E70"/>
    <mergeCell ref="E71:E72"/>
    <mergeCell ref="E73:E77"/>
    <mergeCell ref="E78:E97"/>
    <mergeCell ref="E98:E99"/>
    <mergeCell ref="E100:E101"/>
    <mergeCell ref="E102:E104"/>
    <mergeCell ref="E105:E107"/>
    <mergeCell ref="E108:E114"/>
    <mergeCell ref="E115:E117"/>
    <mergeCell ref="E118:E119"/>
    <mergeCell ref="E120:E124"/>
    <mergeCell ref="E125:E128"/>
    <mergeCell ref="F25:F31"/>
    <mergeCell ref="F32:F36"/>
    <mergeCell ref="F37:F41"/>
    <mergeCell ref="F42:F51"/>
    <mergeCell ref="F52:F57"/>
    <mergeCell ref="F58:F59"/>
    <mergeCell ref="F60:F62"/>
    <mergeCell ref="F63:F70"/>
    <mergeCell ref="F71:F72"/>
    <mergeCell ref="F73:F77"/>
    <mergeCell ref="F78:F97"/>
    <mergeCell ref="F98:F99"/>
    <mergeCell ref="F100:F101"/>
    <mergeCell ref="F102:F104"/>
    <mergeCell ref="F105:F107"/>
    <mergeCell ref="F108:F114"/>
    <mergeCell ref="F115:F117"/>
    <mergeCell ref="F118:F119"/>
    <mergeCell ref="F120:F124"/>
    <mergeCell ref="F125:F128"/>
    <mergeCell ref="I25:I36"/>
    <mergeCell ref="I37:I40"/>
    <mergeCell ref="I41:I45"/>
    <mergeCell ref="I46:I50"/>
    <mergeCell ref="I51:I55"/>
    <mergeCell ref="I56:I61"/>
    <mergeCell ref="I62:I64"/>
    <mergeCell ref="I65:I67"/>
    <mergeCell ref="I68:I70"/>
    <mergeCell ref="I71:I72"/>
    <mergeCell ref="I73:I88"/>
    <mergeCell ref="I89:I95"/>
    <mergeCell ref="I96:I97"/>
    <mergeCell ref="I98:I99"/>
    <mergeCell ref="I100:I101"/>
    <mergeCell ref="I102:I103"/>
    <mergeCell ref="I105:I106"/>
    <mergeCell ref="I107:I108"/>
    <mergeCell ref="I109:I111"/>
    <mergeCell ref="I112:I113"/>
    <mergeCell ref="I115:I116"/>
    <mergeCell ref="I117:I118"/>
    <mergeCell ref="I119:I120"/>
    <mergeCell ref="I121:I125"/>
    <mergeCell ref="I126:I127"/>
    <mergeCell ref="I128:I130"/>
    <mergeCell ref="J25:J36"/>
    <mergeCell ref="J37:J40"/>
    <mergeCell ref="J41:J45"/>
    <mergeCell ref="J46:J50"/>
    <mergeCell ref="J51:J55"/>
    <mergeCell ref="J56:J61"/>
    <mergeCell ref="J62:J64"/>
    <mergeCell ref="J65:J67"/>
    <mergeCell ref="J68:J70"/>
    <mergeCell ref="J71:J72"/>
    <mergeCell ref="J73:J88"/>
    <mergeCell ref="J89:J95"/>
    <mergeCell ref="J96:J97"/>
    <mergeCell ref="J98:J99"/>
    <mergeCell ref="J100:J101"/>
    <mergeCell ref="J102:J103"/>
    <mergeCell ref="J105:J106"/>
    <mergeCell ref="J107:J108"/>
    <mergeCell ref="J109:J111"/>
    <mergeCell ref="J112:J113"/>
    <mergeCell ref="J115:J116"/>
    <mergeCell ref="J117:J118"/>
    <mergeCell ref="J119:J120"/>
    <mergeCell ref="J121:J125"/>
    <mergeCell ref="J126:J127"/>
    <mergeCell ref="J128:J130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C18" sqref="C18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94" t="s">
        <v>33</v>
      </c>
      <c r="C2" s="395"/>
      <c r="D2" s="395"/>
      <c r="E2" s="395"/>
      <c r="F2" s="395"/>
      <c r="G2" s="395"/>
      <c r="H2" s="395"/>
      <c r="I2" s="410"/>
    </row>
    <row r="3" ht="27.95" customHeight="1" spans="2:9">
      <c r="B3" s="396"/>
      <c r="C3" s="397"/>
      <c r="D3" s="398" t="s">
        <v>34</v>
      </c>
      <c r="E3" s="399"/>
      <c r="F3" s="400" t="s">
        <v>35</v>
      </c>
      <c r="G3" s="401"/>
      <c r="H3" s="398" t="s">
        <v>36</v>
      </c>
      <c r="I3" s="411"/>
    </row>
    <row r="4" ht="27.95" customHeight="1" spans="2:9">
      <c r="B4" s="396" t="s">
        <v>37</v>
      </c>
      <c r="C4" s="397" t="s">
        <v>38</v>
      </c>
      <c r="D4" s="397" t="s">
        <v>39</v>
      </c>
      <c r="E4" s="397" t="s">
        <v>40</v>
      </c>
      <c r="F4" s="402" t="s">
        <v>39</v>
      </c>
      <c r="G4" s="402" t="s">
        <v>40</v>
      </c>
      <c r="H4" s="397" t="s">
        <v>39</v>
      </c>
      <c r="I4" s="412" t="s">
        <v>40</v>
      </c>
    </row>
    <row r="5" ht="27.95" customHeight="1" spans="2:9">
      <c r="B5" s="403" t="s">
        <v>41</v>
      </c>
      <c r="C5" s="404">
        <v>13</v>
      </c>
      <c r="D5" s="404">
        <v>0</v>
      </c>
      <c r="E5" s="404">
        <v>1</v>
      </c>
      <c r="F5" s="405">
        <v>0</v>
      </c>
      <c r="G5" s="405">
        <v>1</v>
      </c>
      <c r="H5" s="404">
        <v>1</v>
      </c>
      <c r="I5" s="413">
        <v>2</v>
      </c>
    </row>
    <row r="6" ht="27.95" customHeight="1" spans="2:9">
      <c r="B6" s="403" t="s">
        <v>42</v>
      </c>
      <c r="C6" s="404">
        <v>20</v>
      </c>
      <c r="D6" s="404">
        <v>0</v>
      </c>
      <c r="E6" s="404">
        <v>1</v>
      </c>
      <c r="F6" s="405">
        <v>1</v>
      </c>
      <c r="G6" s="405">
        <v>2</v>
      </c>
      <c r="H6" s="404">
        <v>2</v>
      </c>
      <c r="I6" s="413">
        <v>3</v>
      </c>
    </row>
    <row r="7" ht="27.95" customHeight="1" spans="2:9">
      <c r="B7" s="403" t="s">
        <v>43</v>
      </c>
      <c r="C7" s="404">
        <v>32</v>
      </c>
      <c r="D7" s="404">
        <v>0</v>
      </c>
      <c r="E7" s="404">
        <v>1</v>
      </c>
      <c r="F7" s="405">
        <v>2</v>
      </c>
      <c r="G7" s="405">
        <v>3</v>
      </c>
      <c r="H7" s="404">
        <v>3</v>
      </c>
      <c r="I7" s="413">
        <v>4</v>
      </c>
    </row>
    <row r="8" ht="27.95" customHeight="1" spans="2:9">
      <c r="B8" s="403" t="s">
        <v>44</v>
      </c>
      <c r="C8" s="404">
        <v>50</v>
      </c>
      <c r="D8" s="404">
        <v>1</v>
      </c>
      <c r="E8" s="404">
        <v>2</v>
      </c>
      <c r="F8" s="405">
        <v>3</v>
      </c>
      <c r="G8" s="405">
        <v>4</v>
      </c>
      <c r="H8" s="404">
        <v>5</v>
      </c>
      <c r="I8" s="413">
        <v>6</v>
      </c>
    </row>
    <row r="9" ht="27.95" customHeight="1" spans="2:9">
      <c r="B9" s="403" t="s">
        <v>45</v>
      </c>
      <c r="C9" s="404">
        <v>80</v>
      </c>
      <c r="D9" s="404">
        <v>2</v>
      </c>
      <c r="E9" s="404">
        <v>3</v>
      </c>
      <c r="F9" s="405">
        <v>5</v>
      </c>
      <c r="G9" s="405">
        <v>6</v>
      </c>
      <c r="H9" s="404">
        <v>7</v>
      </c>
      <c r="I9" s="413">
        <v>8</v>
      </c>
    </row>
    <row r="10" ht="27.95" customHeight="1" spans="2:9">
      <c r="B10" s="403" t="s">
        <v>46</v>
      </c>
      <c r="C10" s="404">
        <v>125</v>
      </c>
      <c r="D10" s="404">
        <v>3</v>
      </c>
      <c r="E10" s="404">
        <v>4</v>
      </c>
      <c r="F10" s="405">
        <v>7</v>
      </c>
      <c r="G10" s="405">
        <v>8</v>
      </c>
      <c r="H10" s="404">
        <v>10</v>
      </c>
      <c r="I10" s="413">
        <v>11</v>
      </c>
    </row>
    <row r="11" ht="27.95" customHeight="1" spans="2:9">
      <c r="B11" s="403" t="s">
        <v>47</v>
      </c>
      <c r="C11" s="404">
        <v>200</v>
      </c>
      <c r="D11" s="404">
        <v>5</v>
      </c>
      <c r="E11" s="404">
        <v>6</v>
      </c>
      <c r="F11" s="405">
        <v>10</v>
      </c>
      <c r="G11" s="405">
        <v>11</v>
      </c>
      <c r="H11" s="404">
        <v>14</v>
      </c>
      <c r="I11" s="413">
        <v>15</v>
      </c>
    </row>
    <row r="12" ht="27.95" customHeight="1" spans="2:9">
      <c r="B12" s="406" t="s">
        <v>48</v>
      </c>
      <c r="C12" s="407">
        <v>315</v>
      </c>
      <c r="D12" s="407">
        <v>7</v>
      </c>
      <c r="E12" s="407">
        <v>8</v>
      </c>
      <c r="F12" s="408">
        <v>14</v>
      </c>
      <c r="G12" s="408">
        <v>15</v>
      </c>
      <c r="H12" s="407">
        <v>21</v>
      </c>
      <c r="I12" s="414">
        <v>22</v>
      </c>
    </row>
    <row r="14" spans="2:4">
      <c r="B14" s="409" t="s">
        <v>49</v>
      </c>
      <c r="C14" s="409"/>
      <c r="D14" s="409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V53"/>
  <sheetViews>
    <sheetView tabSelected="1" workbookViewId="0">
      <selection activeCell="O29" sqref="O29"/>
    </sheetView>
  </sheetViews>
  <sheetFormatPr defaultColWidth="10.375" defaultRowHeight="16.5" customHeight="1"/>
  <cols>
    <col min="1" max="1" width="15.5" style="119" customWidth="1"/>
    <col min="2" max="3" width="14.375" style="119" customWidth="1"/>
    <col min="4" max="5" width="10.375" style="119"/>
    <col min="6" max="7" width="18.25" style="119" customWidth="1"/>
    <col min="8" max="9" width="10.375" style="119"/>
    <col min="10" max="10" width="8.875" style="119" customWidth="1"/>
    <col min="11" max="11" width="12" style="119" customWidth="1"/>
    <col min="12" max="16384" width="10.375" style="119"/>
  </cols>
  <sheetData>
    <row r="1" ht="21" spans="1:11">
      <c r="A1" s="322" t="s">
        <v>50</v>
      </c>
      <c r="B1" s="322"/>
      <c r="C1" s="322"/>
      <c r="D1" s="322"/>
      <c r="E1" s="322"/>
      <c r="F1" s="322"/>
      <c r="G1" s="322"/>
      <c r="H1" s="322"/>
      <c r="I1" s="322"/>
      <c r="J1" s="322"/>
      <c r="K1" s="322"/>
    </row>
    <row r="2" ht="15" spans="1:11">
      <c r="A2" s="202" t="s">
        <v>51</v>
      </c>
      <c r="B2" s="203" t="s">
        <v>52</v>
      </c>
      <c r="C2" s="203"/>
      <c r="D2" s="323" t="s">
        <v>53</v>
      </c>
      <c r="E2" s="323"/>
      <c r="F2" s="203" t="s">
        <v>54</v>
      </c>
      <c r="G2" s="203"/>
      <c r="H2" s="205" t="s">
        <v>55</v>
      </c>
      <c r="I2" s="203" t="s">
        <v>54</v>
      </c>
      <c r="J2" s="203"/>
      <c r="K2" s="374"/>
    </row>
    <row r="3" ht="14.25" spans="1:11">
      <c r="A3" s="206" t="s">
        <v>56</v>
      </c>
      <c r="B3" s="207"/>
      <c r="C3" s="208"/>
      <c r="D3" s="209" t="s">
        <v>57</v>
      </c>
      <c r="E3" s="210"/>
      <c r="F3" s="210"/>
      <c r="G3" s="211"/>
      <c r="H3" s="209" t="s">
        <v>58</v>
      </c>
      <c r="I3" s="210"/>
      <c r="J3" s="210"/>
      <c r="K3" s="211"/>
    </row>
    <row r="4" ht="14.25" spans="1:11">
      <c r="A4" s="212" t="s">
        <v>59</v>
      </c>
      <c r="B4" s="133" t="s">
        <v>60</v>
      </c>
      <c r="C4" s="213"/>
      <c r="D4" s="212" t="s">
        <v>61</v>
      </c>
      <c r="E4" s="214"/>
      <c r="F4" s="215">
        <v>45553</v>
      </c>
      <c r="G4" s="216"/>
      <c r="H4" s="212" t="s">
        <v>62</v>
      </c>
      <c r="I4" s="214"/>
      <c r="J4" s="238" t="s">
        <v>63</v>
      </c>
      <c r="K4" s="273" t="s">
        <v>64</v>
      </c>
    </row>
    <row r="5" ht="14.25" spans="1:11">
      <c r="A5" s="217" t="s">
        <v>65</v>
      </c>
      <c r="B5" s="133" t="s">
        <v>66</v>
      </c>
      <c r="C5" s="213"/>
      <c r="D5" s="212" t="s">
        <v>67</v>
      </c>
      <c r="E5" s="214"/>
      <c r="F5" s="215">
        <v>45514</v>
      </c>
      <c r="G5" s="216"/>
      <c r="H5" s="212" t="s">
        <v>68</v>
      </c>
      <c r="I5" s="214"/>
      <c r="J5" s="238" t="s">
        <v>63</v>
      </c>
      <c r="K5" s="273" t="s">
        <v>64</v>
      </c>
    </row>
    <row r="6" ht="14.25" spans="1:11">
      <c r="A6" s="212" t="s">
        <v>69</v>
      </c>
      <c r="B6" s="133">
        <v>2</v>
      </c>
      <c r="C6" s="213">
        <v>6</v>
      </c>
      <c r="D6" s="217" t="s">
        <v>70</v>
      </c>
      <c r="E6" s="240"/>
      <c r="F6" s="215">
        <v>45529</v>
      </c>
      <c r="G6" s="216"/>
      <c r="H6" s="212" t="s">
        <v>71</v>
      </c>
      <c r="I6" s="214"/>
      <c r="J6" s="238" t="s">
        <v>63</v>
      </c>
      <c r="K6" s="273" t="s">
        <v>64</v>
      </c>
    </row>
    <row r="7" ht="14.25" spans="1:11">
      <c r="A7" s="212" t="s">
        <v>72</v>
      </c>
      <c r="B7" s="221">
        <v>1711</v>
      </c>
      <c r="C7" s="222"/>
      <c r="D7" s="217" t="s">
        <v>73</v>
      </c>
      <c r="E7" s="239"/>
      <c r="F7" s="215">
        <v>45543</v>
      </c>
      <c r="G7" s="216"/>
      <c r="H7" s="212" t="s">
        <v>74</v>
      </c>
      <c r="I7" s="214"/>
      <c r="J7" s="238" t="s">
        <v>63</v>
      </c>
      <c r="K7" s="273" t="s">
        <v>64</v>
      </c>
    </row>
    <row r="8" ht="33" customHeight="1" spans="1:11">
      <c r="A8" s="224" t="s">
        <v>75</v>
      </c>
      <c r="B8" s="324" t="s">
        <v>76</v>
      </c>
      <c r="C8" s="325"/>
      <c r="D8" s="227" t="s">
        <v>77</v>
      </c>
      <c r="E8" s="228"/>
      <c r="F8" s="215">
        <v>45552</v>
      </c>
      <c r="G8" s="216"/>
      <c r="H8" s="227" t="s">
        <v>78</v>
      </c>
      <c r="I8" s="228"/>
      <c r="J8" s="245" t="s">
        <v>63</v>
      </c>
      <c r="K8" s="278" t="s">
        <v>64</v>
      </c>
    </row>
    <row r="9" ht="15" spans="1:11">
      <c r="A9" s="326" t="s">
        <v>79</v>
      </c>
      <c r="B9" s="327"/>
      <c r="C9" s="327"/>
      <c r="D9" s="327"/>
      <c r="E9" s="327"/>
      <c r="F9" s="327"/>
      <c r="G9" s="327"/>
      <c r="H9" s="327"/>
      <c r="I9" s="327"/>
      <c r="J9" s="327"/>
      <c r="K9" s="375"/>
    </row>
    <row r="10" ht="15" spans="1:11">
      <c r="A10" s="265" t="s">
        <v>80</v>
      </c>
      <c r="B10" s="266"/>
      <c r="C10" s="266"/>
      <c r="D10" s="266"/>
      <c r="E10" s="266"/>
      <c r="F10" s="266"/>
      <c r="G10" s="266"/>
      <c r="H10" s="266"/>
      <c r="I10" s="266"/>
      <c r="J10" s="266"/>
      <c r="K10" s="286"/>
    </row>
    <row r="11" ht="14.25" spans="1:11">
      <c r="A11" s="328" t="s">
        <v>81</v>
      </c>
      <c r="B11" s="329" t="s">
        <v>82</v>
      </c>
      <c r="C11" s="330" t="s">
        <v>83</v>
      </c>
      <c r="D11" s="331"/>
      <c r="E11" s="332" t="s">
        <v>84</v>
      </c>
      <c r="F11" s="329" t="s">
        <v>82</v>
      </c>
      <c r="G11" s="330" t="s">
        <v>83</v>
      </c>
      <c r="H11" s="330" t="s">
        <v>85</v>
      </c>
      <c r="I11" s="332" t="s">
        <v>86</v>
      </c>
      <c r="J11" s="329" t="s">
        <v>82</v>
      </c>
      <c r="K11" s="376" t="s">
        <v>83</v>
      </c>
    </row>
    <row r="12" ht="14.25" spans="1:11">
      <c r="A12" s="217" t="s">
        <v>87</v>
      </c>
      <c r="B12" s="237" t="s">
        <v>82</v>
      </c>
      <c r="C12" s="238" t="s">
        <v>83</v>
      </c>
      <c r="D12" s="239"/>
      <c r="E12" s="240" t="s">
        <v>88</v>
      </c>
      <c r="F12" s="237" t="s">
        <v>82</v>
      </c>
      <c r="G12" s="238" t="s">
        <v>83</v>
      </c>
      <c r="H12" s="238" t="s">
        <v>85</v>
      </c>
      <c r="I12" s="240" t="s">
        <v>89</v>
      </c>
      <c r="J12" s="237" t="s">
        <v>82</v>
      </c>
      <c r="K12" s="273" t="s">
        <v>83</v>
      </c>
    </row>
    <row r="13" ht="14.25" spans="1:11">
      <c r="A13" s="217" t="s">
        <v>90</v>
      </c>
      <c r="B13" s="237" t="s">
        <v>82</v>
      </c>
      <c r="C13" s="238" t="s">
        <v>83</v>
      </c>
      <c r="D13" s="239"/>
      <c r="E13" s="240" t="s">
        <v>91</v>
      </c>
      <c r="F13" s="238" t="s">
        <v>92</v>
      </c>
      <c r="G13" s="238" t="s">
        <v>93</v>
      </c>
      <c r="H13" s="238" t="s">
        <v>85</v>
      </c>
      <c r="I13" s="240" t="s">
        <v>94</v>
      </c>
      <c r="J13" s="237" t="s">
        <v>82</v>
      </c>
      <c r="K13" s="273" t="s">
        <v>83</v>
      </c>
    </row>
    <row r="14" ht="15" spans="1:11">
      <c r="A14" s="227" t="s">
        <v>95</v>
      </c>
      <c r="B14" s="228"/>
      <c r="C14" s="228"/>
      <c r="D14" s="228"/>
      <c r="E14" s="228"/>
      <c r="F14" s="228"/>
      <c r="G14" s="228"/>
      <c r="H14" s="228"/>
      <c r="I14" s="228"/>
      <c r="J14" s="228"/>
      <c r="K14" s="275"/>
    </row>
    <row r="15" ht="15" spans="1:11">
      <c r="A15" s="265" t="s">
        <v>96</v>
      </c>
      <c r="B15" s="266"/>
      <c r="C15" s="266"/>
      <c r="D15" s="266"/>
      <c r="E15" s="266"/>
      <c r="F15" s="266"/>
      <c r="G15" s="266"/>
      <c r="H15" s="266"/>
      <c r="I15" s="266"/>
      <c r="J15" s="266"/>
      <c r="K15" s="286"/>
    </row>
    <row r="16" ht="14.25" spans="1:11">
      <c r="A16" s="333" t="s">
        <v>97</v>
      </c>
      <c r="B16" s="330" t="s">
        <v>92</v>
      </c>
      <c r="C16" s="330" t="s">
        <v>93</v>
      </c>
      <c r="D16" s="334"/>
      <c r="E16" s="335" t="s">
        <v>98</v>
      </c>
      <c r="F16" s="330" t="s">
        <v>92</v>
      </c>
      <c r="G16" s="330" t="s">
        <v>93</v>
      </c>
      <c r="H16" s="336"/>
      <c r="I16" s="335" t="s">
        <v>99</v>
      </c>
      <c r="J16" s="330" t="s">
        <v>92</v>
      </c>
      <c r="K16" s="376" t="s">
        <v>93</v>
      </c>
    </row>
    <row r="17" customHeight="1" spans="1:22">
      <c r="A17" s="220" t="s">
        <v>100</v>
      </c>
      <c r="B17" s="238" t="s">
        <v>92</v>
      </c>
      <c r="C17" s="238" t="s">
        <v>93</v>
      </c>
      <c r="D17" s="133"/>
      <c r="E17" s="253" t="s">
        <v>101</v>
      </c>
      <c r="F17" s="238" t="s">
        <v>92</v>
      </c>
      <c r="G17" s="238" t="s">
        <v>93</v>
      </c>
      <c r="H17" s="337"/>
      <c r="I17" s="253" t="s">
        <v>102</v>
      </c>
      <c r="J17" s="238" t="s">
        <v>92</v>
      </c>
      <c r="K17" s="273" t="s">
        <v>93</v>
      </c>
      <c r="L17" s="377"/>
      <c r="M17" s="377"/>
      <c r="N17" s="377"/>
      <c r="O17" s="377"/>
      <c r="P17" s="377"/>
      <c r="Q17" s="377"/>
      <c r="R17" s="377"/>
      <c r="S17" s="377"/>
      <c r="T17" s="377"/>
      <c r="U17" s="377"/>
      <c r="V17" s="377"/>
    </row>
    <row r="18" ht="18" customHeight="1" spans="1:11">
      <c r="A18" s="338" t="s">
        <v>103</v>
      </c>
      <c r="B18" s="339"/>
      <c r="C18" s="339"/>
      <c r="D18" s="339"/>
      <c r="E18" s="339"/>
      <c r="F18" s="339"/>
      <c r="G18" s="339"/>
      <c r="H18" s="339"/>
      <c r="I18" s="339"/>
      <c r="J18" s="339"/>
      <c r="K18" s="378"/>
    </row>
    <row r="19" ht="18" customHeight="1" spans="1:11">
      <c r="A19" s="265" t="s">
        <v>104</v>
      </c>
      <c r="B19" s="266"/>
      <c r="C19" s="266"/>
      <c r="D19" s="266"/>
      <c r="E19" s="266"/>
      <c r="F19" s="266"/>
      <c r="G19" s="266"/>
      <c r="H19" s="266"/>
      <c r="I19" s="266"/>
      <c r="J19" s="266"/>
      <c r="K19" s="286"/>
    </row>
    <row r="20" customHeight="1" spans="1:11">
      <c r="A20" s="340" t="s">
        <v>105</v>
      </c>
      <c r="B20" s="341"/>
      <c r="C20" s="341"/>
      <c r="D20" s="341"/>
      <c r="E20" s="341"/>
      <c r="F20" s="341"/>
      <c r="G20" s="341"/>
      <c r="H20" s="341"/>
      <c r="I20" s="341"/>
      <c r="J20" s="341"/>
      <c r="K20" s="379"/>
    </row>
    <row r="21" ht="21.75" customHeight="1" spans="1:11">
      <c r="A21" s="342" t="s">
        <v>106</v>
      </c>
      <c r="B21" s="343" t="s">
        <v>107</v>
      </c>
      <c r="C21" s="343" t="s">
        <v>108</v>
      </c>
      <c r="D21" s="343" t="s">
        <v>109</v>
      </c>
      <c r="E21" s="343" t="s">
        <v>110</v>
      </c>
      <c r="F21" s="343" t="s">
        <v>111</v>
      </c>
      <c r="G21" s="343" t="s">
        <v>112</v>
      </c>
      <c r="H21" s="343"/>
      <c r="I21" s="343"/>
      <c r="J21" s="343"/>
      <c r="K21" s="380" t="s">
        <v>113</v>
      </c>
    </row>
    <row r="22" customHeight="1" spans="1:11">
      <c r="A22" s="344" t="s">
        <v>114</v>
      </c>
      <c r="B22" s="345">
        <v>1</v>
      </c>
      <c r="C22" s="345">
        <v>1</v>
      </c>
      <c r="D22" s="345">
        <v>1</v>
      </c>
      <c r="E22" s="345">
        <v>1</v>
      </c>
      <c r="F22" s="345">
        <v>1</v>
      </c>
      <c r="G22" s="345">
        <v>1</v>
      </c>
      <c r="H22" s="345"/>
      <c r="I22" s="345"/>
      <c r="J22" s="345"/>
      <c r="K22" s="381"/>
    </row>
    <row r="23" customHeight="1" spans="1:11">
      <c r="A23" s="344" t="s">
        <v>115</v>
      </c>
      <c r="B23" s="345">
        <v>1</v>
      </c>
      <c r="C23" s="345">
        <v>1</v>
      </c>
      <c r="D23" s="345">
        <v>1</v>
      </c>
      <c r="E23" s="345">
        <v>1</v>
      </c>
      <c r="F23" s="345">
        <v>1</v>
      </c>
      <c r="G23" s="345">
        <v>1</v>
      </c>
      <c r="H23" s="345"/>
      <c r="I23" s="345"/>
      <c r="J23" s="345"/>
      <c r="K23" s="382"/>
    </row>
    <row r="24" customHeight="1" spans="1:11">
      <c r="A24" s="344"/>
      <c r="B24" s="345"/>
      <c r="C24" s="345"/>
      <c r="D24" s="345"/>
      <c r="E24" s="345"/>
      <c r="F24" s="345"/>
      <c r="G24" s="345"/>
      <c r="H24" s="345"/>
      <c r="I24" s="345"/>
      <c r="J24" s="345"/>
      <c r="K24" s="382"/>
    </row>
    <row r="25" customHeight="1" spans="1:11">
      <c r="A25" s="344"/>
      <c r="B25" s="346"/>
      <c r="C25" s="345"/>
      <c r="D25" s="345"/>
      <c r="E25" s="345"/>
      <c r="F25" s="345"/>
      <c r="G25" s="345"/>
      <c r="H25" s="345"/>
      <c r="I25" s="345"/>
      <c r="J25" s="345"/>
      <c r="K25" s="382"/>
    </row>
    <row r="26" customHeight="1" spans="1:11">
      <c r="A26" s="347"/>
      <c r="B26" s="345"/>
      <c r="C26" s="345"/>
      <c r="D26" s="345"/>
      <c r="E26" s="345"/>
      <c r="F26" s="345"/>
      <c r="G26" s="345"/>
      <c r="H26" s="345"/>
      <c r="I26" s="345"/>
      <c r="J26" s="345"/>
      <c r="K26" s="383"/>
    </row>
    <row r="27" customHeight="1" spans="1:11">
      <c r="A27" s="347"/>
      <c r="B27" s="345"/>
      <c r="C27" s="345"/>
      <c r="D27" s="345"/>
      <c r="E27" s="345"/>
      <c r="F27" s="345"/>
      <c r="G27" s="345"/>
      <c r="H27" s="345"/>
      <c r="I27" s="345"/>
      <c r="J27" s="345"/>
      <c r="K27" s="383"/>
    </row>
    <row r="28" customHeight="1" spans="1:11">
      <c r="A28" s="348"/>
      <c r="B28" s="349"/>
      <c r="C28" s="349"/>
      <c r="D28" s="349"/>
      <c r="E28" s="349"/>
      <c r="F28" s="349"/>
      <c r="G28" s="349"/>
      <c r="H28" s="349"/>
      <c r="I28" s="349"/>
      <c r="J28" s="349"/>
      <c r="K28" s="384"/>
    </row>
    <row r="29" ht="18" customHeight="1" spans="1:11">
      <c r="A29" s="350" t="s">
        <v>116</v>
      </c>
      <c r="B29" s="351"/>
      <c r="C29" s="351"/>
      <c r="D29" s="351"/>
      <c r="E29" s="351"/>
      <c r="F29" s="351"/>
      <c r="G29" s="351"/>
      <c r="H29" s="351"/>
      <c r="I29" s="351"/>
      <c r="J29" s="351"/>
      <c r="K29" s="385"/>
    </row>
    <row r="30" ht="18.75" customHeight="1" spans="1:11">
      <c r="A30" s="352" t="s">
        <v>117</v>
      </c>
      <c r="B30" s="353"/>
      <c r="C30" s="353"/>
      <c r="D30" s="353"/>
      <c r="E30" s="353"/>
      <c r="F30" s="353"/>
      <c r="G30" s="353"/>
      <c r="H30" s="353"/>
      <c r="I30" s="353"/>
      <c r="J30" s="353"/>
      <c r="K30" s="386"/>
    </row>
    <row r="31" ht="18.75" customHeight="1" spans="1:11">
      <c r="A31" s="354"/>
      <c r="B31" s="355"/>
      <c r="C31" s="355"/>
      <c r="D31" s="355"/>
      <c r="E31" s="355"/>
      <c r="F31" s="355"/>
      <c r="G31" s="355"/>
      <c r="H31" s="355"/>
      <c r="I31" s="355"/>
      <c r="J31" s="355"/>
      <c r="K31" s="387"/>
    </row>
    <row r="32" ht="18" customHeight="1" spans="1:11">
      <c r="A32" s="356" t="s">
        <v>118</v>
      </c>
      <c r="B32" s="357"/>
      <c r="C32" s="357"/>
      <c r="D32" s="357"/>
      <c r="E32" s="357"/>
      <c r="F32" s="357"/>
      <c r="G32" s="357"/>
      <c r="H32" s="357"/>
      <c r="I32" s="357"/>
      <c r="J32" s="357"/>
      <c r="K32" s="388"/>
    </row>
    <row r="33" ht="14.25" spans="1:11">
      <c r="A33" s="358" t="s">
        <v>119</v>
      </c>
      <c r="B33" s="359"/>
      <c r="C33" s="359"/>
      <c r="D33" s="359"/>
      <c r="E33" s="359"/>
      <c r="F33" s="359"/>
      <c r="G33" s="359"/>
      <c r="H33" s="359"/>
      <c r="I33" s="359"/>
      <c r="J33" s="359"/>
      <c r="K33" s="389"/>
    </row>
    <row r="34" ht="15" spans="1:11">
      <c r="A34" s="135" t="s">
        <v>120</v>
      </c>
      <c r="B34" s="131"/>
      <c r="C34" s="238" t="s">
        <v>63</v>
      </c>
      <c r="D34" s="238" t="s">
        <v>64</v>
      </c>
      <c r="E34" s="360" t="s">
        <v>121</v>
      </c>
      <c r="F34" s="361"/>
      <c r="G34" s="361"/>
      <c r="H34" s="361"/>
      <c r="I34" s="361"/>
      <c r="J34" s="361"/>
      <c r="K34" s="390"/>
    </row>
    <row r="35" ht="15" spans="1:11">
      <c r="A35" s="362" t="s">
        <v>122</v>
      </c>
      <c r="B35" s="362"/>
      <c r="C35" s="362"/>
      <c r="D35" s="362"/>
      <c r="E35" s="362"/>
      <c r="F35" s="362"/>
      <c r="G35" s="362"/>
      <c r="H35" s="362"/>
      <c r="I35" s="362"/>
      <c r="J35" s="362"/>
      <c r="K35" s="362"/>
    </row>
    <row r="36" ht="14.25" spans="1:11">
      <c r="A36" s="256" t="s">
        <v>123</v>
      </c>
      <c r="B36" s="257"/>
      <c r="C36" s="257"/>
      <c r="D36" s="257"/>
      <c r="E36" s="257"/>
      <c r="F36" s="257"/>
      <c r="G36" s="257"/>
      <c r="H36" s="257"/>
      <c r="I36" s="257"/>
      <c r="J36" s="257"/>
      <c r="K36" s="283"/>
    </row>
    <row r="37" ht="14.25" spans="1:11">
      <c r="A37" s="258" t="s">
        <v>124</v>
      </c>
      <c r="B37" s="259"/>
      <c r="C37" s="259"/>
      <c r="D37" s="259"/>
      <c r="E37" s="259"/>
      <c r="F37" s="259"/>
      <c r="G37" s="259"/>
      <c r="H37" s="259"/>
      <c r="I37" s="259"/>
      <c r="J37" s="259"/>
      <c r="K37" s="284"/>
    </row>
    <row r="38" ht="14.25" spans="1:11">
      <c r="A38" s="258" t="s">
        <v>125</v>
      </c>
      <c r="B38" s="259"/>
      <c r="C38" s="259"/>
      <c r="D38" s="259"/>
      <c r="E38" s="259"/>
      <c r="F38" s="259"/>
      <c r="G38" s="259"/>
      <c r="H38" s="259"/>
      <c r="I38" s="259"/>
      <c r="J38" s="259"/>
      <c r="K38" s="284"/>
    </row>
    <row r="39" ht="14.25" spans="1:11">
      <c r="A39" s="258" t="s">
        <v>126</v>
      </c>
      <c r="B39" s="259"/>
      <c r="C39" s="259"/>
      <c r="D39" s="259"/>
      <c r="E39" s="259"/>
      <c r="F39" s="259"/>
      <c r="G39" s="259"/>
      <c r="H39" s="259"/>
      <c r="I39" s="259"/>
      <c r="J39" s="259"/>
      <c r="K39" s="284"/>
    </row>
    <row r="40" ht="14.25" spans="1:11">
      <c r="A40" s="258" t="s">
        <v>127</v>
      </c>
      <c r="B40" s="259"/>
      <c r="C40" s="259"/>
      <c r="D40" s="259"/>
      <c r="E40" s="259"/>
      <c r="F40" s="259"/>
      <c r="G40" s="259"/>
      <c r="H40" s="259"/>
      <c r="I40" s="259"/>
      <c r="J40" s="259"/>
      <c r="K40" s="284"/>
    </row>
    <row r="41" ht="14.25" spans="1:11">
      <c r="A41" s="258"/>
      <c r="B41" s="259"/>
      <c r="C41" s="259"/>
      <c r="D41" s="259"/>
      <c r="E41" s="259"/>
      <c r="F41" s="259"/>
      <c r="G41" s="259"/>
      <c r="H41" s="259"/>
      <c r="I41" s="259"/>
      <c r="J41" s="259"/>
      <c r="K41" s="284"/>
    </row>
    <row r="42" ht="14.25" spans="1:11">
      <c r="A42" s="258"/>
      <c r="B42" s="259"/>
      <c r="C42" s="259"/>
      <c r="D42" s="259"/>
      <c r="E42" s="259"/>
      <c r="F42" s="259"/>
      <c r="G42" s="259"/>
      <c r="H42" s="259"/>
      <c r="I42" s="259"/>
      <c r="J42" s="259"/>
      <c r="K42" s="284"/>
    </row>
    <row r="43" ht="15" spans="1:11">
      <c r="A43" s="254" t="s">
        <v>128</v>
      </c>
      <c r="B43" s="255"/>
      <c r="C43" s="255"/>
      <c r="D43" s="255"/>
      <c r="E43" s="255"/>
      <c r="F43" s="255"/>
      <c r="G43" s="255"/>
      <c r="H43" s="255"/>
      <c r="I43" s="255"/>
      <c r="J43" s="255"/>
      <c r="K43" s="282"/>
    </row>
    <row r="44" ht="15" spans="1:11">
      <c r="A44" s="265" t="s">
        <v>129</v>
      </c>
      <c r="B44" s="266"/>
      <c r="C44" s="266"/>
      <c r="D44" s="266"/>
      <c r="E44" s="266"/>
      <c r="F44" s="266"/>
      <c r="G44" s="266"/>
      <c r="H44" s="266"/>
      <c r="I44" s="266"/>
      <c r="J44" s="266"/>
      <c r="K44" s="286"/>
    </row>
    <row r="45" ht="14.25" spans="1:11">
      <c r="A45" s="333" t="s">
        <v>130</v>
      </c>
      <c r="B45" s="330" t="s">
        <v>92</v>
      </c>
      <c r="C45" s="330" t="s">
        <v>93</v>
      </c>
      <c r="D45" s="330" t="s">
        <v>85</v>
      </c>
      <c r="E45" s="335" t="s">
        <v>131</v>
      </c>
      <c r="F45" s="330" t="s">
        <v>92</v>
      </c>
      <c r="G45" s="330" t="s">
        <v>93</v>
      </c>
      <c r="H45" s="330" t="s">
        <v>85</v>
      </c>
      <c r="I45" s="335" t="s">
        <v>132</v>
      </c>
      <c r="J45" s="330" t="s">
        <v>92</v>
      </c>
      <c r="K45" s="376" t="s">
        <v>93</v>
      </c>
    </row>
    <row r="46" ht="14.25" spans="1:11">
      <c r="A46" s="220" t="s">
        <v>84</v>
      </c>
      <c r="B46" s="238" t="s">
        <v>92</v>
      </c>
      <c r="C46" s="238" t="s">
        <v>93</v>
      </c>
      <c r="D46" s="238" t="s">
        <v>85</v>
      </c>
      <c r="E46" s="253" t="s">
        <v>91</v>
      </c>
      <c r="F46" s="238" t="s">
        <v>92</v>
      </c>
      <c r="G46" s="238" t="s">
        <v>93</v>
      </c>
      <c r="H46" s="238" t="s">
        <v>85</v>
      </c>
      <c r="I46" s="253" t="s">
        <v>102</v>
      </c>
      <c r="J46" s="238" t="s">
        <v>92</v>
      </c>
      <c r="K46" s="273" t="s">
        <v>93</v>
      </c>
    </row>
    <row r="47" ht="15" spans="1:11">
      <c r="A47" s="227" t="s">
        <v>95</v>
      </c>
      <c r="B47" s="228"/>
      <c r="C47" s="228"/>
      <c r="D47" s="228"/>
      <c r="E47" s="228"/>
      <c r="F47" s="228"/>
      <c r="G47" s="228"/>
      <c r="H47" s="228"/>
      <c r="I47" s="228"/>
      <c r="J47" s="228"/>
      <c r="K47" s="275"/>
    </row>
    <row r="48" ht="15" spans="1:11">
      <c r="A48" s="362" t="s">
        <v>133</v>
      </c>
      <c r="B48" s="362"/>
      <c r="C48" s="362"/>
      <c r="D48" s="362"/>
      <c r="E48" s="362"/>
      <c r="F48" s="362"/>
      <c r="G48" s="362"/>
      <c r="H48" s="362"/>
      <c r="I48" s="362"/>
      <c r="J48" s="362"/>
      <c r="K48" s="362"/>
    </row>
    <row r="49" ht="15" spans="1:11">
      <c r="A49" s="256"/>
      <c r="B49" s="257"/>
      <c r="C49" s="257"/>
      <c r="D49" s="257"/>
      <c r="E49" s="257"/>
      <c r="F49" s="257"/>
      <c r="G49" s="257"/>
      <c r="H49" s="257"/>
      <c r="I49" s="257"/>
      <c r="J49" s="257"/>
      <c r="K49" s="283"/>
    </row>
    <row r="50" ht="15" spans="1:11">
      <c r="A50" s="363" t="s">
        <v>134</v>
      </c>
      <c r="B50" s="364" t="s">
        <v>135</v>
      </c>
      <c r="C50" s="364"/>
      <c r="D50" s="365" t="s">
        <v>136</v>
      </c>
      <c r="E50" s="366" t="s">
        <v>137</v>
      </c>
      <c r="F50" s="367" t="s">
        <v>138</v>
      </c>
      <c r="G50" s="368">
        <v>45518</v>
      </c>
      <c r="H50" s="369" t="s">
        <v>139</v>
      </c>
      <c r="I50" s="391"/>
      <c r="J50" s="366"/>
      <c r="K50" s="392"/>
    </row>
    <row r="51" ht="15" spans="1:11">
      <c r="A51" s="362" t="s">
        <v>140</v>
      </c>
      <c r="B51" s="362"/>
      <c r="C51" s="362"/>
      <c r="D51" s="362"/>
      <c r="E51" s="362"/>
      <c r="F51" s="362"/>
      <c r="G51" s="362"/>
      <c r="H51" s="362"/>
      <c r="I51" s="362"/>
      <c r="J51" s="362"/>
      <c r="K51" s="362"/>
    </row>
    <row r="52" ht="15" spans="1:11">
      <c r="A52" s="370"/>
      <c r="B52" s="371"/>
      <c r="C52" s="371"/>
      <c r="D52" s="371"/>
      <c r="E52" s="371"/>
      <c r="F52" s="371"/>
      <c r="G52" s="371"/>
      <c r="H52" s="371"/>
      <c r="I52" s="371"/>
      <c r="J52" s="371"/>
      <c r="K52" s="393"/>
    </row>
    <row r="53" ht="15" spans="1:11">
      <c r="A53" s="363" t="s">
        <v>134</v>
      </c>
      <c r="B53" s="364" t="s">
        <v>135</v>
      </c>
      <c r="C53" s="364"/>
      <c r="D53" s="365" t="s">
        <v>136</v>
      </c>
      <c r="E53" s="372"/>
      <c r="F53" s="367" t="s">
        <v>141</v>
      </c>
      <c r="G53" s="373"/>
      <c r="H53" s="369" t="s">
        <v>139</v>
      </c>
      <c r="I53" s="391"/>
      <c r="J53" s="366"/>
      <c r="K53" s="392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17145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26670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17145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64770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17145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17145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N18"/>
  <sheetViews>
    <sheetView zoomScale="110" zoomScaleNormal="110" workbookViewId="0">
      <selection activeCell="K18" sqref="K18"/>
    </sheetView>
  </sheetViews>
  <sheetFormatPr defaultColWidth="9" defaultRowHeight="26.1" customHeight="1"/>
  <cols>
    <col min="1" max="1" width="27.95" style="291" customWidth="1"/>
    <col min="2" max="6" width="9.16666666666667" style="291" customWidth="1"/>
    <col min="7" max="7" width="10.3333333333333" style="291" customWidth="1"/>
    <col min="8" max="8" width="1.375" style="291" customWidth="1"/>
    <col min="9" max="14" width="14.8166666666667" style="291" customWidth="1"/>
    <col min="15" max="16384" width="9" style="291"/>
  </cols>
  <sheetData>
    <row r="1" ht="21" customHeight="1" spans="1:14">
      <c r="A1" s="292" t="s">
        <v>142</v>
      </c>
      <c r="B1" s="293"/>
      <c r="C1" s="293"/>
      <c r="D1" s="293"/>
      <c r="E1" s="293"/>
      <c r="F1" s="293"/>
      <c r="G1" s="293"/>
      <c r="H1" s="293"/>
      <c r="I1" s="293"/>
      <c r="J1" s="293"/>
      <c r="K1" s="293"/>
      <c r="L1" s="293"/>
      <c r="M1" s="293"/>
      <c r="N1" s="293"/>
    </row>
    <row r="2" ht="17.45" customHeight="1" spans="1:14">
      <c r="A2" s="294" t="s">
        <v>59</v>
      </c>
      <c r="B2" s="294" t="str">
        <f>首期!B4</f>
        <v>TADDAM91361</v>
      </c>
      <c r="C2" s="294"/>
      <c r="D2" s="294" t="s">
        <v>65</v>
      </c>
      <c r="E2" s="294" t="str">
        <f>首期!B5</f>
        <v>男式超轻羽绒服</v>
      </c>
      <c r="F2" s="294"/>
      <c r="G2" s="295"/>
      <c r="H2" s="296"/>
      <c r="I2" s="294" t="s">
        <v>55</v>
      </c>
      <c r="J2" s="312" t="str">
        <f>首期!I2</f>
        <v>青岛锦瑞麟服装有限公司</v>
      </c>
      <c r="K2" s="312"/>
      <c r="L2" s="312"/>
      <c r="M2" s="312"/>
      <c r="N2" s="312"/>
    </row>
    <row r="3" ht="17.45" customHeight="1" spans="1:14">
      <c r="A3" s="297" t="s">
        <v>143</v>
      </c>
      <c r="B3" s="297" t="s">
        <v>144</v>
      </c>
      <c r="C3" s="297"/>
      <c r="D3" s="297"/>
      <c r="E3" s="297"/>
      <c r="F3" s="297"/>
      <c r="G3" s="298"/>
      <c r="H3" s="299"/>
      <c r="I3" s="297" t="s">
        <v>145</v>
      </c>
      <c r="J3" s="297"/>
      <c r="K3" s="297"/>
      <c r="L3" s="297"/>
      <c r="M3" s="297"/>
      <c r="N3" s="297"/>
    </row>
    <row r="4" ht="17.45" customHeight="1" spans="1:14">
      <c r="A4" s="297"/>
      <c r="B4" s="300" t="s">
        <v>107</v>
      </c>
      <c r="C4" s="301" t="s">
        <v>108</v>
      </c>
      <c r="D4" s="302" t="s">
        <v>109</v>
      </c>
      <c r="E4" s="301" t="s">
        <v>110</v>
      </c>
      <c r="F4" s="301" t="s">
        <v>111</v>
      </c>
      <c r="G4" s="301" t="s">
        <v>112</v>
      </c>
      <c r="H4" s="299"/>
      <c r="I4" s="313" t="s">
        <v>146</v>
      </c>
      <c r="J4" s="314"/>
      <c r="K4" s="313"/>
      <c r="L4" s="314"/>
      <c r="M4" s="315"/>
      <c r="N4" s="315"/>
    </row>
    <row r="5" ht="17.45" customHeight="1" spans="1:14">
      <c r="A5" s="297"/>
      <c r="B5" s="300" t="s">
        <v>147</v>
      </c>
      <c r="C5" s="301" t="s">
        <v>148</v>
      </c>
      <c r="D5" s="302" t="s">
        <v>149</v>
      </c>
      <c r="E5" s="301" t="s">
        <v>150</v>
      </c>
      <c r="F5" s="301" t="s">
        <v>151</v>
      </c>
      <c r="G5" s="301" t="s">
        <v>152</v>
      </c>
      <c r="H5" s="299"/>
      <c r="I5" s="106" t="s">
        <v>153</v>
      </c>
      <c r="J5" s="297" t="s">
        <v>154</v>
      </c>
      <c r="K5" s="106" t="s">
        <v>155</v>
      </c>
      <c r="L5" s="297"/>
      <c r="M5" s="316"/>
      <c r="N5" s="316"/>
    </row>
    <row r="6" ht="17.45" customHeight="1" spans="1:14">
      <c r="A6" s="303" t="s">
        <v>156</v>
      </c>
      <c r="B6" s="304">
        <f>C6-1</f>
        <v>68</v>
      </c>
      <c r="C6" s="304">
        <f>D6-2</f>
        <v>69</v>
      </c>
      <c r="D6" s="305">
        <v>71</v>
      </c>
      <c r="E6" s="304">
        <f>D6+2</f>
        <v>73</v>
      </c>
      <c r="F6" s="304">
        <f>E6+2</f>
        <v>75</v>
      </c>
      <c r="G6" s="304">
        <f>F6+1</f>
        <v>76</v>
      </c>
      <c r="H6" s="299"/>
      <c r="I6" s="317" t="s">
        <v>157</v>
      </c>
      <c r="J6" s="317" t="s">
        <v>157</v>
      </c>
      <c r="K6" s="317" t="s">
        <v>158</v>
      </c>
      <c r="L6" s="317"/>
      <c r="M6" s="318"/>
      <c r="N6" s="318"/>
    </row>
    <row r="7" ht="17.45" customHeight="1" spans="1:14">
      <c r="A7" s="301" t="s">
        <v>159</v>
      </c>
      <c r="B7" s="304">
        <f>C7-4</f>
        <v>108</v>
      </c>
      <c r="C7" s="304">
        <f>D7-4</f>
        <v>112</v>
      </c>
      <c r="D7" s="306" t="s">
        <v>160</v>
      </c>
      <c r="E7" s="304">
        <f>D7+4</f>
        <v>120</v>
      </c>
      <c r="F7" s="304">
        <f>E7+4</f>
        <v>124</v>
      </c>
      <c r="G7" s="304">
        <f>F7+6</f>
        <v>130</v>
      </c>
      <c r="H7" s="299"/>
      <c r="I7" s="317" t="s">
        <v>157</v>
      </c>
      <c r="J7" s="317" t="s">
        <v>157</v>
      </c>
      <c r="K7" s="317" t="s">
        <v>161</v>
      </c>
      <c r="L7" s="317"/>
      <c r="M7" s="317"/>
      <c r="N7" s="317"/>
    </row>
    <row r="8" ht="17.45" customHeight="1" spans="1:14">
      <c r="A8" s="301" t="s">
        <v>162</v>
      </c>
      <c r="B8" s="307">
        <f>C8-4</f>
        <v>105</v>
      </c>
      <c r="C8" s="307">
        <f>D8-4</f>
        <v>109</v>
      </c>
      <c r="D8" s="308">
        <v>113</v>
      </c>
      <c r="E8" s="307">
        <f>D8+4</f>
        <v>117</v>
      </c>
      <c r="F8" s="307">
        <f>E8+5</f>
        <v>122</v>
      </c>
      <c r="G8" s="307">
        <f>F8+6</f>
        <v>128</v>
      </c>
      <c r="H8" s="299"/>
      <c r="I8" s="317" t="s">
        <v>157</v>
      </c>
      <c r="J8" s="317" t="s">
        <v>163</v>
      </c>
      <c r="K8" s="317" t="s">
        <v>164</v>
      </c>
      <c r="L8" s="317"/>
      <c r="M8" s="317"/>
      <c r="N8" s="317"/>
    </row>
    <row r="9" ht="17.45" customHeight="1" spans="1:14">
      <c r="A9" s="301" t="s">
        <v>165</v>
      </c>
      <c r="B9" s="307">
        <f>C9-1</f>
        <v>50</v>
      </c>
      <c r="C9" s="307">
        <f>D9-1</f>
        <v>51</v>
      </c>
      <c r="D9" s="308">
        <v>52</v>
      </c>
      <c r="E9" s="307">
        <f>D9+1</f>
        <v>53</v>
      </c>
      <c r="F9" s="307">
        <f>E9+1</f>
        <v>54</v>
      </c>
      <c r="G9" s="307">
        <f>F9+1.5</f>
        <v>55.5</v>
      </c>
      <c r="H9" s="299"/>
      <c r="I9" s="317" t="s">
        <v>166</v>
      </c>
      <c r="J9" s="317" t="s">
        <v>157</v>
      </c>
      <c r="K9" s="317" t="s">
        <v>161</v>
      </c>
      <c r="L9" s="317"/>
      <c r="M9" s="317"/>
      <c r="N9" s="317"/>
    </row>
    <row r="10" ht="17.45" customHeight="1" spans="1:14">
      <c r="A10" s="301" t="s">
        <v>167</v>
      </c>
      <c r="B10" s="304">
        <f>C10-1.2</f>
        <v>45.6</v>
      </c>
      <c r="C10" s="304">
        <f>D10-1.2</f>
        <v>46.8</v>
      </c>
      <c r="D10" s="305">
        <v>48</v>
      </c>
      <c r="E10" s="304">
        <f>D10+1.2</f>
        <v>49.2</v>
      </c>
      <c r="F10" s="304">
        <f>E10+1.2</f>
        <v>50.4</v>
      </c>
      <c r="G10" s="304">
        <f>F10+1.4</f>
        <v>51.8</v>
      </c>
      <c r="H10" s="299"/>
      <c r="I10" s="317" t="s">
        <v>166</v>
      </c>
      <c r="J10" s="317" t="s">
        <v>157</v>
      </c>
      <c r="K10" s="317" t="s">
        <v>168</v>
      </c>
      <c r="L10" s="317"/>
      <c r="M10" s="317"/>
      <c r="N10" s="317"/>
    </row>
    <row r="11" ht="17.45" customHeight="1" spans="1:14">
      <c r="A11" s="301" t="s">
        <v>169</v>
      </c>
      <c r="B11" s="304">
        <f>C11-0.6</f>
        <v>61.2</v>
      </c>
      <c r="C11" s="304">
        <f>D11-1.2</f>
        <v>61.8</v>
      </c>
      <c r="D11" s="305">
        <v>63</v>
      </c>
      <c r="E11" s="304">
        <f>D11+1.2</f>
        <v>64.2</v>
      </c>
      <c r="F11" s="304">
        <f>E11+1.2</f>
        <v>65.4</v>
      </c>
      <c r="G11" s="304">
        <f>F11+0.6</f>
        <v>66</v>
      </c>
      <c r="H11" s="299"/>
      <c r="I11" s="317" t="s">
        <v>164</v>
      </c>
      <c r="J11" s="317" t="s">
        <v>166</v>
      </c>
      <c r="K11" s="317" t="s">
        <v>170</v>
      </c>
      <c r="L11" s="317"/>
      <c r="M11" s="317"/>
      <c r="N11" s="317"/>
    </row>
    <row r="12" ht="17.45" customHeight="1" spans="1:14">
      <c r="A12" s="301" t="s">
        <v>171</v>
      </c>
      <c r="B12" s="304">
        <f>C12-0.8</f>
        <v>20.9</v>
      </c>
      <c r="C12" s="304">
        <f>D12-0.8</f>
        <v>21.7</v>
      </c>
      <c r="D12" s="305">
        <v>22.5</v>
      </c>
      <c r="E12" s="304">
        <f>D12+0.8</f>
        <v>23.3</v>
      </c>
      <c r="F12" s="304">
        <f>E12+0.8</f>
        <v>24.1</v>
      </c>
      <c r="G12" s="304">
        <f>F12+1.3</f>
        <v>25.4</v>
      </c>
      <c r="H12" s="299"/>
      <c r="I12" s="317" t="s">
        <v>157</v>
      </c>
      <c r="J12" s="317" t="s">
        <v>157</v>
      </c>
      <c r="K12" s="317" t="s">
        <v>172</v>
      </c>
      <c r="L12" s="317"/>
      <c r="M12" s="317"/>
      <c r="N12" s="317"/>
    </row>
    <row r="13" ht="17.45" customHeight="1" spans="1:14">
      <c r="A13" s="301" t="s">
        <v>173</v>
      </c>
      <c r="B13" s="304">
        <f>C13-0.7</f>
        <v>17.6</v>
      </c>
      <c r="C13" s="304">
        <f>D13-0.7</f>
        <v>18.3</v>
      </c>
      <c r="D13" s="305">
        <v>19</v>
      </c>
      <c r="E13" s="304">
        <f>D13+0.7</f>
        <v>19.7</v>
      </c>
      <c r="F13" s="304">
        <f>E13+0.7</f>
        <v>20.4</v>
      </c>
      <c r="G13" s="304">
        <f>F13+1</f>
        <v>21.4</v>
      </c>
      <c r="H13" s="299"/>
      <c r="I13" s="317" t="s">
        <v>157</v>
      </c>
      <c r="J13" s="317" t="s">
        <v>157</v>
      </c>
      <c r="K13" s="317" t="s">
        <v>174</v>
      </c>
      <c r="L13" s="317"/>
      <c r="M13" s="317"/>
      <c r="N13" s="317"/>
    </row>
    <row r="14" customHeight="1" spans="1:14">
      <c r="A14" s="301" t="s">
        <v>175</v>
      </c>
      <c r="B14" s="304">
        <f>C14-0.5</f>
        <v>10</v>
      </c>
      <c r="C14" s="304">
        <f>D14-0.5</f>
        <v>10.5</v>
      </c>
      <c r="D14" s="305">
        <v>11</v>
      </c>
      <c r="E14" s="304">
        <f>D14+0.5</f>
        <v>11.5</v>
      </c>
      <c r="F14" s="304">
        <f>E14+0.5</f>
        <v>12</v>
      </c>
      <c r="G14" s="304">
        <f>F14+0.7</f>
        <v>12.7</v>
      </c>
      <c r="H14" s="299"/>
      <c r="I14" s="319">
        <v>0</v>
      </c>
      <c r="J14" s="319">
        <v>0</v>
      </c>
      <c r="K14" s="311">
        <v>-0.5</v>
      </c>
      <c r="L14" s="311"/>
      <c r="M14" s="311"/>
      <c r="N14" s="311"/>
    </row>
    <row r="15" customHeight="1" spans="1:14">
      <c r="A15" s="309" t="s">
        <v>176</v>
      </c>
      <c r="B15" s="304">
        <f>C15</f>
        <v>7</v>
      </c>
      <c r="C15" s="304">
        <f>D15</f>
        <v>7</v>
      </c>
      <c r="D15" s="305">
        <v>7</v>
      </c>
      <c r="E15" s="304">
        <f>D15</f>
        <v>7</v>
      </c>
      <c r="F15" s="304">
        <f>D15</f>
        <v>7</v>
      </c>
      <c r="G15" s="304">
        <f>D15</f>
        <v>7</v>
      </c>
      <c r="I15" s="319">
        <v>0</v>
      </c>
      <c r="J15" s="319">
        <v>0</v>
      </c>
      <c r="K15" s="311">
        <v>0</v>
      </c>
      <c r="L15" s="311"/>
      <c r="M15" s="311"/>
      <c r="N15" s="311"/>
    </row>
    <row r="16" customHeight="1" spans="1:14">
      <c r="A16" s="310" t="s">
        <v>177</v>
      </c>
      <c r="B16" s="304">
        <f>C16</f>
        <v>17</v>
      </c>
      <c r="C16" s="304">
        <f>D16-1</f>
        <v>17</v>
      </c>
      <c r="D16" s="306" t="s">
        <v>178</v>
      </c>
      <c r="E16" s="304" t="str">
        <f>D16</f>
        <v>18</v>
      </c>
      <c r="F16" s="304">
        <f>E16+1.5</f>
        <v>19.5</v>
      </c>
      <c r="G16" s="304">
        <f>F16</f>
        <v>19.5</v>
      </c>
      <c r="I16" s="319">
        <v>0</v>
      </c>
      <c r="J16" s="319">
        <v>0</v>
      </c>
      <c r="K16" s="311">
        <v>-0.5</v>
      </c>
      <c r="L16" s="311"/>
      <c r="M16" s="311"/>
      <c r="N16" s="311"/>
    </row>
    <row r="17" hidden="1" customHeight="1" spans="1:14">
      <c r="A17" s="301" t="s">
        <v>179</v>
      </c>
      <c r="B17" s="311"/>
      <c r="C17" s="311"/>
      <c r="D17" s="305">
        <v>105</v>
      </c>
      <c r="E17" s="311"/>
      <c r="F17" s="311"/>
      <c r="G17" s="311"/>
      <c r="I17" s="311"/>
      <c r="J17" s="311"/>
      <c r="K17" s="311"/>
      <c r="L17" s="311"/>
      <c r="M17" s="311"/>
      <c r="N17" s="311"/>
    </row>
    <row r="18" customHeight="1" spans="9:14">
      <c r="I18" s="320" t="s">
        <v>180</v>
      </c>
      <c r="J18" s="321">
        <f>首期!G50</f>
        <v>45518</v>
      </c>
      <c r="K18" s="292" t="s">
        <v>181</v>
      </c>
      <c r="L18" s="292" t="str">
        <f>首期!E50</f>
        <v>王蕾</v>
      </c>
      <c r="M18" s="292" t="s">
        <v>182</v>
      </c>
      <c r="N18" s="292">
        <f>首期!J50</f>
        <v>0</v>
      </c>
    </row>
  </sheetData>
  <mergeCells count="10">
    <mergeCell ref="A1:N1"/>
    <mergeCell ref="B2:C2"/>
    <mergeCell ref="E2:G2"/>
    <mergeCell ref="J2:N2"/>
    <mergeCell ref="B3:G3"/>
    <mergeCell ref="I3:N3"/>
    <mergeCell ref="I4:J4"/>
    <mergeCell ref="K4:L4"/>
    <mergeCell ref="A3:A5"/>
    <mergeCell ref="H2:H14"/>
  </mergeCells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workbookViewId="0">
      <selection activeCell="A14" sqref="A14:K14"/>
    </sheetView>
  </sheetViews>
  <sheetFormatPr defaultColWidth="10" defaultRowHeight="16.5" customHeight="1"/>
  <cols>
    <col min="1" max="1" width="13.375" style="119" customWidth="1"/>
    <col min="2" max="3" width="12.875" style="119" customWidth="1"/>
    <col min="4" max="5" width="10" style="119"/>
    <col min="6" max="7" width="17.8333333333333" style="119" customWidth="1"/>
    <col min="8" max="8" width="10" style="119"/>
    <col min="9" max="11" width="12.0833333333333" style="119" customWidth="1"/>
    <col min="12" max="16384" width="10" style="119"/>
  </cols>
  <sheetData>
    <row r="1" ht="22.5" customHeight="1" spans="1:11">
      <c r="A1" s="201" t="s">
        <v>183</v>
      </c>
      <c r="B1" s="201"/>
      <c r="C1" s="201"/>
      <c r="D1" s="201"/>
      <c r="E1" s="201"/>
      <c r="F1" s="201"/>
      <c r="G1" s="201"/>
      <c r="H1" s="201"/>
      <c r="I1" s="201"/>
      <c r="J1" s="201"/>
      <c r="K1" s="201"/>
    </row>
    <row r="2" ht="17.25" customHeight="1" spans="1:11">
      <c r="A2" s="202" t="s">
        <v>51</v>
      </c>
      <c r="B2" s="203" t="str">
        <f>首期!B2</f>
        <v>探路者成人</v>
      </c>
      <c r="C2" s="203"/>
      <c r="D2" s="204" t="s">
        <v>53</v>
      </c>
      <c r="E2" s="204"/>
      <c r="F2" s="203" t="str">
        <f>首期!F2</f>
        <v>青岛锦瑞麟服装有限公司</v>
      </c>
      <c r="G2" s="203"/>
      <c r="H2" s="205" t="s">
        <v>55</v>
      </c>
      <c r="I2" s="271" t="str">
        <f>首期!I2</f>
        <v>青岛锦瑞麟服装有限公司</v>
      </c>
      <c r="J2" s="271"/>
      <c r="K2" s="272"/>
    </row>
    <row r="3" customHeight="1" spans="1:11">
      <c r="A3" s="206" t="s">
        <v>56</v>
      </c>
      <c r="B3" s="207"/>
      <c r="C3" s="208"/>
      <c r="D3" s="209" t="s">
        <v>57</v>
      </c>
      <c r="E3" s="210"/>
      <c r="F3" s="210"/>
      <c r="G3" s="211"/>
      <c r="H3" s="209" t="s">
        <v>58</v>
      </c>
      <c r="I3" s="210"/>
      <c r="J3" s="210"/>
      <c r="K3" s="211"/>
    </row>
    <row r="4" customHeight="1" spans="1:11">
      <c r="A4" s="212" t="s">
        <v>59</v>
      </c>
      <c r="B4" s="133" t="str">
        <f>首期!B4</f>
        <v>TADDAM91361</v>
      </c>
      <c r="C4" s="213"/>
      <c r="D4" s="212" t="s">
        <v>61</v>
      </c>
      <c r="E4" s="214"/>
      <c r="F4" s="215">
        <f>首期!F4</f>
        <v>45553</v>
      </c>
      <c r="G4" s="216"/>
      <c r="H4" s="212" t="s">
        <v>184</v>
      </c>
      <c r="I4" s="214"/>
      <c r="J4" s="238" t="s">
        <v>63</v>
      </c>
      <c r="K4" s="273" t="s">
        <v>64</v>
      </c>
    </row>
    <row r="5" customHeight="1" spans="1:11">
      <c r="A5" s="217" t="s">
        <v>65</v>
      </c>
      <c r="B5" s="133" t="str">
        <f>首期!B5</f>
        <v>男式超轻羽绒服</v>
      </c>
      <c r="C5" s="213"/>
      <c r="D5" s="212" t="s">
        <v>185</v>
      </c>
      <c r="E5" s="214"/>
      <c r="F5" s="218"/>
      <c r="G5" s="213"/>
      <c r="H5" s="212" t="s">
        <v>186</v>
      </c>
      <c r="I5" s="214"/>
      <c r="J5" s="238" t="s">
        <v>63</v>
      </c>
      <c r="K5" s="273" t="s">
        <v>64</v>
      </c>
    </row>
    <row r="6" customHeight="1" spans="1:11">
      <c r="A6" s="212" t="s">
        <v>69</v>
      </c>
      <c r="B6" s="133">
        <f>首期!B6</f>
        <v>2</v>
      </c>
      <c r="C6" s="213">
        <f>首期!C6</f>
        <v>6</v>
      </c>
      <c r="D6" s="212" t="s">
        <v>187</v>
      </c>
      <c r="E6" s="214"/>
      <c r="F6" s="219"/>
      <c r="G6" s="213"/>
      <c r="H6" s="220" t="s">
        <v>188</v>
      </c>
      <c r="I6" s="253"/>
      <c r="J6" s="253"/>
      <c r="K6" s="274"/>
    </row>
    <row r="7" customHeight="1" spans="1:11">
      <c r="A7" s="212" t="s">
        <v>72</v>
      </c>
      <c r="B7" s="221">
        <f>首期!B7</f>
        <v>1711</v>
      </c>
      <c r="C7" s="222"/>
      <c r="D7" s="212" t="s">
        <v>189</v>
      </c>
      <c r="E7" s="214"/>
      <c r="F7" s="218"/>
      <c r="G7" s="213"/>
      <c r="H7" s="223"/>
      <c r="I7" s="238"/>
      <c r="J7" s="238"/>
      <c r="K7" s="273"/>
    </row>
    <row r="8" ht="36" customHeight="1" spans="1:11">
      <c r="A8" s="224" t="s">
        <v>75</v>
      </c>
      <c r="B8" s="225" t="str">
        <f>首期!B8</f>
        <v>CGDD24071800001</v>
      </c>
      <c r="C8" s="226"/>
      <c r="D8" s="227" t="s">
        <v>77</v>
      </c>
      <c r="E8" s="228"/>
      <c r="F8" s="229">
        <f>首期!F8</f>
        <v>45552</v>
      </c>
      <c r="G8" s="230"/>
      <c r="H8" s="227"/>
      <c r="I8" s="228"/>
      <c r="J8" s="228"/>
      <c r="K8" s="275"/>
    </row>
    <row r="9" customHeight="1" spans="1:11">
      <c r="A9" s="231" t="s">
        <v>190</v>
      </c>
      <c r="B9" s="231"/>
      <c r="C9" s="231"/>
      <c r="D9" s="231"/>
      <c r="E9" s="231"/>
      <c r="F9" s="231"/>
      <c r="G9" s="231"/>
      <c r="H9" s="231"/>
      <c r="I9" s="231"/>
      <c r="J9" s="231"/>
      <c r="K9" s="231"/>
    </row>
    <row r="10" customHeight="1" spans="1:11">
      <c r="A10" s="232" t="s">
        <v>81</v>
      </c>
      <c r="B10" s="233" t="s">
        <v>82</v>
      </c>
      <c r="C10" s="234" t="s">
        <v>83</v>
      </c>
      <c r="D10" s="235"/>
      <c r="E10" s="236" t="s">
        <v>86</v>
      </c>
      <c r="F10" s="233" t="s">
        <v>82</v>
      </c>
      <c r="G10" s="234" t="s">
        <v>83</v>
      </c>
      <c r="H10" s="233"/>
      <c r="I10" s="236" t="s">
        <v>84</v>
      </c>
      <c r="J10" s="233" t="s">
        <v>82</v>
      </c>
      <c r="K10" s="276" t="s">
        <v>83</v>
      </c>
    </row>
    <row r="11" customHeight="1" spans="1:11">
      <c r="A11" s="217" t="s">
        <v>87</v>
      </c>
      <c r="B11" s="237" t="s">
        <v>82</v>
      </c>
      <c r="C11" s="238" t="s">
        <v>83</v>
      </c>
      <c r="D11" s="239"/>
      <c r="E11" s="240" t="s">
        <v>89</v>
      </c>
      <c r="F11" s="237" t="s">
        <v>82</v>
      </c>
      <c r="G11" s="238" t="s">
        <v>83</v>
      </c>
      <c r="H11" s="237"/>
      <c r="I11" s="240" t="s">
        <v>94</v>
      </c>
      <c r="J11" s="237" t="s">
        <v>82</v>
      </c>
      <c r="K11" s="273" t="s">
        <v>83</v>
      </c>
    </row>
    <row r="12" customHeight="1" spans="1:11">
      <c r="A12" s="227" t="s">
        <v>121</v>
      </c>
      <c r="B12" s="228"/>
      <c r="C12" s="228"/>
      <c r="D12" s="228"/>
      <c r="E12" s="228"/>
      <c r="F12" s="228"/>
      <c r="G12" s="228"/>
      <c r="H12" s="228"/>
      <c r="I12" s="228"/>
      <c r="J12" s="228"/>
      <c r="K12" s="275"/>
    </row>
    <row r="13" customHeight="1" spans="1:11">
      <c r="A13" s="241" t="s">
        <v>191</v>
      </c>
      <c r="B13" s="241"/>
      <c r="C13" s="241"/>
      <c r="D13" s="241"/>
      <c r="E13" s="241"/>
      <c r="F13" s="241"/>
      <c r="G13" s="241"/>
      <c r="H13" s="241"/>
      <c r="I13" s="241"/>
      <c r="J13" s="241"/>
      <c r="K13" s="241"/>
    </row>
    <row r="14" customHeight="1" spans="1:11">
      <c r="A14" s="242"/>
      <c r="B14" s="243"/>
      <c r="C14" s="243"/>
      <c r="D14" s="243"/>
      <c r="E14" s="243"/>
      <c r="F14" s="243"/>
      <c r="G14" s="243"/>
      <c r="H14" s="243"/>
      <c r="I14" s="243"/>
      <c r="J14" s="243"/>
      <c r="K14" s="277"/>
    </row>
    <row r="15" customHeight="1" spans="1:11">
      <c r="A15" s="156"/>
      <c r="B15" s="157"/>
      <c r="C15" s="157"/>
      <c r="D15" s="157"/>
      <c r="E15" s="157"/>
      <c r="F15" s="157"/>
      <c r="G15" s="157"/>
      <c r="H15" s="157"/>
      <c r="I15" s="157"/>
      <c r="J15" s="157"/>
      <c r="K15" s="185"/>
    </row>
    <row r="16" customHeight="1" spans="1:11">
      <c r="A16" s="244"/>
      <c r="B16" s="245"/>
      <c r="C16" s="245"/>
      <c r="D16" s="245"/>
      <c r="E16" s="245"/>
      <c r="F16" s="245"/>
      <c r="G16" s="245"/>
      <c r="H16" s="245"/>
      <c r="I16" s="245"/>
      <c r="J16" s="245"/>
      <c r="K16" s="278"/>
    </row>
    <row r="17" customHeight="1" spans="1:11">
      <c r="A17" s="241" t="s">
        <v>192</v>
      </c>
      <c r="B17" s="241"/>
      <c r="C17" s="241"/>
      <c r="D17" s="241"/>
      <c r="E17" s="241"/>
      <c r="F17" s="241"/>
      <c r="G17" s="241"/>
      <c r="H17" s="241"/>
      <c r="I17" s="241"/>
      <c r="J17" s="241"/>
      <c r="K17" s="241"/>
    </row>
    <row r="18" customHeight="1" spans="1:11">
      <c r="A18" s="246"/>
      <c r="B18" s="247"/>
      <c r="C18" s="247"/>
      <c r="D18" s="247"/>
      <c r="E18" s="247"/>
      <c r="F18" s="247"/>
      <c r="G18" s="247"/>
      <c r="H18" s="247"/>
      <c r="I18" s="123"/>
      <c r="J18" s="123"/>
      <c r="K18" s="183"/>
    </row>
    <row r="19" customHeight="1" spans="1:11">
      <c r="A19" s="156"/>
      <c r="B19" s="157"/>
      <c r="C19" s="157"/>
      <c r="D19" s="248"/>
      <c r="E19" s="249"/>
      <c r="F19" s="157"/>
      <c r="G19" s="157"/>
      <c r="H19" s="248"/>
      <c r="I19" s="171"/>
      <c r="J19" s="279"/>
      <c r="K19" s="280"/>
    </row>
    <row r="20" customHeight="1" spans="1:11">
      <c r="A20" s="244"/>
      <c r="B20" s="245"/>
      <c r="C20" s="245"/>
      <c r="D20" s="245"/>
      <c r="E20" s="245"/>
      <c r="F20" s="245"/>
      <c r="G20" s="245"/>
      <c r="H20" s="245"/>
      <c r="I20" s="245"/>
      <c r="J20" s="245"/>
      <c r="K20" s="278"/>
    </row>
    <row r="21" customHeight="1" spans="1:11">
      <c r="A21" s="250" t="s">
        <v>118</v>
      </c>
      <c r="B21" s="250"/>
      <c r="C21" s="250"/>
      <c r="D21" s="250"/>
      <c r="E21" s="250"/>
      <c r="F21" s="250"/>
      <c r="G21" s="250"/>
      <c r="H21" s="250"/>
      <c r="I21" s="250"/>
      <c r="J21" s="250"/>
      <c r="K21" s="250"/>
    </row>
    <row r="22" customHeight="1" spans="1:11">
      <c r="A22" s="121" t="s">
        <v>119</v>
      </c>
      <c r="B22" s="123"/>
      <c r="C22" s="123"/>
      <c r="D22" s="123"/>
      <c r="E22" s="123"/>
      <c r="F22" s="123"/>
      <c r="G22" s="123"/>
      <c r="H22" s="123"/>
      <c r="I22" s="123"/>
      <c r="J22" s="123"/>
      <c r="K22" s="183"/>
    </row>
    <row r="23" customHeight="1" spans="1:11">
      <c r="A23" s="135" t="s">
        <v>120</v>
      </c>
      <c r="B23" s="131"/>
      <c r="C23" s="238" t="s">
        <v>63</v>
      </c>
      <c r="D23" s="238" t="s">
        <v>64</v>
      </c>
      <c r="E23" s="134"/>
      <c r="F23" s="134"/>
      <c r="G23" s="134"/>
      <c r="H23" s="134"/>
      <c r="I23" s="134"/>
      <c r="J23" s="134"/>
      <c r="K23" s="177"/>
    </row>
    <row r="24" customHeight="1" spans="1:11">
      <c r="A24" s="212" t="s">
        <v>193</v>
      </c>
      <c r="B24" s="238"/>
      <c r="C24" s="238"/>
      <c r="D24" s="238"/>
      <c r="E24" s="238"/>
      <c r="F24" s="238"/>
      <c r="G24" s="238"/>
      <c r="H24" s="238"/>
      <c r="I24" s="238"/>
      <c r="J24" s="238"/>
      <c r="K24" s="273"/>
    </row>
    <row r="25" customHeight="1" spans="1:11">
      <c r="A25" s="251"/>
      <c r="B25" s="252"/>
      <c r="C25" s="252"/>
      <c r="D25" s="252"/>
      <c r="E25" s="252"/>
      <c r="F25" s="252"/>
      <c r="G25" s="252"/>
      <c r="H25" s="252"/>
      <c r="I25" s="252"/>
      <c r="J25" s="252"/>
      <c r="K25" s="281"/>
    </row>
    <row r="26" customHeight="1" spans="1:11">
      <c r="A26" s="231" t="s">
        <v>129</v>
      </c>
      <c r="B26" s="231"/>
      <c r="C26" s="231"/>
      <c r="D26" s="231"/>
      <c r="E26" s="231"/>
      <c r="F26" s="231"/>
      <c r="G26" s="231"/>
      <c r="H26" s="231"/>
      <c r="I26" s="231"/>
      <c r="J26" s="231"/>
      <c r="K26" s="231"/>
    </row>
    <row r="27" customHeight="1" spans="1:11">
      <c r="A27" s="206" t="s">
        <v>130</v>
      </c>
      <c r="B27" s="234" t="s">
        <v>92</v>
      </c>
      <c r="C27" s="234" t="s">
        <v>93</v>
      </c>
      <c r="D27" s="234" t="s">
        <v>85</v>
      </c>
      <c r="E27" s="207" t="s">
        <v>131</v>
      </c>
      <c r="F27" s="234" t="s">
        <v>92</v>
      </c>
      <c r="G27" s="234" t="s">
        <v>93</v>
      </c>
      <c r="H27" s="234" t="s">
        <v>85</v>
      </c>
      <c r="I27" s="207" t="s">
        <v>132</v>
      </c>
      <c r="J27" s="234" t="s">
        <v>92</v>
      </c>
      <c r="K27" s="276" t="s">
        <v>93</v>
      </c>
    </row>
    <row r="28" customHeight="1" spans="1:11">
      <c r="A28" s="220" t="s">
        <v>84</v>
      </c>
      <c r="B28" s="238" t="s">
        <v>92</v>
      </c>
      <c r="C28" s="238" t="s">
        <v>93</v>
      </c>
      <c r="D28" s="238" t="s">
        <v>85</v>
      </c>
      <c r="E28" s="253" t="s">
        <v>91</v>
      </c>
      <c r="F28" s="238" t="s">
        <v>92</v>
      </c>
      <c r="G28" s="238" t="s">
        <v>93</v>
      </c>
      <c r="H28" s="238" t="s">
        <v>85</v>
      </c>
      <c r="I28" s="253" t="s">
        <v>102</v>
      </c>
      <c r="J28" s="238" t="s">
        <v>92</v>
      </c>
      <c r="K28" s="273" t="s">
        <v>93</v>
      </c>
    </row>
    <row r="29" customHeight="1" spans="1:11">
      <c r="A29" s="212" t="s">
        <v>95</v>
      </c>
      <c r="B29" s="131"/>
      <c r="C29" s="131"/>
      <c r="D29" s="131"/>
      <c r="E29" s="131"/>
      <c r="F29" s="131"/>
      <c r="G29" s="131"/>
      <c r="H29" s="131"/>
      <c r="I29" s="131"/>
      <c r="J29" s="131"/>
      <c r="K29" s="184"/>
    </row>
    <row r="30" customHeight="1" spans="1:11">
      <c r="A30" s="254"/>
      <c r="B30" s="255"/>
      <c r="C30" s="255"/>
      <c r="D30" s="255"/>
      <c r="E30" s="255"/>
      <c r="F30" s="255"/>
      <c r="G30" s="255"/>
      <c r="H30" s="255"/>
      <c r="I30" s="255"/>
      <c r="J30" s="255"/>
      <c r="K30" s="282"/>
    </row>
    <row r="31" customHeight="1" spans="1:11">
      <c r="A31" s="231" t="s">
        <v>194</v>
      </c>
      <c r="B31" s="231"/>
      <c r="C31" s="231"/>
      <c r="D31" s="231"/>
      <c r="E31" s="231"/>
      <c r="F31" s="231"/>
      <c r="G31" s="231"/>
      <c r="H31" s="231"/>
      <c r="I31" s="231"/>
      <c r="J31" s="231"/>
      <c r="K31" s="231"/>
    </row>
    <row r="32" ht="17.25" customHeight="1" spans="1:11">
      <c r="A32" s="256"/>
      <c r="B32" s="257"/>
      <c r="C32" s="257"/>
      <c r="D32" s="257"/>
      <c r="E32" s="257"/>
      <c r="F32" s="257"/>
      <c r="G32" s="257"/>
      <c r="H32" s="257"/>
      <c r="I32" s="257"/>
      <c r="J32" s="257"/>
      <c r="K32" s="283"/>
    </row>
    <row r="33" ht="17.25" customHeight="1" spans="1:11">
      <c r="A33" s="258"/>
      <c r="B33" s="259"/>
      <c r="C33" s="259"/>
      <c r="D33" s="259"/>
      <c r="E33" s="259"/>
      <c r="F33" s="259"/>
      <c r="G33" s="259"/>
      <c r="H33" s="259"/>
      <c r="I33" s="259"/>
      <c r="J33" s="259"/>
      <c r="K33" s="284"/>
    </row>
    <row r="34" ht="17.25" customHeight="1" spans="1:11">
      <c r="A34" s="258"/>
      <c r="B34" s="259"/>
      <c r="C34" s="259"/>
      <c r="D34" s="259"/>
      <c r="E34" s="259"/>
      <c r="F34" s="259"/>
      <c r="G34" s="259"/>
      <c r="H34" s="259"/>
      <c r="I34" s="259"/>
      <c r="J34" s="259"/>
      <c r="K34" s="284"/>
    </row>
    <row r="35" ht="17.25" customHeight="1" spans="1:11">
      <c r="A35" s="258"/>
      <c r="B35" s="259"/>
      <c r="C35" s="259"/>
      <c r="D35" s="259"/>
      <c r="E35" s="259"/>
      <c r="F35" s="259"/>
      <c r="G35" s="259"/>
      <c r="H35" s="259"/>
      <c r="I35" s="259"/>
      <c r="J35" s="259"/>
      <c r="K35" s="284"/>
    </row>
    <row r="36" ht="17.25" customHeight="1" spans="1:11">
      <c r="A36" s="258"/>
      <c r="B36" s="259"/>
      <c r="C36" s="259"/>
      <c r="D36" s="259"/>
      <c r="E36" s="259"/>
      <c r="F36" s="259"/>
      <c r="G36" s="259"/>
      <c r="H36" s="259"/>
      <c r="I36" s="259"/>
      <c r="J36" s="259"/>
      <c r="K36" s="284"/>
    </row>
    <row r="37" ht="17.25" customHeight="1" spans="1:11">
      <c r="A37" s="258"/>
      <c r="B37" s="259"/>
      <c r="C37" s="259"/>
      <c r="D37" s="259"/>
      <c r="E37" s="259"/>
      <c r="F37" s="259"/>
      <c r="G37" s="259"/>
      <c r="H37" s="259"/>
      <c r="I37" s="259"/>
      <c r="J37" s="259"/>
      <c r="K37" s="284"/>
    </row>
    <row r="38" ht="17.25" customHeight="1" spans="1:11">
      <c r="A38" s="258"/>
      <c r="B38" s="259"/>
      <c r="C38" s="259"/>
      <c r="D38" s="259"/>
      <c r="E38" s="259"/>
      <c r="F38" s="259"/>
      <c r="G38" s="259"/>
      <c r="H38" s="259"/>
      <c r="I38" s="259"/>
      <c r="J38" s="259"/>
      <c r="K38" s="284"/>
    </row>
    <row r="39" ht="17.25" customHeight="1" spans="1:11">
      <c r="A39" s="258"/>
      <c r="B39" s="259"/>
      <c r="C39" s="259"/>
      <c r="D39" s="259"/>
      <c r="E39" s="259"/>
      <c r="F39" s="259"/>
      <c r="G39" s="259"/>
      <c r="H39" s="259"/>
      <c r="I39" s="259"/>
      <c r="J39" s="259"/>
      <c r="K39" s="284"/>
    </row>
    <row r="40" ht="17.25" customHeight="1" spans="1:11">
      <c r="A40" s="258"/>
      <c r="B40" s="259"/>
      <c r="C40" s="259"/>
      <c r="D40" s="259"/>
      <c r="E40" s="259"/>
      <c r="F40" s="259"/>
      <c r="G40" s="259"/>
      <c r="H40" s="259"/>
      <c r="I40" s="259"/>
      <c r="J40" s="259"/>
      <c r="K40" s="284"/>
    </row>
    <row r="41" ht="17.25" customHeight="1" spans="1:11">
      <c r="A41" s="258"/>
      <c r="B41" s="259"/>
      <c r="C41" s="259"/>
      <c r="D41" s="259"/>
      <c r="E41" s="259"/>
      <c r="F41" s="259"/>
      <c r="G41" s="259"/>
      <c r="H41" s="259"/>
      <c r="I41" s="259"/>
      <c r="J41" s="259"/>
      <c r="K41" s="284"/>
    </row>
    <row r="42" ht="17.25" customHeight="1" spans="1:11">
      <c r="A42" s="258"/>
      <c r="B42" s="259"/>
      <c r="C42" s="259"/>
      <c r="D42" s="259"/>
      <c r="E42" s="259"/>
      <c r="F42" s="259"/>
      <c r="G42" s="259"/>
      <c r="H42" s="259"/>
      <c r="I42" s="259"/>
      <c r="J42" s="259"/>
      <c r="K42" s="284"/>
    </row>
    <row r="43" ht="17.25" customHeight="1" spans="1:11">
      <c r="A43" s="254" t="s">
        <v>128</v>
      </c>
      <c r="B43" s="255"/>
      <c r="C43" s="255"/>
      <c r="D43" s="255"/>
      <c r="E43" s="255"/>
      <c r="F43" s="255"/>
      <c r="G43" s="255"/>
      <c r="H43" s="255"/>
      <c r="I43" s="255"/>
      <c r="J43" s="255"/>
      <c r="K43" s="282"/>
    </row>
    <row r="44" customHeight="1" spans="1:11">
      <c r="A44" s="231" t="s">
        <v>195</v>
      </c>
      <c r="B44" s="231"/>
      <c r="C44" s="231"/>
      <c r="D44" s="231"/>
      <c r="E44" s="231"/>
      <c r="F44" s="231"/>
      <c r="G44" s="231"/>
      <c r="H44" s="231"/>
      <c r="I44" s="231"/>
      <c r="J44" s="231"/>
      <c r="K44" s="231"/>
    </row>
    <row r="45" ht="18" customHeight="1" spans="1:11">
      <c r="A45" s="153" t="s">
        <v>121</v>
      </c>
      <c r="B45" s="154"/>
      <c r="C45" s="154"/>
      <c r="D45" s="154"/>
      <c r="E45" s="154"/>
      <c r="F45" s="154"/>
      <c r="G45" s="154"/>
      <c r="H45" s="154"/>
      <c r="I45" s="154"/>
      <c r="J45" s="154"/>
      <c r="K45" s="182"/>
    </row>
    <row r="46" ht="18" customHeight="1" spans="1:11">
      <c r="A46" s="153"/>
      <c r="B46" s="154"/>
      <c r="C46" s="154"/>
      <c r="D46" s="154"/>
      <c r="E46" s="154"/>
      <c r="F46" s="154"/>
      <c r="G46" s="154"/>
      <c r="H46" s="154"/>
      <c r="I46" s="154"/>
      <c r="J46" s="154"/>
      <c r="K46" s="182"/>
    </row>
    <row r="47" ht="18" customHeight="1" spans="1:11">
      <c r="A47" s="251"/>
      <c r="B47" s="252"/>
      <c r="C47" s="252"/>
      <c r="D47" s="252"/>
      <c r="E47" s="252"/>
      <c r="F47" s="252"/>
      <c r="G47" s="252"/>
      <c r="H47" s="252"/>
      <c r="I47" s="252"/>
      <c r="J47" s="252"/>
      <c r="K47" s="281"/>
    </row>
    <row r="48" ht="21" customHeight="1" spans="1:11">
      <c r="A48" s="260" t="s">
        <v>134</v>
      </c>
      <c r="B48" s="261" t="str">
        <f>首期!B50</f>
        <v>生产部</v>
      </c>
      <c r="C48" s="261"/>
      <c r="D48" s="262" t="s">
        <v>136</v>
      </c>
      <c r="E48" s="261" t="str">
        <f>首期!E50</f>
        <v>王蕾</v>
      </c>
      <c r="F48" s="262" t="s">
        <v>138</v>
      </c>
      <c r="G48" s="263"/>
      <c r="H48" s="264" t="s">
        <v>139</v>
      </c>
      <c r="I48" s="264"/>
      <c r="J48" s="261">
        <f>首期!J50</f>
        <v>0</v>
      </c>
      <c r="K48" s="285"/>
    </row>
    <row r="49" customHeight="1" spans="1:11">
      <c r="A49" s="265" t="s">
        <v>140</v>
      </c>
      <c r="B49" s="266"/>
      <c r="C49" s="266"/>
      <c r="D49" s="266"/>
      <c r="E49" s="266"/>
      <c r="F49" s="266"/>
      <c r="G49" s="266"/>
      <c r="H49" s="266"/>
      <c r="I49" s="266"/>
      <c r="J49" s="266"/>
      <c r="K49" s="286"/>
    </row>
    <row r="50" customHeight="1" spans="1:11">
      <c r="A50" s="267"/>
      <c r="B50" s="268"/>
      <c r="C50" s="268"/>
      <c r="D50" s="268"/>
      <c r="E50" s="268"/>
      <c r="F50" s="268"/>
      <c r="G50" s="268"/>
      <c r="H50" s="268"/>
      <c r="I50" s="268"/>
      <c r="J50" s="268"/>
      <c r="K50" s="287"/>
    </row>
    <row r="51" customHeight="1" spans="1:11">
      <c r="A51" s="269"/>
      <c r="B51" s="270"/>
      <c r="C51" s="270"/>
      <c r="D51" s="270"/>
      <c r="E51" s="270"/>
      <c r="F51" s="270"/>
      <c r="G51" s="270"/>
      <c r="H51" s="270"/>
      <c r="I51" s="270"/>
      <c r="J51" s="270"/>
      <c r="K51" s="288"/>
    </row>
    <row r="52" ht="21" customHeight="1" spans="1:11">
      <c r="A52" s="260" t="s">
        <v>134</v>
      </c>
      <c r="B52" s="261" t="str">
        <f>首期!B53</f>
        <v>生产部</v>
      </c>
      <c r="C52" s="261"/>
      <c r="D52" s="262" t="s">
        <v>136</v>
      </c>
      <c r="E52" s="262"/>
      <c r="F52" s="262" t="s">
        <v>138</v>
      </c>
      <c r="G52" s="262"/>
      <c r="H52" s="264" t="s">
        <v>139</v>
      </c>
      <c r="I52" s="264"/>
      <c r="J52" s="289"/>
      <c r="K52" s="290"/>
    </row>
  </sheetData>
  <mergeCells count="79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K14"/>
    <mergeCell ref="A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9525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5</xdr:col>
                    <xdr:colOff>771525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657225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5</xdr:col>
                    <xdr:colOff>771525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1</xdr:col>
                    <xdr:colOff>771525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9</xdr:col>
                    <xdr:colOff>771525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9</xdr:col>
                    <xdr:colOff>771525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180975</xdr:rowOff>
                  </from>
                  <to>
                    <xdr:col>10</xdr:col>
                    <xdr:colOff>733425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10</xdr:col>
                    <xdr:colOff>771525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1"/>
  <sheetViews>
    <sheetView workbookViewId="0">
      <selection activeCell="F9" sqref="F9"/>
    </sheetView>
  </sheetViews>
  <sheetFormatPr defaultColWidth="9" defaultRowHeight="26.1" customHeight="1"/>
  <cols>
    <col min="1" max="1" width="17.125" style="99" customWidth="1"/>
    <col min="2" max="6" width="9.16666666666667" style="99" customWidth="1"/>
    <col min="7" max="7" width="10.3333333333333" style="99" customWidth="1"/>
    <col min="8" max="8" width="1.375" style="99" customWidth="1"/>
    <col min="9" max="9" width="17.0833333333333" style="99" customWidth="1"/>
    <col min="10" max="10" width="15" style="99" customWidth="1"/>
    <col min="11" max="11" width="15.9166666666667" style="99" customWidth="1"/>
    <col min="12" max="12" width="15" style="99" customWidth="1"/>
    <col min="13" max="13" width="21.5833333333333" style="99" customWidth="1"/>
    <col min="14" max="14" width="13.25" style="99" customWidth="1"/>
    <col min="15" max="16384" width="9" style="99"/>
  </cols>
  <sheetData>
    <row r="1" ht="16.5" customHeight="1" spans="1:14">
      <c r="A1" s="192" t="s">
        <v>142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</row>
    <row r="2" ht="16.5" customHeight="1" spans="1:14">
      <c r="A2" s="101" t="s">
        <v>59</v>
      </c>
      <c r="B2" s="102" t="str">
        <f>'验货尺寸表 '!B2</f>
        <v>TADDAM91361</v>
      </c>
      <c r="C2" s="102"/>
      <c r="D2" s="102"/>
      <c r="E2" s="103" t="s">
        <v>65</v>
      </c>
      <c r="F2" s="102" t="str">
        <f>'验货尺寸表 '!E2</f>
        <v>男式超轻羽绒服</v>
      </c>
      <c r="G2" s="102"/>
      <c r="H2" s="104"/>
      <c r="I2" s="101" t="s">
        <v>55</v>
      </c>
      <c r="J2" s="113" t="str">
        <f>中期!I2</f>
        <v>青岛锦瑞麟服装有限公司</v>
      </c>
      <c r="K2" s="113"/>
      <c r="L2" s="113"/>
      <c r="M2" s="113"/>
      <c r="N2" s="113"/>
    </row>
    <row r="3" ht="16.5" customHeight="1" spans="1:14">
      <c r="A3" s="105" t="s">
        <v>143</v>
      </c>
      <c r="B3" s="105" t="s">
        <v>144</v>
      </c>
      <c r="C3" s="105"/>
      <c r="D3" s="105"/>
      <c r="E3" s="105"/>
      <c r="F3" s="105"/>
      <c r="G3" s="105"/>
      <c r="H3" s="104"/>
      <c r="I3" s="105" t="s">
        <v>145</v>
      </c>
      <c r="J3" s="105"/>
      <c r="K3" s="105"/>
      <c r="L3" s="105"/>
      <c r="M3" s="105"/>
      <c r="N3" s="105"/>
    </row>
    <row r="4" ht="16.5" customHeight="1" spans="1:14">
      <c r="A4" s="105"/>
      <c r="B4" s="106" t="s">
        <v>196</v>
      </c>
      <c r="C4" s="106"/>
      <c r="D4" s="106"/>
      <c r="E4" s="106"/>
      <c r="F4" s="106"/>
      <c r="G4" s="107" t="s">
        <v>197</v>
      </c>
      <c r="H4" s="104"/>
      <c r="I4" s="194"/>
      <c r="J4" s="194"/>
      <c r="K4" s="194"/>
      <c r="L4" s="194"/>
      <c r="M4" s="194"/>
      <c r="N4" s="194"/>
    </row>
    <row r="5" ht="16.5" customHeight="1" spans="1:14">
      <c r="A5" s="105"/>
      <c r="B5" s="106"/>
      <c r="C5" s="106"/>
      <c r="D5" s="106"/>
      <c r="E5" s="106"/>
      <c r="F5" s="106"/>
      <c r="G5" s="106"/>
      <c r="H5" s="104"/>
      <c r="I5" s="195"/>
      <c r="J5" s="195"/>
      <c r="K5" s="196"/>
      <c r="L5" s="195"/>
      <c r="M5" s="195"/>
      <c r="N5" s="197"/>
    </row>
    <row r="6" ht="16.5" customHeight="1" spans="1:14">
      <c r="A6" s="108"/>
      <c r="B6" s="108"/>
      <c r="C6" s="108"/>
      <c r="D6" s="108"/>
      <c r="E6" s="108"/>
      <c r="F6" s="108"/>
      <c r="G6" s="108"/>
      <c r="H6" s="104"/>
      <c r="I6" s="198"/>
      <c r="J6" s="198"/>
      <c r="K6" s="198"/>
      <c r="L6" s="198"/>
      <c r="M6" s="198"/>
      <c r="N6" s="117"/>
    </row>
    <row r="7" ht="16.5" customHeight="1" spans="1:14">
      <c r="A7" s="108"/>
      <c r="B7" s="108"/>
      <c r="C7" s="108"/>
      <c r="D7" s="108"/>
      <c r="E7" s="108"/>
      <c r="F7" s="108"/>
      <c r="G7" s="108"/>
      <c r="H7" s="104"/>
      <c r="I7" s="198"/>
      <c r="J7" s="198"/>
      <c r="K7" s="198"/>
      <c r="L7" s="198"/>
      <c r="M7" s="198"/>
      <c r="N7" s="116"/>
    </row>
    <row r="8" ht="16.5" customHeight="1" spans="1:14">
      <c r="A8" s="108"/>
      <c r="B8" s="108"/>
      <c r="C8" s="108"/>
      <c r="D8" s="108"/>
      <c r="E8" s="108"/>
      <c r="F8" s="108"/>
      <c r="G8" s="108"/>
      <c r="H8" s="104"/>
      <c r="I8" s="198"/>
      <c r="J8" s="198"/>
      <c r="K8" s="198"/>
      <c r="L8" s="198"/>
      <c r="M8" s="198"/>
      <c r="N8" s="116"/>
    </row>
    <row r="9" ht="16.5" customHeight="1" spans="1:14">
      <c r="A9" s="108"/>
      <c r="B9" s="108"/>
      <c r="C9" s="108"/>
      <c r="D9" s="108"/>
      <c r="E9" s="108"/>
      <c r="F9" s="108"/>
      <c r="G9" s="108"/>
      <c r="H9" s="104"/>
      <c r="I9" s="198"/>
      <c r="J9" s="198"/>
      <c r="K9" s="198"/>
      <c r="L9" s="198"/>
      <c r="M9" s="198"/>
      <c r="N9" s="116"/>
    </row>
    <row r="10" ht="16.5" customHeight="1" spans="1:14">
      <c r="A10" s="108"/>
      <c r="B10" s="108"/>
      <c r="C10" s="108"/>
      <c r="D10" s="108"/>
      <c r="E10" s="108"/>
      <c r="F10" s="108"/>
      <c r="G10" s="108"/>
      <c r="H10" s="104"/>
      <c r="I10" s="198"/>
      <c r="J10" s="198"/>
      <c r="K10" s="198"/>
      <c r="L10" s="198"/>
      <c r="M10" s="198"/>
      <c r="N10" s="116"/>
    </row>
    <row r="11" ht="16.5" customHeight="1" spans="1:14">
      <c r="A11" s="108"/>
      <c r="B11" s="108"/>
      <c r="C11" s="108"/>
      <c r="D11" s="108"/>
      <c r="E11" s="108"/>
      <c r="F11" s="108"/>
      <c r="G11" s="108"/>
      <c r="H11" s="104"/>
      <c r="I11" s="198"/>
      <c r="J11" s="198"/>
      <c r="K11" s="198"/>
      <c r="L11" s="198"/>
      <c r="M11" s="198"/>
      <c r="N11" s="116"/>
    </row>
    <row r="12" ht="16.5" customHeight="1" spans="1:14">
      <c r="A12" s="108"/>
      <c r="B12" s="108"/>
      <c r="C12" s="108"/>
      <c r="D12" s="108"/>
      <c r="E12" s="108"/>
      <c r="F12" s="108"/>
      <c r="G12" s="108"/>
      <c r="H12" s="104"/>
      <c r="I12" s="198"/>
      <c r="J12" s="198"/>
      <c r="K12" s="198"/>
      <c r="L12" s="198"/>
      <c r="M12" s="198"/>
      <c r="N12" s="116"/>
    </row>
    <row r="13" ht="16.5" customHeight="1" spans="1:14">
      <c r="A13" s="108"/>
      <c r="B13" s="108"/>
      <c r="C13" s="108"/>
      <c r="D13" s="108"/>
      <c r="E13" s="108"/>
      <c r="F13" s="108"/>
      <c r="G13" s="108"/>
      <c r="H13" s="104"/>
      <c r="I13" s="198"/>
      <c r="J13" s="198"/>
      <c r="K13" s="198"/>
      <c r="L13" s="198"/>
      <c r="M13" s="198"/>
      <c r="N13" s="116"/>
    </row>
    <row r="14" ht="16.5" customHeight="1" spans="1:14">
      <c r="A14" s="108"/>
      <c r="B14" s="108"/>
      <c r="C14" s="109"/>
      <c r="D14" s="108"/>
      <c r="E14" s="108"/>
      <c r="F14" s="108"/>
      <c r="G14" s="108"/>
      <c r="H14" s="104"/>
      <c r="I14" s="198"/>
      <c r="J14" s="198"/>
      <c r="K14" s="198"/>
      <c r="L14" s="198"/>
      <c r="M14" s="198"/>
      <c r="N14" s="116"/>
    </row>
    <row r="15" ht="16.5" customHeight="1" spans="1:14">
      <c r="A15" s="108"/>
      <c r="B15" s="108"/>
      <c r="C15" s="109"/>
      <c r="D15" s="108"/>
      <c r="E15" s="108"/>
      <c r="F15" s="108"/>
      <c r="G15" s="108"/>
      <c r="H15" s="104"/>
      <c r="I15" s="198"/>
      <c r="J15" s="198"/>
      <c r="K15" s="198"/>
      <c r="L15" s="198"/>
      <c r="M15" s="198"/>
      <c r="N15" s="116"/>
    </row>
    <row r="16" ht="16.5" customHeight="1" spans="1:14">
      <c r="A16" s="108"/>
      <c r="B16" s="108"/>
      <c r="C16" s="109"/>
      <c r="D16" s="108"/>
      <c r="E16" s="108"/>
      <c r="F16" s="108"/>
      <c r="G16" s="108"/>
      <c r="H16" s="104"/>
      <c r="I16" s="198"/>
      <c r="J16" s="198"/>
      <c r="K16" s="198"/>
      <c r="L16" s="198"/>
      <c r="M16" s="198"/>
      <c r="N16" s="116"/>
    </row>
    <row r="17" ht="16.5" customHeight="1" spans="1:14">
      <c r="A17" s="108"/>
      <c r="B17" s="108"/>
      <c r="C17" s="108"/>
      <c r="D17" s="108"/>
      <c r="E17" s="108"/>
      <c r="F17" s="108"/>
      <c r="G17" s="108"/>
      <c r="H17" s="104"/>
      <c r="I17" s="198"/>
      <c r="J17" s="198"/>
      <c r="K17" s="198"/>
      <c r="L17" s="198"/>
      <c r="M17" s="198"/>
      <c r="N17" s="117"/>
    </row>
    <row r="18" ht="16.5" customHeight="1" spans="1:14">
      <c r="A18" s="108"/>
      <c r="B18" s="108"/>
      <c r="C18" s="108"/>
      <c r="D18" s="108"/>
      <c r="E18" s="108"/>
      <c r="F18" s="108"/>
      <c r="G18" s="108"/>
      <c r="H18" s="104"/>
      <c r="I18" s="198"/>
      <c r="J18" s="198"/>
      <c r="K18" s="198"/>
      <c r="L18" s="198"/>
      <c r="M18" s="198"/>
      <c r="N18" s="117"/>
    </row>
    <row r="19" ht="14.25" spans="1:14">
      <c r="A19" s="110" t="s">
        <v>121</v>
      </c>
      <c r="E19" s="111"/>
      <c r="F19" s="111"/>
      <c r="G19" s="111"/>
      <c r="H19" s="111"/>
      <c r="I19" s="199"/>
      <c r="J19" s="111"/>
      <c r="K19" s="199"/>
      <c r="L19" s="111"/>
      <c r="M19" s="111"/>
      <c r="N19" s="111"/>
    </row>
    <row r="20" ht="14.25" spans="1:14">
      <c r="A20" s="99" t="s">
        <v>198</v>
      </c>
      <c r="E20" s="111"/>
      <c r="F20" s="111"/>
      <c r="G20" s="111"/>
      <c r="H20" s="111"/>
      <c r="I20" s="111"/>
      <c r="J20" s="111"/>
      <c r="K20" s="111"/>
      <c r="L20" s="111"/>
      <c r="M20" s="111"/>
      <c r="N20" s="111"/>
    </row>
    <row r="21" s="193" customFormat="1" ht="14.25" spans="1:14">
      <c r="A21" s="112"/>
      <c r="B21" s="112"/>
      <c r="C21" s="112"/>
      <c r="D21" s="112"/>
      <c r="E21" s="112"/>
      <c r="F21" s="112"/>
      <c r="G21" s="112"/>
      <c r="H21" s="112"/>
      <c r="I21" s="192" t="s">
        <v>199</v>
      </c>
      <c r="J21" s="200">
        <f>中期!G48</f>
        <v>0</v>
      </c>
      <c r="K21" s="100" t="s">
        <v>181</v>
      </c>
      <c r="L21" s="100" t="str">
        <f>中期!E48</f>
        <v>王蕾</v>
      </c>
      <c r="M21" s="100" t="s">
        <v>182</v>
      </c>
      <c r="N21" s="100">
        <f>中期!J48</f>
        <v>0</v>
      </c>
    </row>
  </sheetData>
  <mergeCells count="9">
    <mergeCell ref="A1:N1"/>
    <mergeCell ref="B2:C2"/>
    <mergeCell ref="F2:G2"/>
    <mergeCell ref="J2:N2"/>
    <mergeCell ref="B3:G3"/>
    <mergeCell ref="I3:N3"/>
    <mergeCell ref="B4:F4"/>
    <mergeCell ref="A3:A5"/>
    <mergeCell ref="H2:H18"/>
  </mergeCells>
  <pageMargins left="0.7" right="0.7" top="0.75" bottom="0.75" header="0.3" footer="0.3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1"/>
  <sheetViews>
    <sheetView workbookViewId="0">
      <selection activeCell="F12" sqref="F12"/>
    </sheetView>
  </sheetViews>
  <sheetFormatPr defaultColWidth="9" defaultRowHeight="26.1" customHeight="1"/>
  <cols>
    <col min="1" max="1" width="17.125" style="99" customWidth="1"/>
    <col min="2" max="6" width="9.16666666666667" style="99" customWidth="1"/>
    <col min="7" max="7" width="10.3333333333333" style="99" customWidth="1"/>
    <col min="8" max="8" width="1.375" style="99" customWidth="1"/>
    <col min="9" max="12" width="12.125" style="99" customWidth="1"/>
    <col min="13" max="13" width="14.5833333333333" style="99" customWidth="1"/>
    <col min="14" max="14" width="12.125" style="99" customWidth="1"/>
    <col min="15" max="16384" width="9" style="99"/>
  </cols>
  <sheetData>
    <row r="1" ht="16.5" customHeight="1" spans="1:14">
      <c r="A1" s="192" t="s">
        <v>142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</row>
    <row r="2" ht="21" customHeight="1" spans="1:14">
      <c r="A2" s="101" t="s">
        <v>59</v>
      </c>
      <c r="B2" s="102" t="str">
        <f>'验货尺寸表（洗水）'!B2</f>
        <v>TADDAM91361</v>
      </c>
      <c r="C2" s="102"/>
      <c r="D2" s="102"/>
      <c r="E2" s="103" t="s">
        <v>65</v>
      </c>
      <c r="F2" s="102" t="str">
        <f>'验货尺寸表（洗水）'!F2</f>
        <v>男式超轻羽绒服</v>
      </c>
      <c r="G2" s="102"/>
      <c r="H2" s="104"/>
      <c r="I2" s="101" t="s">
        <v>55</v>
      </c>
      <c r="J2" s="113" t="str">
        <f>'验货尺寸表（洗水）'!J2</f>
        <v>青岛锦瑞麟服装有限公司</v>
      </c>
      <c r="K2" s="113"/>
      <c r="L2" s="113"/>
      <c r="M2" s="113"/>
      <c r="N2" s="113"/>
    </row>
    <row r="3" ht="17" customHeight="1" spans="1:14">
      <c r="A3" s="105" t="s">
        <v>143</v>
      </c>
      <c r="B3" s="105" t="s">
        <v>144</v>
      </c>
      <c r="C3" s="105"/>
      <c r="D3" s="105"/>
      <c r="E3" s="105"/>
      <c r="F3" s="105"/>
      <c r="G3" s="105"/>
      <c r="H3" s="104"/>
      <c r="I3" s="105" t="s">
        <v>145</v>
      </c>
      <c r="J3" s="105"/>
      <c r="K3" s="105"/>
      <c r="L3" s="105"/>
      <c r="M3" s="105"/>
      <c r="N3" s="105"/>
    </row>
    <row r="4" ht="17" customHeight="1" spans="1:14">
      <c r="A4" s="105"/>
      <c r="B4" s="106" t="s">
        <v>196</v>
      </c>
      <c r="C4" s="106"/>
      <c r="D4" s="106"/>
      <c r="E4" s="106"/>
      <c r="F4" s="106"/>
      <c r="G4" s="107" t="s">
        <v>197</v>
      </c>
      <c r="H4" s="104"/>
      <c r="I4" s="194"/>
      <c r="J4" s="194"/>
      <c r="K4" s="194"/>
      <c r="L4" s="194"/>
      <c r="M4" s="194"/>
      <c r="N4" s="194"/>
    </row>
    <row r="5" ht="17" customHeight="1" spans="1:14">
      <c r="A5" s="105"/>
      <c r="B5" s="106"/>
      <c r="C5" s="106"/>
      <c r="D5" s="106"/>
      <c r="E5" s="106"/>
      <c r="F5" s="106"/>
      <c r="G5" s="106"/>
      <c r="H5" s="104"/>
      <c r="I5" s="195"/>
      <c r="J5" s="195"/>
      <c r="K5" s="196"/>
      <c r="L5" s="195"/>
      <c r="M5" s="195"/>
      <c r="N5" s="197"/>
    </row>
    <row r="6" ht="17" customHeight="1" spans="1:14">
      <c r="A6" s="108"/>
      <c r="B6" s="108"/>
      <c r="C6" s="108"/>
      <c r="D6" s="108"/>
      <c r="E6" s="108"/>
      <c r="F6" s="108"/>
      <c r="G6" s="108"/>
      <c r="H6" s="104"/>
      <c r="I6" s="198"/>
      <c r="J6" s="198"/>
      <c r="K6" s="198"/>
      <c r="L6" s="198"/>
      <c r="M6" s="198"/>
      <c r="N6" s="117"/>
    </row>
    <row r="7" ht="17" customHeight="1" spans="1:14">
      <c r="A7" s="108"/>
      <c r="B7" s="108"/>
      <c r="C7" s="108"/>
      <c r="D7" s="108"/>
      <c r="E7" s="108"/>
      <c r="F7" s="108"/>
      <c r="G7" s="108"/>
      <c r="H7" s="104"/>
      <c r="I7" s="198"/>
      <c r="J7" s="198"/>
      <c r="K7" s="198"/>
      <c r="L7" s="198"/>
      <c r="M7" s="198"/>
      <c r="N7" s="116"/>
    </row>
    <row r="8" ht="17" customHeight="1" spans="1:14">
      <c r="A8" s="108"/>
      <c r="B8" s="108"/>
      <c r="C8" s="108"/>
      <c r="D8" s="108"/>
      <c r="E8" s="108"/>
      <c r="F8" s="108"/>
      <c r="G8" s="108"/>
      <c r="H8" s="104"/>
      <c r="I8" s="198"/>
      <c r="J8" s="198"/>
      <c r="K8" s="198"/>
      <c r="L8" s="198"/>
      <c r="M8" s="198"/>
      <c r="N8" s="116"/>
    </row>
    <row r="9" ht="17" customHeight="1" spans="1:14">
      <c r="A9" s="108"/>
      <c r="B9" s="108"/>
      <c r="C9" s="108"/>
      <c r="D9" s="108"/>
      <c r="E9" s="108"/>
      <c r="F9" s="108"/>
      <c r="G9" s="108"/>
      <c r="H9" s="104"/>
      <c r="I9" s="198"/>
      <c r="J9" s="198"/>
      <c r="K9" s="198"/>
      <c r="L9" s="198"/>
      <c r="M9" s="198"/>
      <c r="N9" s="116"/>
    </row>
    <row r="10" ht="17" customHeight="1" spans="1:14">
      <c r="A10" s="108"/>
      <c r="B10" s="108"/>
      <c r="C10" s="108"/>
      <c r="D10" s="108"/>
      <c r="E10" s="108"/>
      <c r="F10" s="108"/>
      <c r="G10" s="108"/>
      <c r="H10" s="104"/>
      <c r="I10" s="198"/>
      <c r="J10" s="198"/>
      <c r="K10" s="198"/>
      <c r="L10" s="198"/>
      <c r="M10" s="198"/>
      <c r="N10" s="116"/>
    </row>
    <row r="11" ht="17" customHeight="1" spans="1:14">
      <c r="A11" s="108"/>
      <c r="B11" s="108"/>
      <c r="C11" s="108"/>
      <c r="D11" s="108"/>
      <c r="E11" s="108"/>
      <c r="F11" s="108"/>
      <c r="G11" s="108"/>
      <c r="H11" s="104"/>
      <c r="I11" s="198"/>
      <c r="J11" s="198"/>
      <c r="K11" s="198"/>
      <c r="L11" s="198"/>
      <c r="M11" s="198"/>
      <c r="N11" s="116"/>
    </row>
    <row r="12" ht="17" customHeight="1" spans="1:14">
      <c r="A12" s="108"/>
      <c r="B12" s="108"/>
      <c r="C12" s="108"/>
      <c r="D12" s="108"/>
      <c r="E12" s="108"/>
      <c r="F12" s="108"/>
      <c r="G12" s="108"/>
      <c r="H12" s="104"/>
      <c r="I12" s="198"/>
      <c r="J12" s="198"/>
      <c r="K12" s="198"/>
      <c r="L12" s="198"/>
      <c r="M12" s="198"/>
      <c r="N12" s="116"/>
    </row>
    <row r="13" ht="17" customHeight="1" spans="1:14">
      <c r="A13" s="108"/>
      <c r="B13" s="108"/>
      <c r="C13" s="108"/>
      <c r="D13" s="108"/>
      <c r="E13" s="108"/>
      <c r="F13" s="108"/>
      <c r="G13" s="108"/>
      <c r="H13" s="104"/>
      <c r="I13" s="198"/>
      <c r="J13" s="198"/>
      <c r="K13" s="198"/>
      <c r="L13" s="198"/>
      <c r="M13" s="198"/>
      <c r="N13" s="116"/>
    </row>
    <row r="14" ht="17" customHeight="1" spans="1:14">
      <c r="A14" s="108"/>
      <c r="B14" s="108"/>
      <c r="C14" s="109"/>
      <c r="D14" s="108"/>
      <c r="E14" s="108"/>
      <c r="F14" s="108"/>
      <c r="G14" s="108"/>
      <c r="H14" s="104"/>
      <c r="I14" s="198"/>
      <c r="J14" s="198"/>
      <c r="K14" s="198"/>
      <c r="L14" s="198"/>
      <c r="M14" s="198"/>
      <c r="N14" s="116"/>
    </row>
    <row r="15" ht="17" customHeight="1" spans="1:14">
      <c r="A15" s="108"/>
      <c r="B15" s="108"/>
      <c r="C15" s="109"/>
      <c r="D15" s="108"/>
      <c r="E15" s="108"/>
      <c r="F15" s="108"/>
      <c r="G15" s="108"/>
      <c r="H15" s="104"/>
      <c r="I15" s="198"/>
      <c r="J15" s="198"/>
      <c r="K15" s="198"/>
      <c r="L15" s="198"/>
      <c r="M15" s="198"/>
      <c r="N15" s="116"/>
    </row>
    <row r="16" ht="17" customHeight="1" spans="1:14">
      <c r="A16" s="108"/>
      <c r="B16" s="108"/>
      <c r="C16" s="109"/>
      <c r="D16" s="108"/>
      <c r="E16" s="108"/>
      <c r="F16" s="108"/>
      <c r="G16" s="108"/>
      <c r="H16" s="104"/>
      <c r="I16" s="198"/>
      <c r="J16" s="198"/>
      <c r="K16" s="198"/>
      <c r="L16" s="198"/>
      <c r="M16" s="198"/>
      <c r="N16" s="116"/>
    </row>
    <row r="17" ht="17" customHeight="1" spans="1:14">
      <c r="A17" s="108"/>
      <c r="B17" s="108"/>
      <c r="C17" s="108"/>
      <c r="D17" s="108"/>
      <c r="E17" s="108"/>
      <c r="F17" s="108"/>
      <c r="G17" s="108"/>
      <c r="H17" s="104"/>
      <c r="I17" s="198"/>
      <c r="J17" s="198"/>
      <c r="K17" s="198"/>
      <c r="L17" s="198"/>
      <c r="M17" s="198"/>
      <c r="N17" s="116"/>
    </row>
    <row r="18" ht="17" customHeight="1" spans="1:14">
      <c r="A18" s="108"/>
      <c r="B18" s="108"/>
      <c r="C18" s="108"/>
      <c r="D18" s="108"/>
      <c r="E18" s="108"/>
      <c r="F18" s="108"/>
      <c r="G18" s="108"/>
      <c r="H18" s="104"/>
      <c r="I18" s="198"/>
      <c r="J18" s="198"/>
      <c r="K18" s="198"/>
      <c r="L18" s="198"/>
      <c r="M18" s="198"/>
      <c r="N18" s="116"/>
    </row>
    <row r="19" ht="14.25" spans="1:14">
      <c r="A19" s="110" t="s">
        <v>121</v>
      </c>
      <c r="E19" s="111"/>
      <c r="F19" s="111"/>
      <c r="G19" s="111"/>
      <c r="H19" s="111"/>
      <c r="I19" s="199"/>
      <c r="J19" s="111"/>
      <c r="K19" s="199"/>
      <c r="L19" s="111"/>
      <c r="M19" s="111"/>
      <c r="N19" s="111"/>
    </row>
    <row r="20" ht="14.25" spans="1:14">
      <c r="A20" s="99" t="s">
        <v>198</v>
      </c>
      <c r="E20" s="111"/>
      <c r="F20" s="111"/>
      <c r="G20" s="111"/>
      <c r="H20" s="111"/>
      <c r="I20" s="111"/>
      <c r="J20" s="111"/>
      <c r="K20" s="111"/>
      <c r="L20" s="111"/>
      <c r="M20" s="111"/>
      <c r="N20" s="111"/>
    </row>
    <row r="21" s="98" customFormat="1" ht="14.25" spans="1:14">
      <c r="A21" s="112"/>
      <c r="B21" s="112"/>
      <c r="C21" s="112"/>
      <c r="D21" s="112"/>
      <c r="E21" s="112"/>
      <c r="F21" s="112"/>
      <c r="G21" s="112"/>
      <c r="H21" s="112"/>
      <c r="I21" s="100" t="s">
        <v>199</v>
      </c>
      <c r="J21" s="118">
        <f>中期!G48</f>
        <v>0</v>
      </c>
      <c r="K21" s="100" t="s">
        <v>181</v>
      </c>
      <c r="L21" s="100" t="str">
        <f>中期!E48</f>
        <v>王蕾</v>
      </c>
      <c r="M21" s="100" t="s">
        <v>182</v>
      </c>
      <c r="N21" s="100">
        <f>中期!J48</f>
        <v>0</v>
      </c>
    </row>
  </sheetData>
  <mergeCells count="9">
    <mergeCell ref="A1:N1"/>
    <mergeCell ref="B2:D2"/>
    <mergeCell ref="F2:G2"/>
    <mergeCell ref="J2:N2"/>
    <mergeCell ref="B3:G3"/>
    <mergeCell ref="I3:N3"/>
    <mergeCell ref="B4:F4"/>
    <mergeCell ref="A3:A5"/>
    <mergeCell ref="H2:H18"/>
  </mergeCells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workbookViewId="0">
      <selection activeCell="E45" sqref="E45"/>
    </sheetView>
  </sheetViews>
  <sheetFormatPr defaultColWidth="10.125" defaultRowHeight="14.25"/>
  <cols>
    <col min="1" max="1" width="9.625" style="119" customWidth="1"/>
    <col min="2" max="2" width="11.125" style="119" customWidth="1"/>
    <col min="3" max="3" width="9.125" style="119" customWidth="1"/>
    <col min="4" max="4" width="9.5" style="119" customWidth="1"/>
    <col min="5" max="5" width="14.4166666666667" style="119" customWidth="1"/>
    <col min="6" max="6" width="10.375" style="119" customWidth="1"/>
    <col min="7" max="7" width="9.5" style="119" customWidth="1"/>
    <col min="8" max="8" width="9.125" style="119" customWidth="1"/>
    <col min="9" max="9" width="8.125" style="119" customWidth="1"/>
    <col min="10" max="11" width="16.75" style="119" customWidth="1"/>
    <col min="12" max="16384" width="10.125" style="119"/>
  </cols>
  <sheetData>
    <row r="1" ht="26.25" spans="1:11">
      <c r="A1" s="120" t="s">
        <v>200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</row>
    <row r="2" spans="1:11">
      <c r="A2" s="121" t="s">
        <v>51</v>
      </c>
      <c r="B2" s="122" t="str">
        <f>中期!B2</f>
        <v>探路者成人</v>
      </c>
      <c r="C2" s="122"/>
      <c r="D2" s="123" t="s">
        <v>59</v>
      </c>
      <c r="E2" s="124" t="str">
        <f>中期!B4</f>
        <v>TADDAM91361</v>
      </c>
      <c r="F2" s="125" t="s">
        <v>201</v>
      </c>
      <c r="G2" s="126" t="str">
        <f>中期!B5</f>
        <v>男式超轻羽绒服</v>
      </c>
      <c r="H2" s="127"/>
      <c r="I2" s="123" t="s">
        <v>55</v>
      </c>
      <c r="J2" s="175" t="s">
        <v>54</v>
      </c>
      <c r="K2" s="176"/>
    </row>
    <row r="3" spans="1:11">
      <c r="A3" s="128" t="s">
        <v>72</v>
      </c>
      <c r="B3" s="129">
        <f>中期!B7</f>
        <v>1711</v>
      </c>
      <c r="C3" s="130"/>
      <c r="D3" s="131" t="s">
        <v>202</v>
      </c>
      <c r="E3" s="132">
        <f>中期!F4</f>
        <v>45553</v>
      </c>
      <c r="F3" s="133"/>
      <c r="G3" s="133"/>
      <c r="H3" s="134" t="s">
        <v>203</v>
      </c>
      <c r="I3" s="134"/>
      <c r="J3" s="134"/>
      <c r="K3" s="177"/>
    </row>
    <row r="4" spans="1:11">
      <c r="A4" s="135" t="s">
        <v>69</v>
      </c>
      <c r="B4" s="133">
        <f>中期!B6</f>
        <v>2</v>
      </c>
      <c r="C4" s="133">
        <f>中期!C6</f>
        <v>6</v>
      </c>
      <c r="D4" s="131" t="s">
        <v>204</v>
      </c>
      <c r="E4" s="136" t="s">
        <v>205</v>
      </c>
      <c r="F4" s="136"/>
      <c r="G4" s="136"/>
      <c r="H4" s="131" t="s">
        <v>206</v>
      </c>
      <c r="I4" s="131"/>
      <c r="J4" s="150" t="s">
        <v>63</v>
      </c>
      <c r="K4" s="178" t="s">
        <v>64</v>
      </c>
    </row>
    <row r="5" spans="1:11">
      <c r="A5" s="135" t="s">
        <v>207</v>
      </c>
      <c r="B5" s="133"/>
      <c r="C5" s="133"/>
      <c r="D5" s="131" t="s">
        <v>208</v>
      </c>
      <c r="E5" s="137" t="s">
        <v>209</v>
      </c>
      <c r="F5" s="137" t="s">
        <v>210</v>
      </c>
      <c r="G5" s="137" t="s">
        <v>211</v>
      </c>
      <c r="H5" s="131" t="s">
        <v>212</v>
      </c>
      <c r="I5" s="131"/>
      <c r="J5" s="150" t="s">
        <v>63</v>
      </c>
      <c r="K5" s="178" t="s">
        <v>64</v>
      </c>
    </row>
    <row r="6" ht="15" spans="1:11">
      <c r="A6" s="138" t="s">
        <v>213</v>
      </c>
      <c r="B6" s="139"/>
      <c r="C6" s="139"/>
      <c r="D6" s="140" t="s">
        <v>214</v>
      </c>
      <c r="E6" s="141"/>
      <c r="F6" s="142"/>
      <c r="G6" s="143"/>
      <c r="H6" s="140" t="s">
        <v>215</v>
      </c>
      <c r="I6" s="140"/>
      <c r="J6" s="142" t="s">
        <v>63</v>
      </c>
      <c r="K6" s="179" t="s">
        <v>64</v>
      </c>
    </row>
    <row r="7" ht="15" spans="1:11">
      <c r="A7" s="144"/>
      <c r="B7" s="145"/>
      <c r="C7" s="145"/>
      <c r="D7" s="144"/>
      <c r="E7" s="145"/>
      <c r="F7" s="146"/>
      <c r="G7" s="144"/>
      <c r="H7" s="146"/>
      <c r="I7" s="145"/>
      <c r="J7" s="145"/>
      <c r="K7" s="145"/>
    </row>
    <row r="8" spans="1:11">
      <c r="A8" s="147" t="s">
        <v>216</v>
      </c>
      <c r="B8" s="125" t="s">
        <v>217</v>
      </c>
      <c r="C8" s="125" t="s">
        <v>218</v>
      </c>
      <c r="D8" s="125" t="s">
        <v>219</v>
      </c>
      <c r="E8" s="125" t="s">
        <v>220</v>
      </c>
      <c r="F8" s="125" t="s">
        <v>221</v>
      </c>
      <c r="G8" s="148" t="s">
        <v>222</v>
      </c>
      <c r="H8" s="149"/>
      <c r="I8" s="149"/>
      <c r="J8" s="149"/>
      <c r="K8" s="180"/>
    </row>
    <row r="9" spans="1:11">
      <c r="A9" s="135" t="s">
        <v>223</v>
      </c>
      <c r="B9" s="131"/>
      <c r="C9" s="150" t="s">
        <v>63</v>
      </c>
      <c r="D9" s="150" t="s">
        <v>64</v>
      </c>
      <c r="E9" s="137" t="s">
        <v>224</v>
      </c>
      <c r="F9" s="136" t="s">
        <v>225</v>
      </c>
      <c r="G9" s="151"/>
      <c r="H9" s="152"/>
      <c r="I9" s="152"/>
      <c r="J9" s="152"/>
      <c r="K9" s="181"/>
    </row>
    <row r="10" spans="1:11">
      <c r="A10" s="135" t="s">
        <v>226</v>
      </c>
      <c r="B10" s="131"/>
      <c r="C10" s="150" t="s">
        <v>63</v>
      </c>
      <c r="D10" s="150" t="s">
        <v>64</v>
      </c>
      <c r="E10" s="137" t="s">
        <v>227</v>
      </c>
      <c r="F10" s="136" t="s">
        <v>228</v>
      </c>
      <c r="G10" s="151" t="s">
        <v>229</v>
      </c>
      <c r="H10" s="152"/>
      <c r="I10" s="152"/>
      <c r="J10" s="152"/>
      <c r="K10" s="181"/>
    </row>
    <row r="11" spans="1:11">
      <c r="A11" s="153" t="s">
        <v>190</v>
      </c>
      <c r="B11" s="154"/>
      <c r="C11" s="154"/>
      <c r="D11" s="154"/>
      <c r="E11" s="154"/>
      <c r="F11" s="154"/>
      <c r="G11" s="154"/>
      <c r="H11" s="154"/>
      <c r="I11" s="154"/>
      <c r="J11" s="154"/>
      <c r="K11" s="182"/>
    </row>
    <row r="12" spans="1:11">
      <c r="A12" s="128" t="s">
        <v>86</v>
      </c>
      <c r="B12" s="150" t="s">
        <v>82</v>
      </c>
      <c r="C12" s="150" t="s">
        <v>83</v>
      </c>
      <c r="D12" s="136"/>
      <c r="E12" s="137" t="s">
        <v>84</v>
      </c>
      <c r="F12" s="150" t="s">
        <v>82</v>
      </c>
      <c r="G12" s="150" t="s">
        <v>83</v>
      </c>
      <c r="H12" s="150"/>
      <c r="I12" s="137" t="s">
        <v>230</v>
      </c>
      <c r="J12" s="150" t="s">
        <v>82</v>
      </c>
      <c r="K12" s="178" t="s">
        <v>83</v>
      </c>
    </row>
    <row r="13" spans="1:11">
      <c r="A13" s="128" t="s">
        <v>89</v>
      </c>
      <c r="B13" s="150" t="s">
        <v>82</v>
      </c>
      <c r="C13" s="150" t="s">
        <v>83</v>
      </c>
      <c r="D13" s="136"/>
      <c r="E13" s="137" t="s">
        <v>94</v>
      </c>
      <c r="F13" s="150" t="s">
        <v>82</v>
      </c>
      <c r="G13" s="150" t="s">
        <v>83</v>
      </c>
      <c r="H13" s="150"/>
      <c r="I13" s="137" t="s">
        <v>231</v>
      </c>
      <c r="J13" s="150" t="s">
        <v>82</v>
      </c>
      <c r="K13" s="178" t="s">
        <v>83</v>
      </c>
    </row>
    <row r="14" ht="15" spans="1:11">
      <c r="A14" s="138" t="s">
        <v>232</v>
      </c>
      <c r="B14" s="142" t="s">
        <v>82</v>
      </c>
      <c r="C14" s="142" t="s">
        <v>83</v>
      </c>
      <c r="D14" s="155"/>
      <c r="E14" s="143" t="s">
        <v>233</v>
      </c>
      <c r="F14" s="142" t="s">
        <v>82</v>
      </c>
      <c r="G14" s="142"/>
      <c r="H14" s="142"/>
      <c r="I14" s="143" t="s">
        <v>234</v>
      </c>
      <c r="J14" s="142" t="s">
        <v>82</v>
      </c>
      <c r="K14" s="179" t="s">
        <v>83</v>
      </c>
    </row>
    <row r="15" ht="15" spans="1:11">
      <c r="A15" s="144"/>
      <c r="B15" s="146"/>
      <c r="C15" s="146"/>
      <c r="D15" s="145"/>
      <c r="E15" s="144"/>
      <c r="F15" s="146"/>
      <c r="G15" s="146"/>
      <c r="H15" s="146"/>
      <c r="I15" s="144"/>
      <c r="J15" s="146"/>
      <c r="K15" s="146"/>
    </row>
    <row r="16" spans="1:11">
      <c r="A16" s="121" t="s">
        <v>235</v>
      </c>
      <c r="B16" s="123"/>
      <c r="C16" s="123"/>
      <c r="D16" s="123"/>
      <c r="E16" s="123"/>
      <c r="F16" s="123"/>
      <c r="G16" s="123"/>
      <c r="H16" s="123"/>
      <c r="I16" s="123"/>
      <c r="J16" s="123"/>
      <c r="K16" s="183"/>
    </row>
    <row r="17" spans="1:11">
      <c r="A17" s="135" t="s">
        <v>236</v>
      </c>
      <c r="B17" s="131"/>
      <c r="C17" s="131"/>
      <c r="D17" s="131"/>
      <c r="E17" s="131"/>
      <c r="F17" s="131"/>
      <c r="G17" s="131"/>
      <c r="H17" s="131"/>
      <c r="I17" s="131"/>
      <c r="J17" s="131"/>
      <c r="K17" s="184"/>
    </row>
    <row r="18" spans="1:11">
      <c r="A18" s="135" t="s">
        <v>237</v>
      </c>
      <c r="B18" s="131"/>
      <c r="C18" s="131"/>
      <c r="D18" s="131"/>
      <c r="E18" s="131"/>
      <c r="F18" s="131"/>
      <c r="G18" s="131"/>
      <c r="H18" s="131"/>
      <c r="I18" s="131"/>
      <c r="J18" s="131"/>
      <c r="K18" s="184"/>
    </row>
    <row r="19" spans="1:11">
      <c r="A19" s="156"/>
      <c r="B19" s="157"/>
      <c r="C19" s="157"/>
      <c r="D19" s="157"/>
      <c r="E19" s="157"/>
      <c r="F19" s="157"/>
      <c r="G19" s="157"/>
      <c r="H19" s="157"/>
      <c r="I19" s="157"/>
      <c r="J19" s="157"/>
      <c r="K19" s="185"/>
    </row>
    <row r="20" spans="1:11">
      <c r="A20" s="156"/>
      <c r="B20" s="157"/>
      <c r="C20" s="157"/>
      <c r="D20" s="157"/>
      <c r="E20" s="157"/>
      <c r="F20" s="157"/>
      <c r="G20" s="157"/>
      <c r="H20" s="157"/>
      <c r="I20" s="157"/>
      <c r="J20" s="157"/>
      <c r="K20" s="185"/>
    </row>
    <row r="21" spans="1:11">
      <c r="A21" s="156"/>
      <c r="B21" s="157"/>
      <c r="C21" s="157"/>
      <c r="D21" s="157"/>
      <c r="E21" s="157"/>
      <c r="F21" s="157"/>
      <c r="G21" s="157"/>
      <c r="H21" s="157"/>
      <c r="I21" s="157"/>
      <c r="J21" s="157"/>
      <c r="K21" s="185"/>
    </row>
    <row r="22" spans="1:11">
      <c r="A22" s="156"/>
      <c r="B22" s="157"/>
      <c r="C22" s="157"/>
      <c r="D22" s="157"/>
      <c r="E22" s="157"/>
      <c r="F22" s="157"/>
      <c r="G22" s="157"/>
      <c r="H22" s="157"/>
      <c r="I22" s="157"/>
      <c r="J22" s="157"/>
      <c r="K22" s="185"/>
    </row>
    <row r="23" spans="1:11">
      <c r="A23" s="158"/>
      <c r="B23" s="159"/>
      <c r="C23" s="159"/>
      <c r="D23" s="159"/>
      <c r="E23" s="159"/>
      <c r="F23" s="159"/>
      <c r="G23" s="159"/>
      <c r="H23" s="159"/>
      <c r="I23" s="159"/>
      <c r="J23" s="159"/>
      <c r="K23" s="186"/>
    </row>
    <row r="24" spans="1:11">
      <c r="A24" s="135" t="s">
        <v>120</v>
      </c>
      <c r="B24" s="131"/>
      <c r="C24" s="150" t="s">
        <v>63</v>
      </c>
      <c r="D24" s="150" t="s">
        <v>64</v>
      </c>
      <c r="E24" s="134"/>
      <c r="F24" s="134"/>
      <c r="G24" s="134"/>
      <c r="H24" s="134"/>
      <c r="I24" s="134"/>
      <c r="J24" s="134"/>
      <c r="K24" s="177"/>
    </row>
    <row r="25" ht="15" spans="1:11">
      <c r="A25" s="160" t="s">
        <v>238</v>
      </c>
      <c r="B25" s="161"/>
      <c r="C25" s="161"/>
      <c r="D25" s="161"/>
      <c r="E25" s="161"/>
      <c r="F25" s="161"/>
      <c r="G25" s="161"/>
      <c r="H25" s="161"/>
      <c r="I25" s="161"/>
      <c r="J25" s="161"/>
      <c r="K25" s="187"/>
    </row>
    <row r="26" ht="15" spans="1:11">
      <c r="A26" s="162"/>
      <c r="B26" s="162"/>
      <c r="C26" s="162"/>
      <c r="D26" s="162"/>
      <c r="E26" s="162"/>
      <c r="F26" s="162"/>
      <c r="G26" s="162"/>
      <c r="H26" s="162"/>
      <c r="I26" s="162"/>
      <c r="J26" s="162"/>
      <c r="K26" s="162"/>
    </row>
    <row r="27" ht="16" customHeight="1" spans="1:11">
      <c r="A27" s="163" t="s">
        <v>239</v>
      </c>
      <c r="B27" s="149"/>
      <c r="C27" s="149"/>
      <c r="D27" s="149"/>
      <c r="E27" s="149"/>
      <c r="F27" s="149"/>
      <c r="G27" s="149"/>
      <c r="H27" s="149"/>
      <c r="I27" s="149"/>
      <c r="J27" s="149"/>
      <c r="K27" s="180"/>
    </row>
    <row r="28" ht="16" customHeight="1" spans="1:11">
      <c r="A28" s="156"/>
      <c r="B28" s="157"/>
      <c r="C28" s="157"/>
      <c r="D28" s="157"/>
      <c r="E28" s="157"/>
      <c r="F28" s="157"/>
      <c r="G28" s="157"/>
      <c r="H28" s="157"/>
      <c r="I28" s="157"/>
      <c r="J28" s="157"/>
      <c r="K28" s="185"/>
    </row>
    <row r="29" ht="16" customHeight="1" spans="1:11">
      <c r="A29" s="156"/>
      <c r="B29" s="157"/>
      <c r="C29" s="157"/>
      <c r="D29" s="157"/>
      <c r="E29" s="157"/>
      <c r="F29" s="157"/>
      <c r="G29" s="157"/>
      <c r="H29" s="157"/>
      <c r="I29" s="157"/>
      <c r="J29" s="157"/>
      <c r="K29" s="185"/>
    </row>
    <row r="30" ht="16" customHeight="1" spans="1:11">
      <c r="A30" s="164"/>
      <c r="B30" s="165"/>
      <c r="C30" s="165"/>
      <c r="D30" s="165"/>
      <c r="E30" s="165"/>
      <c r="F30" s="165"/>
      <c r="G30" s="165"/>
      <c r="H30" s="165"/>
      <c r="I30" s="165"/>
      <c r="J30" s="165"/>
      <c r="K30" s="188"/>
    </row>
    <row r="31" ht="16" customHeight="1" spans="1:11">
      <c r="A31" s="156"/>
      <c r="B31" s="157"/>
      <c r="C31" s="157"/>
      <c r="D31" s="157"/>
      <c r="E31" s="157"/>
      <c r="F31" s="157"/>
      <c r="G31" s="157"/>
      <c r="H31" s="157"/>
      <c r="I31" s="157"/>
      <c r="J31" s="157"/>
      <c r="K31" s="185"/>
    </row>
    <row r="32" ht="16" customHeight="1" spans="1:11">
      <c r="A32" s="156"/>
      <c r="B32" s="157"/>
      <c r="C32" s="157"/>
      <c r="D32" s="157"/>
      <c r="E32" s="157"/>
      <c r="F32" s="157"/>
      <c r="G32" s="157"/>
      <c r="H32" s="157"/>
      <c r="I32" s="157"/>
      <c r="J32" s="157"/>
      <c r="K32" s="185"/>
    </row>
    <row r="33" ht="16" customHeight="1" spans="1:11">
      <c r="A33" s="156"/>
      <c r="B33" s="157"/>
      <c r="C33" s="157"/>
      <c r="D33" s="157"/>
      <c r="E33" s="157"/>
      <c r="F33" s="157"/>
      <c r="G33" s="157"/>
      <c r="H33" s="157"/>
      <c r="I33" s="157"/>
      <c r="J33" s="157"/>
      <c r="K33" s="185"/>
    </row>
    <row r="34" ht="16" customHeight="1" spans="1:11">
      <c r="A34" s="156"/>
      <c r="B34" s="157"/>
      <c r="C34" s="157"/>
      <c r="D34" s="157"/>
      <c r="E34" s="157"/>
      <c r="F34" s="157"/>
      <c r="G34" s="157"/>
      <c r="H34" s="157"/>
      <c r="I34" s="157"/>
      <c r="J34" s="157"/>
      <c r="K34" s="185"/>
    </row>
    <row r="35" ht="16" customHeight="1" spans="1:11">
      <c r="A35" s="166"/>
      <c r="B35" s="157"/>
      <c r="C35" s="157"/>
      <c r="D35" s="157"/>
      <c r="E35" s="157"/>
      <c r="F35" s="157"/>
      <c r="G35" s="157"/>
      <c r="H35" s="157"/>
      <c r="I35" s="157"/>
      <c r="J35" s="157"/>
      <c r="K35" s="185"/>
    </row>
    <row r="36" ht="16" customHeight="1" spans="1:11">
      <c r="A36" s="167"/>
      <c r="B36" s="168"/>
      <c r="C36" s="168"/>
      <c r="D36" s="168"/>
      <c r="E36" s="168"/>
      <c r="F36" s="168"/>
      <c r="G36" s="168"/>
      <c r="H36" s="168"/>
      <c r="I36" s="168"/>
      <c r="J36" s="168"/>
      <c r="K36" s="189"/>
    </row>
    <row r="37" ht="18.75" customHeight="1" spans="1:11">
      <c r="A37" s="169" t="s">
        <v>240</v>
      </c>
      <c r="B37" s="170"/>
      <c r="C37" s="170"/>
      <c r="D37" s="170"/>
      <c r="E37" s="170"/>
      <c r="F37" s="170"/>
      <c r="G37" s="170"/>
      <c r="H37" s="170"/>
      <c r="I37" s="170"/>
      <c r="J37" s="170"/>
      <c r="K37" s="190"/>
    </row>
    <row r="38" ht="18.75" customHeight="1" spans="1:11">
      <c r="A38" s="135" t="s">
        <v>241</v>
      </c>
      <c r="B38" s="131"/>
      <c r="C38" s="131"/>
      <c r="D38" s="134" t="s">
        <v>242</v>
      </c>
      <c r="E38" s="134"/>
      <c r="F38" s="171" t="s">
        <v>243</v>
      </c>
      <c r="G38" s="172"/>
      <c r="H38" s="131" t="s">
        <v>244</v>
      </c>
      <c r="I38" s="131"/>
      <c r="J38" s="131" t="s">
        <v>245</v>
      </c>
      <c r="K38" s="184"/>
    </row>
    <row r="39" ht="18.75" customHeight="1" spans="1:11">
      <c r="A39" s="135" t="s">
        <v>121</v>
      </c>
      <c r="B39" s="131" t="s">
        <v>246</v>
      </c>
      <c r="C39" s="131"/>
      <c r="D39" s="131"/>
      <c r="E39" s="131"/>
      <c r="F39" s="131"/>
      <c r="G39" s="131"/>
      <c r="H39" s="131"/>
      <c r="I39" s="131"/>
      <c r="J39" s="131"/>
      <c r="K39" s="184"/>
    </row>
    <row r="40" ht="30.95" customHeight="1" spans="1:11">
      <c r="A40" s="135" t="s">
        <v>247</v>
      </c>
      <c r="B40" s="131"/>
      <c r="C40" s="131"/>
      <c r="D40" s="131"/>
      <c r="E40" s="131"/>
      <c r="F40" s="131"/>
      <c r="G40" s="131"/>
      <c r="H40" s="131"/>
      <c r="I40" s="131"/>
      <c r="J40" s="131"/>
      <c r="K40" s="184"/>
    </row>
    <row r="41" ht="18.75" customHeight="1" spans="1:11">
      <c r="A41" s="135"/>
      <c r="B41" s="131"/>
      <c r="C41" s="131"/>
      <c r="D41" s="131"/>
      <c r="E41" s="131"/>
      <c r="F41" s="131"/>
      <c r="G41" s="131"/>
      <c r="H41" s="131"/>
      <c r="I41" s="131"/>
      <c r="J41" s="131"/>
      <c r="K41" s="184"/>
    </row>
    <row r="42" ht="32.1" customHeight="1" spans="1:11">
      <c r="A42" s="138" t="s">
        <v>134</v>
      </c>
      <c r="B42" s="141" t="str">
        <f>中期!B48</f>
        <v>生产部</v>
      </c>
      <c r="C42" s="141"/>
      <c r="D42" s="143" t="s">
        <v>248</v>
      </c>
      <c r="E42" s="141" t="str">
        <f>中期!E48</f>
        <v>王蕾</v>
      </c>
      <c r="F42" s="143" t="s">
        <v>138</v>
      </c>
      <c r="G42" s="173"/>
      <c r="H42" s="174" t="s">
        <v>139</v>
      </c>
      <c r="I42" s="174"/>
      <c r="J42" s="141">
        <f>中期!J48</f>
        <v>0</v>
      </c>
      <c r="K42" s="191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5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6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7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63500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8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9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0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1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2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3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4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5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6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7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8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9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0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1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2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3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1"/>
  <sheetViews>
    <sheetView zoomScale="90" zoomScaleNormal="90" workbookViewId="0">
      <selection activeCell="N15" sqref="N15"/>
    </sheetView>
  </sheetViews>
  <sheetFormatPr defaultColWidth="9" defaultRowHeight="26.1" customHeight="1"/>
  <cols>
    <col min="1" max="1" width="12.875" style="99" customWidth="1"/>
    <col min="2" max="6" width="9.16666666666667" style="99" customWidth="1"/>
    <col min="7" max="7" width="10.3333333333333" style="99" customWidth="1"/>
    <col min="8" max="8" width="1.375" style="99" customWidth="1"/>
    <col min="9" max="14" width="11.85" style="99" customWidth="1"/>
    <col min="15" max="16384" width="9" style="99"/>
  </cols>
  <sheetData>
    <row r="1" ht="21" customHeight="1" spans="1:14">
      <c r="A1" s="100" t="s">
        <v>142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</row>
    <row r="2" ht="21" customHeight="1" spans="1:14">
      <c r="A2" s="101" t="s">
        <v>59</v>
      </c>
      <c r="B2" s="102" t="str">
        <f>尾期!E2</f>
        <v>TADDAM91361</v>
      </c>
      <c r="C2" s="102"/>
      <c r="D2" s="102"/>
      <c r="E2" s="103" t="s">
        <v>65</v>
      </c>
      <c r="F2" s="102" t="str">
        <f>'验货尺寸表 （大货）'!F2</f>
        <v>男式超轻羽绒服</v>
      </c>
      <c r="G2" s="102"/>
      <c r="H2" s="104"/>
      <c r="I2" s="101" t="s">
        <v>55</v>
      </c>
      <c r="J2" s="113" t="str">
        <f>尾期!J2</f>
        <v>青岛锦瑞麟服装有限公司</v>
      </c>
      <c r="K2" s="113"/>
      <c r="L2" s="113"/>
      <c r="M2" s="113"/>
      <c r="N2" s="113"/>
    </row>
    <row r="3" ht="21" customHeight="1" spans="1:14">
      <c r="A3" s="105" t="s">
        <v>143</v>
      </c>
      <c r="B3" s="105" t="s">
        <v>144</v>
      </c>
      <c r="C3" s="105"/>
      <c r="D3" s="105"/>
      <c r="E3" s="105"/>
      <c r="F3" s="105"/>
      <c r="G3" s="105"/>
      <c r="H3" s="104"/>
      <c r="I3" s="105" t="s">
        <v>145</v>
      </c>
      <c r="J3" s="105"/>
      <c r="K3" s="105"/>
      <c r="L3" s="105"/>
      <c r="M3" s="105"/>
      <c r="N3" s="105"/>
    </row>
    <row r="4" ht="21" customHeight="1" spans="1:14">
      <c r="A4" s="105"/>
      <c r="B4" s="106" t="s">
        <v>196</v>
      </c>
      <c r="C4" s="106"/>
      <c r="D4" s="106"/>
      <c r="E4" s="106"/>
      <c r="F4" s="106"/>
      <c r="G4" s="107" t="s">
        <v>197</v>
      </c>
      <c r="H4" s="104"/>
      <c r="I4" s="114"/>
      <c r="J4" s="114"/>
      <c r="K4" s="114"/>
      <c r="L4" s="114"/>
      <c r="M4" s="114"/>
      <c r="N4" s="115"/>
    </row>
    <row r="5" ht="21" customHeight="1" spans="1:14">
      <c r="A5" s="105"/>
      <c r="B5" s="106"/>
      <c r="C5" s="106"/>
      <c r="D5" s="106"/>
      <c r="E5" s="106"/>
      <c r="F5" s="106"/>
      <c r="G5" s="106"/>
      <c r="H5" s="104"/>
      <c r="I5" s="106"/>
      <c r="J5" s="106"/>
      <c r="K5" s="106"/>
      <c r="L5" s="106"/>
      <c r="M5" s="106"/>
      <c r="N5" s="106"/>
    </row>
    <row r="6" ht="21" customHeight="1" spans="1:14">
      <c r="A6" s="108"/>
      <c r="B6" s="108"/>
      <c r="C6" s="108"/>
      <c r="D6" s="108"/>
      <c r="E6" s="108"/>
      <c r="F6" s="108"/>
      <c r="G6" s="108"/>
      <c r="H6" s="104"/>
      <c r="I6" s="116"/>
      <c r="J6" s="116"/>
      <c r="K6" s="116"/>
      <c r="L6" s="116"/>
      <c r="M6" s="116"/>
      <c r="N6" s="117"/>
    </row>
    <row r="7" ht="21" customHeight="1" spans="1:14">
      <c r="A7" s="108"/>
      <c r="B7" s="108"/>
      <c r="C7" s="108"/>
      <c r="D7" s="108"/>
      <c r="E7" s="108"/>
      <c r="F7" s="108"/>
      <c r="G7" s="108"/>
      <c r="H7" s="104"/>
      <c r="I7" s="116"/>
      <c r="J7" s="116"/>
      <c r="K7" s="116"/>
      <c r="L7" s="116"/>
      <c r="M7" s="116"/>
      <c r="N7" s="117"/>
    </row>
    <row r="8" ht="21" customHeight="1" spans="1:14">
      <c r="A8" s="108"/>
      <c r="B8" s="108"/>
      <c r="C8" s="108"/>
      <c r="D8" s="108"/>
      <c r="E8" s="108"/>
      <c r="F8" s="108"/>
      <c r="G8" s="108"/>
      <c r="H8" s="104"/>
      <c r="I8" s="116"/>
      <c r="J8" s="116"/>
      <c r="K8" s="116"/>
      <c r="L8" s="116"/>
      <c r="M8" s="116"/>
      <c r="N8" s="116"/>
    </row>
    <row r="9" ht="21" customHeight="1" spans="1:14">
      <c r="A9" s="108"/>
      <c r="B9" s="108"/>
      <c r="C9" s="108"/>
      <c r="D9" s="108"/>
      <c r="E9" s="108"/>
      <c r="F9" s="108"/>
      <c r="G9" s="108"/>
      <c r="H9" s="104"/>
      <c r="I9" s="116"/>
      <c r="J9" s="116"/>
      <c r="K9" s="116"/>
      <c r="L9" s="116"/>
      <c r="M9" s="116"/>
      <c r="N9" s="116"/>
    </row>
    <row r="10" ht="21" customHeight="1" spans="1:14">
      <c r="A10" s="108"/>
      <c r="B10" s="108"/>
      <c r="C10" s="108"/>
      <c r="D10" s="108"/>
      <c r="E10" s="108"/>
      <c r="F10" s="108"/>
      <c r="G10" s="108"/>
      <c r="H10" s="104"/>
      <c r="I10" s="116"/>
      <c r="J10" s="116"/>
      <c r="K10" s="116"/>
      <c r="L10" s="116"/>
      <c r="M10" s="116"/>
      <c r="N10" s="116"/>
    </row>
    <row r="11" ht="21" customHeight="1" spans="1:14">
      <c r="A11" s="108"/>
      <c r="B11" s="108"/>
      <c r="C11" s="108"/>
      <c r="D11" s="108"/>
      <c r="E11" s="108"/>
      <c r="F11" s="108"/>
      <c r="G11" s="108"/>
      <c r="H11" s="104"/>
      <c r="I11" s="116"/>
      <c r="J11" s="116"/>
      <c r="K11" s="116"/>
      <c r="L11" s="116"/>
      <c r="M11" s="116"/>
      <c r="N11" s="116"/>
    </row>
    <row r="12" ht="21" customHeight="1" spans="1:14">
      <c r="A12" s="108"/>
      <c r="B12" s="108"/>
      <c r="C12" s="108"/>
      <c r="D12" s="108"/>
      <c r="E12" s="108"/>
      <c r="F12" s="108"/>
      <c r="G12" s="108"/>
      <c r="H12" s="104"/>
      <c r="I12" s="116"/>
      <c r="J12" s="116"/>
      <c r="K12" s="116"/>
      <c r="L12" s="116"/>
      <c r="M12" s="116"/>
      <c r="N12" s="116"/>
    </row>
    <row r="13" ht="21" customHeight="1" spans="1:14">
      <c r="A13" s="108"/>
      <c r="B13" s="108"/>
      <c r="C13" s="108"/>
      <c r="D13" s="108"/>
      <c r="E13" s="108"/>
      <c r="F13" s="108"/>
      <c r="G13" s="108"/>
      <c r="H13" s="104"/>
      <c r="I13" s="116"/>
      <c r="J13" s="116"/>
      <c r="K13" s="116"/>
      <c r="L13" s="116"/>
      <c r="M13" s="116"/>
      <c r="N13" s="116"/>
    </row>
    <row r="14" ht="21" customHeight="1" spans="1:14">
      <c r="A14" s="108"/>
      <c r="B14" s="108"/>
      <c r="C14" s="109"/>
      <c r="D14" s="108"/>
      <c r="E14" s="108"/>
      <c r="F14" s="108"/>
      <c r="G14" s="108"/>
      <c r="H14" s="104"/>
      <c r="I14" s="116"/>
      <c r="J14" s="116"/>
      <c r="K14" s="116"/>
      <c r="L14" s="116"/>
      <c r="M14" s="116"/>
      <c r="N14" s="116"/>
    </row>
    <row r="15" ht="21" customHeight="1" spans="1:14">
      <c r="A15" s="108"/>
      <c r="B15" s="108"/>
      <c r="C15" s="109"/>
      <c r="D15" s="108"/>
      <c r="E15" s="108"/>
      <c r="F15" s="108"/>
      <c r="G15" s="108"/>
      <c r="H15" s="104"/>
      <c r="I15" s="116"/>
      <c r="J15" s="116"/>
      <c r="K15" s="116"/>
      <c r="L15" s="116"/>
      <c r="M15" s="116"/>
      <c r="N15" s="117"/>
    </row>
    <row r="16" ht="21" customHeight="1" spans="1:14">
      <c r="A16" s="108"/>
      <c r="B16" s="108"/>
      <c r="C16" s="109"/>
      <c r="D16" s="108"/>
      <c r="E16" s="108"/>
      <c r="F16" s="108"/>
      <c r="G16" s="108"/>
      <c r="H16" s="104"/>
      <c r="I16" s="116"/>
      <c r="J16" s="116"/>
      <c r="K16" s="116"/>
      <c r="L16" s="116"/>
      <c r="M16" s="116"/>
      <c r="N16" s="116"/>
    </row>
    <row r="17" ht="21" customHeight="1" spans="1:14">
      <c r="A17" s="108"/>
      <c r="B17" s="108"/>
      <c r="C17" s="108"/>
      <c r="D17" s="108"/>
      <c r="E17" s="108"/>
      <c r="F17" s="108"/>
      <c r="G17" s="108"/>
      <c r="H17" s="104"/>
      <c r="I17" s="116"/>
      <c r="J17" s="116"/>
      <c r="K17" s="116"/>
      <c r="L17" s="116"/>
      <c r="M17" s="116"/>
      <c r="N17" s="116"/>
    </row>
    <row r="18" ht="21" customHeight="1" spans="1:14">
      <c r="A18" s="108"/>
      <c r="B18" s="108"/>
      <c r="C18" s="108"/>
      <c r="D18" s="108"/>
      <c r="E18" s="108"/>
      <c r="F18" s="108"/>
      <c r="G18" s="108"/>
      <c r="H18" s="104"/>
      <c r="I18" s="116"/>
      <c r="J18" s="116"/>
      <c r="K18" s="116"/>
      <c r="L18" s="116"/>
      <c r="M18" s="116"/>
      <c r="N18" s="116"/>
    </row>
    <row r="19" ht="14.25" spans="1:14">
      <c r="A19" s="110" t="s">
        <v>121</v>
      </c>
      <c r="E19" s="111"/>
      <c r="F19" s="111"/>
      <c r="G19" s="111"/>
      <c r="H19" s="111"/>
      <c r="I19" s="111"/>
      <c r="J19" s="111"/>
      <c r="K19" s="111"/>
      <c r="L19" s="111"/>
      <c r="M19" s="111"/>
      <c r="N19" s="111"/>
    </row>
    <row r="20" ht="14.25" spans="1:14">
      <c r="A20" s="99" t="s">
        <v>249</v>
      </c>
      <c r="E20" s="111"/>
      <c r="F20" s="111"/>
      <c r="G20" s="111"/>
      <c r="H20" s="111"/>
      <c r="I20" s="111"/>
      <c r="J20" s="111"/>
      <c r="K20" s="111"/>
      <c r="L20" s="111"/>
      <c r="M20" s="111"/>
      <c r="N20" s="111"/>
    </row>
    <row r="21" s="98" customFormat="1" ht="14.25" spans="1:14">
      <c r="A21" s="112"/>
      <c r="B21" s="112"/>
      <c r="C21" s="112"/>
      <c r="D21" s="112"/>
      <c r="E21" s="112"/>
      <c r="F21" s="112"/>
      <c r="G21" s="112"/>
      <c r="H21" s="112"/>
      <c r="I21" s="100" t="s">
        <v>199</v>
      </c>
      <c r="J21" s="118">
        <f>尾期!G42</f>
        <v>0</v>
      </c>
      <c r="K21" s="100" t="s">
        <v>181</v>
      </c>
      <c r="L21" s="100" t="str">
        <f>尾期!E42</f>
        <v>王蕾</v>
      </c>
      <c r="M21" s="100" t="s">
        <v>182</v>
      </c>
      <c r="N21" s="100">
        <f>尾期!J42</f>
        <v>0</v>
      </c>
    </row>
  </sheetData>
  <mergeCells count="9">
    <mergeCell ref="A1:N1"/>
    <mergeCell ref="B2:D2"/>
    <mergeCell ref="F2:G2"/>
    <mergeCell ref="J2:N2"/>
    <mergeCell ref="B3:G3"/>
    <mergeCell ref="I3:N3"/>
    <mergeCell ref="B4:F4"/>
    <mergeCell ref="A3:A5"/>
    <mergeCell ref="H2:H18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工作内容</vt:lpstr>
      <vt:lpstr>AQL2.5验货</vt:lpstr>
      <vt:lpstr>首期</vt:lpstr>
      <vt:lpstr>验货尺寸表 </vt:lpstr>
      <vt:lpstr>中期</vt:lpstr>
      <vt:lpstr>验货尺寸表（洗水）</vt:lpstr>
      <vt:lpstr>验货尺寸表 （大货）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款号编码规则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2024-08-16T03:48:42Z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9A76448B09AA4BF58667FC667EC195F4</vt:lpwstr>
  </property>
</Properties>
</file>