
<file path=[Content_Types].xml><?xml version="1.0" encoding="utf-8"?>
<Types xmlns="http://schemas.openxmlformats.org/package/2006/content-types">
  <Default Extension="wmf" ContentType="image/x-wmf"/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 tabRatio="892" firstSheet="3" activeTab="8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1" sheetId="5" r:id="rId7"/>
    <sheet name="尾期2" sheetId="19" r:id="rId8"/>
    <sheet name="尾期3" sheetId="20" r:id="rId9"/>
    <sheet name="验货尺寸表1" sheetId="6" r:id="rId10"/>
    <sheet name="1.面料验布" sheetId="7" r:id="rId11"/>
    <sheet name="2.面料缩率" sheetId="8" r:id="rId12"/>
    <sheet name="3.面料互染" sheetId="9" r:id="rId13"/>
    <sheet name="4.面料静水压" sheetId="10" r:id="rId14"/>
    <sheet name="5.特殊工艺测试" sheetId="11" r:id="rId15"/>
    <sheet name="6.织带类缩率测试" sheetId="12" r:id="rId16"/>
  </sheets>
  <definedNames>
    <definedName name="_xlnm.Print_Area" localSheetId="2">首期!$A$1:$K$56</definedName>
    <definedName name="_xlnm.Print_Area" localSheetId="4">中期!$A$1:$K$52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<sst xmlns="http://schemas.openxmlformats.org/spreadsheetml/2006/main" count="1586" uniqueCount="361">
  <si>
    <t>生产工厂前期资料准备：</t>
  </si>
  <si>
    <t>下单明细及面辅料货期进度。</t>
  </si>
  <si>
    <t>收集工艺资料</t>
  </si>
  <si>
    <t>产前样衣分析</t>
  </si>
  <si>
    <t>工厂排产计划收集（开季提交排产计划）</t>
  </si>
  <si>
    <t>开裁前召开产前会议现场远程都可以，并做好产前会记录，</t>
  </si>
  <si>
    <t>工厂业务每周四下班前提交（每周生产进度表)</t>
  </si>
  <si>
    <t>面料辅料到厂7个工作日内完成抽检记录（每款完成6个表格测试）；检验结果回执给材料商、探路者质量负责人（QC）</t>
  </si>
  <si>
    <t>初期验货工作资料及条件：</t>
  </si>
  <si>
    <t>生产线出成品10件左右，寄任意色，任意码3件给我司QC做洗测复核初期产品质判定（熨烫平整），我司留底一件首件。</t>
  </si>
  <si>
    <t>工厂质量负责人出具初期验货报告（首期验货报告）+洗水前后规格表（Excel格式）及（1-6测试表）</t>
  </si>
  <si>
    <t>中期验货工作资料及条件：</t>
  </si>
  <si>
    <t>生产线下机50%，包装完成20%时段，要寄给我司QC齐色岔开码各2件大货，进行中期洗测品质判定。完成后退回样衣。</t>
  </si>
  <si>
    <t>提交并核对面料第3方检测报告内各项功能信息与洗标及吊牌是否吻合。</t>
  </si>
  <si>
    <t>工厂质量负责人中期验货填写(中期验货报告)+测量成衣洗水前后尺寸表（Excel格式）</t>
  </si>
  <si>
    <t>尾期验货工作资料及条件：</t>
  </si>
  <si>
    <t>全部下机，包装95%，工厂质量负责人按AQ2.5的抽验标准检验大货品质，未超标可按要求出具验货报告及验货资料给我司QC，以便我司QC给出具系统出货报告。</t>
  </si>
  <si>
    <t>工厂质量负责人，尾期验货填写（尾期验货报告）+齐色错码各3件以上规格测量尺寸表（Excel格式）</t>
  </si>
  <si>
    <t>在我司OA上发起尾期验货申请：格式写明已包装完成款式、数量、自验货时间（直发款约验货时间）、出货验货地点。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</si>
  <si>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</si>
  <si>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</si>
  <si>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</si>
  <si>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</si>
  <si>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</si>
  <si>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</si>
  <si>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</si>
  <si>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</si>
  <si>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</si>
  <si>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</si>
  <si>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</si>
  <si>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</si>
  <si>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</si>
  <si>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</si>
  <si>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</si>
  <si>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</si>
  <si>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</si>
  <si>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</si>
  <si>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</si>
  <si>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</si>
  <si>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</si>
  <si>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北京铜牛</t>
  </si>
  <si>
    <t>生产工厂</t>
  </si>
  <si>
    <t>丹东雅宁</t>
  </si>
  <si>
    <t>订单基础信息</t>
  </si>
  <si>
    <t>生产•出货进度</t>
  </si>
  <si>
    <t>指示•确认资料</t>
  </si>
  <si>
    <t>款号</t>
  </si>
  <si>
    <t>TAWWAM92520</t>
  </si>
  <si>
    <t>合同交期</t>
  </si>
  <si>
    <t>产前确认样</t>
  </si>
  <si>
    <t>有</t>
  </si>
  <si>
    <t>无</t>
  </si>
  <si>
    <t>品名</t>
  </si>
  <si>
    <t>女式套羽绒冲锋衣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</si>
  <si>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</si>
  <si>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</si>
  <si>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</si>
  <si>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</si>
  <si>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</si>
  <si>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</si>
  <si>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</si>
  <si>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</si>
  <si>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</si>
  <si>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CGDD24050700032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</si>
  <si>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</si>
  <si>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</si>
  <si>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</si>
  <si>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</si>
  <si>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</si>
  <si>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</si>
  <si>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</si>
  <si>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</si>
  <si>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</si>
  <si>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</si>
  <si>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</si>
  <si>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</si>
  <si>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</si>
  <si>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</si>
  <si>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</si>
  <si>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</si>
  <si>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</si>
  <si>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</si>
  <si>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</si>
  <si>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</si>
  <si>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</si>
  <si>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</si>
  <si>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</si>
  <si>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</si>
  <si>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</si>
  <si>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</si>
  <si>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</si>
  <si>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</si>
  <si>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</si>
  <si>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</si>
  <si>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</si>
  <si>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</si>
  <si>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</si>
  <si>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</si>
  <si>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</si>
  <si>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XXXL</t>
  </si>
  <si>
    <t>未裁齐原因</t>
  </si>
  <si>
    <t>米色</t>
  </si>
  <si>
    <t>浅灰紫</t>
  </si>
  <si>
    <t>青灰绿</t>
  </si>
  <si>
    <t>乌梅紫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</si>
  <si>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</si>
  <si>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米色/40件</t>
  </si>
  <si>
    <t>浅灰紫/35件</t>
  </si>
  <si>
    <t>青灰绿/50件</t>
  </si>
  <si>
    <t>乌梅紫/38件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</si>
  <si>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</si>
  <si>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</si>
  <si>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</si>
  <si>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</si>
  <si>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</si>
  <si>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1。修笼压胶不平皱多</t>
  </si>
  <si>
    <t>2。帽檐双面胶有折印</t>
  </si>
  <si>
    <t>3。里布偏紧，面皱多</t>
  </si>
  <si>
    <t>4。后背上拼缝皱多，不平</t>
  </si>
  <si>
    <t>5。修笼腋下皱多，不平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</si>
  <si>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</si>
  <si>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</si>
  <si>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</si>
  <si>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</si>
  <si>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</si>
  <si>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</si>
  <si>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</si>
  <si>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品控部</t>
  </si>
  <si>
    <t>检验担当</t>
  </si>
  <si>
    <t>查验时间</t>
  </si>
  <si>
    <t>工厂负责人</t>
  </si>
  <si>
    <t>吴爽</t>
  </si>
  <si>
    <t>【整改结果】</t>
  </si>
  <si>
    <t>复核时间</t>
  </si>
  <si>
    <t>QC规格测量表</t>
  </si>
  <si>
    <t>产品代码：</t>
  </si>
  <si>
    <t>部位名称</t>
  </si>
  <si>
    <t>指示规格 FINAL SPEC</t>
  </si>
  <si>
    <t>样品规格 SAMPLE SPEC</t>
  </si>
  <si>
    <t>XS</t>
  </si>
  <si>
    <t>150/80B</t>
  </si>
  <si>
    <t>155/84B</t>
  </si>
  <si>
    <t>160/88B</t>
  </si>
  <si>
    <t>165/92B</t>
  </si>
  <si>
    <t>170/96B</t>
  </si>
  <si>
    <t>175/100B</t>
  </si>
  <si>
    <t>180/104B</t>
  </si>
  <si>
    <t>后中长</t>
  </si>
  <si>
    <t>+0.3/0</t>
  </si>
  <si>
    <t>0/0</t>
  </si>
  <si>
    <t>+0.2/0</t>
  </si>
  <si>
    <t>0.3+/0</t>
  </si>
  <si>
    <t>前中长</t>
  </si>
  <si>
    <t>+0.3/0.3</t>
  </si>
  <si>
    <t>+0.4/+0.2</t>
  </si>
  <si>
    <t>内主项拉链</t>
  </si>
  <si>
    <t>0.5/0</t>
  </si>
  <si>
    <t>胸围</t>
  </si>
  <si>
    <t>0/-0.5</t>
  </si>
  <si>
    <t>腰围</t>
  </si>
  <si>
    <t>摆围</t>
  </si>
  <si>
    <t>-0.5/-0.4</t>
  </si>
  <si>
    <t>-0.6/-0.8</t>
  </si>
  <si>
    <t>-1/-0.7</t>
  </si>
  <si>
    <t>-1/-1</t>
  </si>
  <si>
    <t>-0.8/-0.8</t>
  </si>
  <si>
    <t>肩宽</t>
  </si>
  <si>
    <t>0/-0.1</t>
  </si>
  <si>
    <t>-0.2/-0.2</t>
  </si>
  <si>
    <t>0/-0.3</t>
  </si>
  <si>
    <t>肩点袖长</t>
  </si>
  <si>
    <t>+0.2/+0.2</t>
  </si>
  <si>
    <t>+0.3/+0.3</t>
  </si>
  <si>
    <t>袖肥/2（参考值）</t>
  </si>
  <si>
    <t>袖肘围/2</t>
  </si>
  <si>
    <t>袖口围/2(松量)</t>
  </si>
  <si>
    <t>前领高</t>
  </si>
  <si>
    <t>后领高</t>
  </si>
  <si>
    <t>+0.4/+0.3</t>
  </si>
  <si>
    <t>+0.5/+0.3</t>
  </si>
  <si>
    <t>上领围</t>
  </si>
  <si>
    <t>下领围</t>
  </si>
  <si>
    <t>帽高</t>
  </si>
  <si>
    <t>帽宽</t>
  </si>
  <si>
    <t>外插手袋口长</t>
  </si>
  <si>
    <t>内插手袋口长</t>
  </si>
  <si>
    <t>帽后拉链</t>
  </si>
  <si>
    <t>验货时间：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</si>
  <si>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</si>
  <si>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</si>
  <si>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</si>
  <si>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</si>
  <si>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</si>
  <si>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</si>
  <si>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</si>
  <si>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</si>
  <si>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</si>
  <si>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无异常</t>
  </si>
  <si>
    <t>【附属资料确认】</t>
  </si>
  <si>
    <t>【检验明细】：检验明细（要求齐色、齐号至少10件检查）</t>
  </si>
  <si>
    <t>青灰绿/30件</t>
  </si>
  <si>
    <t>乌梅紫/40件</t>
  </si>
  <si>
    <t>米色/45件</t>
  </si>
  <si>
    <t>浅灰紫/33件</t>
  </si>
  <si>
    <t>【耐水洗测试】：耐洗水测试明细（要求齐色、齐号）</t>
  </si>
  <si>
    <t>说明：无异常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</si>
  <si>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</si>
  <si>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1，清理干净脏污，线毛，</t>
  </si>
  <si>
    <t>2，压胶要平整，不能有褶皱。</t>
  </si>
  <si>
    <t>【整改的严重缺陷及整改复核时间】</t>
  </si>
  <si>
    <t>品控</t>
  </si>
  <si>
    <t>周苑</t>
  </si>
  <si>
    <t>QC出货报告书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</si>
  <si>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</si>
  <si>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</si>
  <si>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</si>
  <si>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</si>
  <si>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</si>
  <si>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</si>
  <si>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</si>
  <si>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俄罗斯S</t>
  </si>
  <si>
    <t>天津仓</t>
  </si>
  <si>
    <t>俄罗斯K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</si>
  <si>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</si>
  <si>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</si>
  <si>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</si>
  <si>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</si>
  <si>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</si>
  <si>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</si>
  <si>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</si>
  <si>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</si>
  <si>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</si>
  <si>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</si>
  <si>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采购凭证编号：CGDD24050700032</t>
  </si>
  <si>
    <t>中期检验重大改善项目</t>
  </si>
  <si>
    <t>改善结果</t>
  </si>
  <si>
    <t>已改善</t>
  </si>
  <si>
    <t>全色耐洗水测试</t>
  </si>
  <si>
    <t>洗后结果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</si>
  <si>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</si>
  <si>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</si>
  <si>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</si>
  <si>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</si>
  <si>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</si>
  <si>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</si>
  <si>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</si>
  <si>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</si>
  <si>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</si>
  <si>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>米色：3#6#8#16#19#20#34#</t>
  </si>
  <si>
    <t>浅灰紫：4#6#7#13#</t>
  </si>
  <si>
    <t>原木色：5#9#11#14#</t>
  </si>
  <si>
    <t>乌梅紫;6#9#11#13#</t>
  </si>
  <si>
    <t>情况说明：</t>
  </si>
  <si>
    <t xml:space="preserve">【问题点描述】  </t>
  </si>
  <si>
    <t>1，有少量线毛</t>
  </si>
  <si>
    <t xml:space="preserve">【检验结果】  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</si>
  <si>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</si>
  <si>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</si>
  <si>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</si>
  <si>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</si>
  <si>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</si>
  <si>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</si>
  <si>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抽验未超标，同意出货。</t>
  </si>
  <si>
    <t>检验人</t>
  </si>
  <si>
    <t>采购凭证编号：CGDD24050700033</t>
  </si>
  <si>
    <t>米色：3#6#8#16#19#</t>
  </si>
  <si>
    <t>浅灰紫：2#6#9#13#</t>
  </si>
  <si>
    <t>原木色;8#9#11#13#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</si>
  <si>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</si>
  <si>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</si>
  <si>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</si>
  <si>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</si>
  <si>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</si>
  <si>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</si>
  <si>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</si>
  <si>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</si>
  <si>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</si>
  <si>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</si>
  <si>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色差</t>
  </si>
  <si>
    <t>色点</t>
  </si>
  <si>
    <t>色杠</t>
  </si>
  <si>
    <t>折痕</t>
  </si>
  <si>
    <t>合计数量</t>
  </si>
  <si>
    <t>备注</t>
  </si>
  <si>
    <t>数量</t>
  </si>
  <si>
    <t>3/5</t>
  </si>
  <si>
    <t>FW11550</t>
  </si>
  <si>
    <t>向兴</t>
  </si>
  <si>
    <t>5/9</t>
  </si>
  <si>
    <t>1/4</t>
  </si>
  <si>
    <t>8/12</t>
  </si>
  <si>
    <t>3/6</t>
  </si>
  <si>
    <t>原木色</t>
  </si>
  <si>
    <t>制表时间：2024/8/1</t>
  </si>
  <si>
    <t>测试人签名：吴爽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</si>
  <si>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</si>
  <si>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</si>
  <si>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</si>
  <si>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</si>
  <si>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</si>
  <si>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</si>
  <si>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</si>
  <si>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</si>
  <si>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</si>
  <si>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1/2</t>
  </si>
  <si>
    <t>3/4</t>
  </si>
  <si>
    <t>8/11</t>
  </si>
  <si>
    <t>2/5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</si>
  <si>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</si>
  <si>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</si>
  <si>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</si>
  <si>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</si>
  <si>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</si>
  <si>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</si>
  <si>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</si>
  <si>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</si>
  <si>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</si>
  <si>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</si>
  <si>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FW09363</t>
  </si>
  <si>
    <t>0.5*0.5军工格梭织</t>
  </si>
  <si>
    <t>赢合</t>
  </si>
  <si>
    <t>G09FW0440</t>
  </si>
  <si>
    <t>210T</t>
  </si>
  <si>
    <t>台华</t>
  </si>
  <si>
    <t>G14FW1100</t>
  </si>
  <si>
    <t>超细天鹅绒</t>
  </si>
  <si>
    <t>新颜</t>
  </si>
  <si>
    <t>4/12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</si>
  <si>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</si>
  <si>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</si>
  <si>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</si>
  <si>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</si>
  <si>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</si>
  <si>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</si>
  <si>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</si>
  <si>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7m/0.45mpa</t>
  </si>
  <si>
    <r>
      <rPr>
        <sz val="11"/>
        <color theme="1"/>
        <rFont val="宋体"/>
        <charset val="134"/>
        <scheme val="minor"/>
      </rPr>
      <t>O</t>
    </r>
    <r>
      <rPr>
        <sz val="11"/>
        <color theme="1"/>
        <rFont val="宋体"/>
        <charset val="134"/>
        <scheme val="minor"/>
      </rPr>
      <t>K</t>
    </r>
  </si>
  <si>
    <t>ok</t>
  </si>
  <si>
    <r>
      <rPr>
        <sz val="11"/>
        <color theme="1"/>
        <rFont val="宋体"/>
        <charset val="134"/>
        <scheme val="minor"/>
      </rPr>
      <t>o</t>
    </r>
    <r>
      <rPr>
        <sz val="11"/>
        <color theme="1"/>
        <rFont val="宋体"/>
        <charset val="134"/>
        <scheme val="minor"/>
      </rPr>
      <t>k</t>
    </r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</si>
  <si>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</si>
  <si>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</si>
  <si>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</si>
  <si>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</si>
  <si>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</si>
  <si>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</si>
  <si>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洗测3次</t>
  </si>
  <si>
    <t>所有缝份</t>
  </si>
  <si>
    <t>胶条</t>
  </si>
  <si>
    <t>绣花</t>
  </si>
  <si>
    <t>装饰胶</t>
  </si>
  <si>
    <t>洗测2次</t>
  </si>
  <si>
    <t>洗测4次</t>
  </si>
  <si>
    <t>2/6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</si>
  <si>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</si>
  <si>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</si>
  <si>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</si>
  <si>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</si>
  <si>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锦湾</t>
  </si>
  <si>
    <t>弹力绳（0.25）:G14FWXJ002</t>
  </si>
  <si>
    <t>定卡织带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</si>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</sst>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[$€-2]* #,##0.00_ ;_ [$€-2]* \-#,##0.00_ ;_ [$€-2]* &quot;-&quot;??_ "/>
    <numFmt numFmtId="177" formatCode="0.0%"/>
    <numFmt numFmtId="178" formatCode="yyyy/m/d;@"/>
  </numFmts>
  <fonts count="61"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0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8"/>
      <name val="微软雅黑"/>
      <charset val="134"/>
    </font>
    <font>
      <sz val="10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1"/>
      <color theme="1"/>
      <name val="宋体"/>
      <charset val="134"/>
      <scheme val="minor"/>
    </font>
    <font>
      <b/>
      <sz val="12"/>
      <name val="宋体"/>
      <charset val="134"/>
      <scheme val="major"/>
    </font>
    <font>
      <b/>
      <sz val="11"/>
      <name val="宋体"/>
      <charset val="134"/>
    </font>
    <font>
      <sz val="12"/>
      <name val="华文楷体"/>
      <charset val="134"/>
    </font>
    <font>
      <b/>
      <sz val="12"/>
      <color theme="1"/>
      <name val="宋体"/>
      <charset val="134"/>
      <scheme val="major"/>
    </font>
    <font>
      <b/>
      <sz val="12"/>
      <color theme="1"/>
      <name val="宋体"/>
      <charset val="134"/>
      <scheme val="minor"/>
    </font>
    <font>
      <sz val="12"/>
      <name val="宋体"/>
      <charset val="134"/>
      <scheme val="major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u/>
      <sz val="11"/>
      <color rgb="FFFF0000"/>
      <name val="宋体"/>
      <charset val="0"/>
      <scheme val="minor"/>
    </font>
    <font>
      <sz val="11"/>
      <color rgb="FFFF0000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新細明體"/>
      <charset val="134"/>
    </font>
    <font>
      <sz val="11"/>
      <color rgb="FF000000"/>
      <name val="等线"/>
      <charset val="134"/>
    </font>
  </fonts>
  <fills count="35">
    <fill>
      <patternFill patternType="none"/>
    </fill>
    <fill>
      <patternFill patternType="gray125"/>
    </fill>
    <fill>
      <patternFill patternType="solid">
        <fgColor theme="3" tint="0.79992065187536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medium">
        <color auto="1"/>
      </left>
      <right/>
      <top/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6">
    <xf numFmtId="0" fontId="0" fillId="0" borderId="0"/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" fillId="7" borderId="65" applyNumberFormat="0" applyFon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66" applyNumberFormat="0" applyFill="0" applyAlignment="0" applyProtection="0">
      <alignment vertical="center"/>
    </xf>
    <xf numFmtId="0" fontId="45" fillId="0" borderId="66" applyNumberFormat="0" applyFill="0" applyAlignment="0" applyProtection="0">
      <alignment vertical="center"/>
    </xf>
    <xf numFmtId="0" fontId="46" fillId="0" borderId="67" applyNumberFormat="0" applyFill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8" borderId="68" applyNumberFormat="0" applyAlignment="0" applyProtection="0">
      <alignment vertical="center"/>
    </xf>
    <xf numFmtId="0" fontId="48" fillId="9" borderId="69" applyNumberFormat="0" applyAlignment="0" applyProtection="0">
      <alignment vertical="center"/>
    </xf>
    <xf numFmtId="0" fontId="49" fillId="9" borderId="68" applyNumberFormat="0" applyAlignment="0" applyProtection="0">
      <alignment vertical="center"/>
    </xf>
    <xf numFmtId="0" fontId="50" fillId="10" borderId="70" applyNumberFormat="0" applyAlignment="0" applyProtection="0">
      <alignment vertical="center"/>
    </xf>
    <xf numFmtId="0" fontId="51" fillId="0" borderId="71" applyNumberFormat="0" applyFill="0" applyAlignment="0" applyProtection="0">
      <alignment vertical="center"/>
    </xf>
    <xf numFmtId="0" fontId="52" fillId="0" borderId="72" applyNumberFormat="0" applyFill="0" applyAlignment="0" applyProtection="0">
      <alignment vertical="center"/>
    </xf>
    <xf numFmtId="0" fontId="53" fillId="11" borderId="0" applyNumberFormat="0" applyBorder="0" applyAlignment="0" applyProtection="0">
      <alignment vertical="center"/>
    </xf>
    <xf numFmtId="0" fontId="54" fillId="12" borderId="0" applyNumberFormat="0" applyBorder="0" applyAlignment="0" applyProtection="0">
      <alignment vertical="center"/>
    </xf>
    <xf numFmtId="0" fontId="55" fillId="13" borderId="0" applyNumberFormat="0" applyBorder="0" applyAlignment="0" applyProtection="0">
      <alignment vertical="center"/>
    </xf>
    <xf numFmtId="0" fontId="56" fillId="14" borderId="0" applyNumberFormat="0" applyBorder="0" applyAlignment="0" applyProtection="0">
      <alignment vertical="center"/>
    </xf>
    <xf numFmtId="0" fontId="57" fillId="15" borderId="0" applyNumberFormat="0" applyBorder="0" applyAlignment="0" applyProtection="0">
      <alignment vertical="center"/>
    </xf>
    <xf numFmtId="0" fontId="57" fillId="5" borderId="0" applyNumberFormat="0" applyBorder="0" applyAlignment="0" applyProtection="0">
      <alignment vertical="center"/>
    </xf>
    <xf numFmtId="0" fontId="56" fillId="16" borderId="0" applyNumberFormat="0" applyBorder="0" applyAlignment="0" applyProtection="0">
      <alignment vertical="center"/>
    </xf>
    <xf numFmtId="0" fontId="56" fillId="17" borderId="0" applyNumberFormat="0" applyBorder="0" applyAlignment="0" applyProtection="0">
      <alignment vertical="center"/>
    </xf>
    <xf numFmtId="0" fontId="57" fillId="18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56" fillId="20" borderId="0" applyNumberFormat="0" applyBorder="0" applyAlignment="0" applyProtection="0">
      <alignment vertical="center"/>
    </xf>
    <xf numFmtId="0" fontId="56" fillId="3" borderId="0" applyNumberFormat="0" applyBorder="0" applyAlignment="0" applyProtection="0">
      <alignment vertical="center"/>
    </xf>
    <xf numFmtId="0" fontId="57" fillId="21" borderId="0" applyNumberFormat="0" applyBorder="0" applyAlignment="0" applyProtection="0">
      <alignment vertical="center"/>
    </xf>
    <xf numFmtId="0" fontId="57" fillId="22" borderId="0" applyNumberFormat="0" applyBorder="0" applyAlignment="0" applyProtection="0">
      <alignment vertical="center"/>
    </xf>
    <xf numFmtId="0" fontId="56" fillId="23" borderId="0" applyNumberFormat="0" applyBorder="0" applyAlignment="0" applyProtection="0">
      <alignment vertical="center"/>
    </xf>
    <xf numFmtId="0" fontId="56" fillId="24" borderId="0" applyNumberFormat="0" applyBorder="0" applyAlignment="0" applyProtection="0">
      <alignment vertical="center"/>
    </xf>
    <xf numFmtId="0" fontId="57" fillId="25" borderId="0" applyNumberFormat="0" applyBorder="0" applyAlignment="0" applyProtection="0">
      <alignment vertical="center"/>
    </xf>
    <xf numFmtId="0" fontId="57" fillId="26" borderId="0" applyNumberFormat="0" applyBorder="0" applyAlignment="0" applyProtection="0">
      <alignment vertical="center"/>
    </xf>
    <xf numFmtId="0" fontId="56" fillId="27" borderId="0" applyNumberFormat="0" applyBorder="0" applyAlignment="0" applyProtection="0">
      <alignment vertical="center"/>
    </xf>
    <xf numFmtId="0" fontId="56" fillId="28" borderId="0" applyNumberFormat="0" applyBorder="0" applyAlignment="0" applyProtection="0">
      <alignment vertical="center"/>
    </xf>
    <xf numFmtId="0" fontId="57" fillId="29" borderId="0" applyNumberFormat="0" applyBorder="0" applyAlignment="0" applyProtection="0">
      <alignment vertical="center"/>
    </xf>
    <xf numFmtId="0" fontId="57" fillId="30" borderId="0" applyNumberFormat="0" applyBorder="0" applyAlignment="0" applyProtection="0">
      <alignment vertical="center"/>
    </xf>
    <xf numFmtId="0" fontId="56" fillId="4" borderId="0" applyNumberFormat="0" applyBorder="0" applyAlignment="0" applyProtection="0">
      <alignment vertical="center"/>
    </xf>
    <xf numFmtId="0" fontId="56" fillId="31" borderId="0" applyNumberFormat="0" applyBorder="0" applyAlignment="0" applyProtection="0">
      <alignment vertical="center"/>
    </xf>
    <xf numFmtId="0" fontId="57" fillId="32" borderId="0" applyNumberFormat="0" applyBorder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0" fontId="56" fillId="34" borderId="0" applyNumberFormat="0" applyBorder="0" applyAlignment="0" applyProtection="0">
      <alignment vertical="center"/>
    </xf>
    <xf numFmtId="0" fontId="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/>
    <xf numFmtId="0" fontId="58" fillId="0" borderId="0">
      <alignment vertical="center"/>
    </xf>
    <xf numFmtId="0" fontId="21" fillId="0" borderId="0">
      <alignment vertical="center"/>
    </xf>
    <xf numFmtId="0" fontId="21" fillId="0" borderId="0"/>
    <xf numFmtId="0" fontId="1" fillId="0" borderId="0">
      <alignment vertical="center"/>
    </xf>
    <xf numFmtId="0" fontId="21" fillId="0" borderId="0"/>
    <xf numFmtId="0" fontId="21" fillId="0" borderId="0"/>
    <xf numFmtId="176" fontId="59" fillId="0" borderId="0" applyProtection="0">
      <alignment vertical="center"/>
    </xf>
    <xf numFmtId="0" fontId="21" fillId="0" borderId="0">
      <alignment vertical="center"/>
    </xf>
    <xf numFmtId="0" fontId="0" fillId="0" borderId="0">
      <alignment vertical="center"/>
    </xf>
    <xf numFmtId="0" fontId="58" fillId="0" borderId="0">
      <alignment vertical="center"/>
    </xf>
    <xf numFmtId="0" fontId="24" fillId="0" borderId="0">
      <alignment vertical="center"/>
    </xf>
    <xf numFmtId="0" fontId="60" fillId="0" borderId="0">
      <alignment vertical="center"/>
    </xf>
    <xf numFmtId="0" fontId="21" fillId="0" borderId="0"/>
  </cellStyleXfs>
  <cellXfs count="377">
    <xf numFmtId="0" fontId="0" fillId="0" borderId="0" xfId="0"/>
    <xf numFmtId="0" fontId="1" fillId="0" borderId="0" xfId="0" applyFont="1" applyFill="1" applyAlignment="1"/>
    <xf numFmtId="0" fontId="2" fillId="0" borderId="0" xfId="0" applyFont="1" applyFill="1" applyAlignment="1"/>
    <xf numFmtId="0" fontId="3" fillId="0" borderId="0" xfId="0" applyFont="1" applyFill="1" applyAlignment="1"/>
    <xf numFmtId="0" fontId="1" fillId="0" borderId="0" xfId="0" applyFont="1" applyFill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/>
    </xf>
    <xf numFmtId="176" fontId="7" fillId="0" borderId="2" xfId="59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10" fontId="3" fillId="0" borderId="2" xfId="0" applyNumberFormat="1" applyFont="1" applyFill="1" applyBorder="1" applyAlignment="1">
      <alignment horizontal="center"/>
    </xf>
    <xf numFmtId="177" fontId="3" fillId="0" borderId="2" xfId="0" applyNumberFormat="1" applyFont="1" applyFill="1" applyBorder="1" applyAlignment="1">
      <alignment horizontal="center"/>
    </xf>
    <xf numFmtId="176" fontId="3" fillId="0" borderId="2" xfId="0" applyNumberFormat="1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left" vertical="center"/>
    </xf>
    <xf numFmtId="0" fontId="8" fillId="0" borderId="6" xfId="0" applyFont="1" applyFill="1" applyBorder="1" applyAlignment="1">
      <alignment horizontal="left" vertical="center"/>
    </xf>
    <xf numFmtId="0" fontId="8" fillId="0" borderId="7" xfId="0" applyFont="1" applyFill="1" applyBorder="1" applyAlignment="1">
      <alignment horizontal="left" vertical="center"/>
    </xf>
    <xf numFmtId="0" fontId="9" fillId="0" borderId="5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left" vertical="top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/>
    <xf numFmtId="0" fontId="1" fillId="0" borderId="2" xfId="0" applyFont="1" applyFill="1" applyBorder="1" applyAlignment="1"/>
    <xf numFmtId="0" fontId="8" fillId="0" borderId="7" xfId="0" applyFont="1" applyFill="1" applyBorder="1" applyAlignment="1">
      <alignment horizontal="center" vertical="center"/>
    </xf>
    <xf numFmtId="0" fontId="2" fillId="0" borderId="2" xfId="0" applyFont="1" applyFill="1" applyBorder="1" applyAlignment="1"/>
    <xf numFmtId="49" fontId="3" fillId="0" borderId="2" xfId="0" applyNumberFormat="1" applyFont="1" applyFill="1" applyBorder="1" applyAlignment="1">
      <alignment horizontal="center" vertical="center"/>
    </xf>
    <xf numFmtId="176" fontId="7" fillId="0" borderId="2" xfId="59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wrapText="1"/>
    </xf>
    <xf numFmtId="0" fontId="9" fillId="0" borderId="7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58" fontId="2" fillId="0" borderId="2" xfId="0" applyNumberFormat="1" applyFont="1" applyFill="1" applyBorder="1" applyAlignment="1">
      <alignment horizontal="center" vertical="center"/>
    </xf>
    <xf numFmtId="20" fontId="2" fillId="0" borderId="2" xfId="0" applyNumberFormat="1" applyFont="1" applyFill="1" applyBorder="1" applyAlignment="1">
      <alignment horizontal="center"/>
    </xf>
    <xf numFmtId="49" fontId="2" fillId="0" borderId="2" xfId="0" applyNumberFormat="1" applyFont="1" applyFill="1" applyBorder="1" applyAlignment="1">
      <alignment horizontal="center" wrapText="1"/>
    </xf>
    <xf numFmtId="20" fontId="2" fillId="0" borderId="3" xfId="0" applyNumberFormat="1" applyFont="1" applyFill="1" applyBorder="1" applyAlignment="1">
      <alignment horizontal="center"/>
    </xf>
    <xf numFmtId="49" fontId="2" fillId="0" borderId="3" xfId="0" applyNumberFormat="1" applyFont="1" applyFill="1" applyBorder="1" applyAlignment="1">
      <alignment horizontal="center" wrapText="1"/>
    </xf>
    <xf numFmtId="0" fontId="9" fillId="0" borderId="6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/>
    </xf>
    <xf numFmtId="49" fontId="2" fillId="0" borderId="8" xfId="0" applyNumberFormat="1" applyFont="1" applyFill="1" applyBorder="1" applyAlignment="1">
      <alignment horizontal="center" wrapText="1"/>
    </xf>
    <xf numFmtId="0" fontId="1" fillId="0" borderId="4" xfId="0" applyFont="1" applyFill="1" applyBorder="1" applyAlignment="1"/>
    <xf numFmtId="0" fontId="8" fillId="0" borderId="2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176" fontId="10" fillId="0" borderId="2" xfId="59" applyNumberFormat="1" applyFont="1" applyFill="1" applyBorder="1" applyAlignment="1">
      <alignment horizontal="center" vertical="center"/>
    </xf>
    <xf numFmtId="0" fontId="1" fillId="0" borderId="5" xfId="0" applyFont="1" applyFill="1" applyBorder="1" applyAlignment="1"/>
    <xf numFmtId="0" fontId="1" fillId="0" borderId="6" xfId="0" applyFont="1" applyFill="1" applyBorder="1" applyAlignment="1"/>
    <xf numFmtId="0" fontId="11" fillId="0" borderId="7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1" fillId="0" borderId="7" xfId="0" applyFont="1" applyFill="1" applyBorder="1" applyAlignment="1"/>
    <xf numFmtId="0" fontId="3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5" fillId="0" borderId="4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top" wrapText="1"/>
    </xf>
    <xf numFmtId="0" fontId="5" fillId="2" borderId="3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vertical="center"/>
    </xf>
    <xf numFmtId="0" fontId="8" fillId="0" borderId="5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13" fillId="0" borderId="0" xfId="55" applyFont="1" applyFill="1"/>
    <xf numFmtId="0" fontId="14" fillId="0" borderId="0" xfId="0" applyFont="1" applyFill="1" applyAlignment="1">
      <alignment vertical="center"/>
    </xf>
    <xf numFmtId="0" fontId="0" fillId="0" borderId="0" xfId="0" applyFill="1"/>
    <xf numFmtId="0" fontId="13" fillId="0" borderId="9" xfId="55" applyFont="1" applyFill="1" applyBorder="1" applyAlignment="1">
      <alignment horizontal="center" vertical="center"/>
    </xf>
    <xf numFmtId="0" fontId="13" fillId="0" borderId="0" xfId="55" applyFont="1" applyFill="1" applyAlignment="1">
      <alignment horizontal="center" vertical="center"/>
    </xf>
    <xf numFmtId="0" fontId="15" fillId="0" borderId="2" xfId="57" applyFont="1" applyFill="1" applyBorder="1" applyAlignment="1">
      <alignment horizontal="center"/>
    </xf>
    <xf numFmtId="0" fontId="16" fillId="0" borderId="10" xfId="54" applyFont="1" applyFill="1" applyBorder="1" applyAlignment="1">
      <alignment horizontal="left" vertical="center"/>
    </xf>
    <xf numFmtId="0" fontId="16" fillId="0" borderId="11" xfId="54" applyFont="1" applyFill="1" applyBorder="1" applyAlignment="1">
      <alignment horizontal="left" vertical="center"/>
    </xf>
    <xf numFmtId="0" fontId="15" fillId="0" borderId="3" xfId="57" applyFont="1" applyFill="1" applyBorder="1" applyAlignment="1">
      <alignment horizontal="left" vertical="center"/>
    </xf>
    <xf numFmtId="0" fontId="15" fillId="0" borderId="3" xfId="57" applyFont="1" applyFill="1" applyBorder="1" applyAlignment="1">
      <alignment horizontal="center" vertical="center"/>
    </xf>
    <xf numFmtId="0" fontId="15" fillId="0" borderId="2" xfId="57" applyFont="1" applyFill="1" applyBorder="1" applyAlignment="1">
      <alignment horizontal="center" vertical="center"/>
    </xf>
    <xf numFmtId="0" fontId="15" fillId="0" borderId="7" xfId="57" applyFont="1" applyFill="1" applyBorder="1" applyAlignment="1">
      <alignment horizontal="center" vertical="center"/>
    </xf>
    <xf numFmtId="0" fontId="17" fillId="0" borderId="2" xfId="63" applyFont="1" applyFill="1" applyBorder="1" applyAlignment="1">
      <alignment horizontal="center" vertical="center"/>
    </xf>
    <xf numFmtId="0" fontId="17" fillId="0" borderId="2" xfId="65" applyFont="1" applyFill="1" applyBorder="1" applyAlignment="1">
      <alignment horizontal="left" vertical="top"/>
    </xf>
    <xf numFmtId="0" fontId="17" fillId="0" borderId="2" xfId="65" applyFont="1" applyFill="1" applyBorder="1" applyAlignment="1">
      <alignment horizontal="center" vertical="center"/>
    </xf>
    <xf numFmtId="0" fontId="18" fillId="0" borderId="0" xfId="0" applyFont="1" applyFill="1" applyAlignment="1">
      <alignment horizontal="center" vertical="center"/>
    </xf>
    <xf numFmtId="0" fontId="14" fillId="0" borderId="2" xfId="0" applyFont="1" applyFill="1" applyBorder="1" applyAlignment="1">
      <alignment vertical="center"/>
    </xf>
    <xf numFmtId="0" fontId="14" fillId="0" borderId="5" xfId="0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7" xfId="0" applyFont="1" applyFill="1" applyBorder="1" applyAlignment="1">
      <alignment horizontal="center" vertical="center"/>
    </xf>
    <xf numFmtId="0" fontId="13" fillId="0" borderId="12" xfId="55" applyFont="1" applyFill="1" applyBorder="1" applyAlignment="1">
      <alignment horizontal="center"/>
    </xf>
    <xf numFmtId="0" fontId="19" fillId="0" borderId="0" xfId="56" applyFont="1" applyFill="1">
      <alignment vertical="center"/>
    </xf>
    <xf numFmtId="0" fontId="20" fillId="0" borderId="2" xfId="57" applyFont="1" applyFill="1" applyBorder="1" applyAlignment="1">
      <alignment horizontal="center"/>
    </xf>
    <xf numFmtId="14" fontId="13" fillId="0" borderId="0" xfId="55" applyNumberFormat="1" applyFont="1" applyFill="1"/>
    <xf numFmtId="0" fontId="21" fillId="0" borderId="0" xfId="54" applyFill="1" applyAlignment="1">
      <alignment horizontal="left" vertical="center"/>
    </xf>
    <xf numFmtId="0" fontId="21" fillId="0" borderId="0" xfId="54" applyFill="1" applyBorder="1" applyAlignment="1">
      <alignment horizontal="left" vertical="center"/>
    </xf>
    <xf numFmtId="0" fontId="21" fillId="0" borderId="0" xfId="54" applyFont="1" applyFill="1" applyAlignment="1">
      <alignment horizontal="left" vertical="center"/>
    </xf>
    <xf numFmtId="0" fontId="22" fillId="0" borderId="13" xfId="54" applyFont="1" applyFill="1" applyBorder="1" applyAlignment="1">
      <alignment horizontal="center" vertical="top"/>
    </xf>
    <xf numFmtId="0" fontId="23" fillId="0" borderId="14" xfId="54" applyFont="1" applyFill="1" applyBorder="1" applyAlignment="1">
      <alignment horizontal="left" vertical="center"/>
    </xf>
    <xf numFmtId="0" fontId="24" fillId="0" borderId="15" xfId="54" applyFont="1" applyFill="1" applyBorder="1" applyAlignment="1">
      <alignment horizontal="center" vertical="center"/>
    </xf>
    <xf numFmtId="0" fontId="23" fillId="0" borderId="15" xfId="54" applyFont="1" applyFill="1" applyBorder="1" applyAlignment="1">
      <alignment horizontal="center" vertical="center"/>
    </xf>
    <xf numFmtId="0" fontId="25" fillId="0" borderId="15" xfId="54" applyFont="1" applyFill="1" applyBorder="1" applyAlignment="1">
      <alignment vertical="center"/>
    </xf>
    <xf numFmtId="0" fontId="23" fillId="0" borderId="15" xfId="54" applyFont="1" applyFill="1" applyBorder="1" applyAlignment="1">
      <alignment vertical="center"/>
    </xf>
    <xf numFmtId="0" fontId="25" fillId="0" borderId="15" xfId="54" applyFont="1" applyFill="1" applyBorder="1" applyAlignment="1">
      <alignment horizontal="center" vertical="center"/>
    </xf>
    <xf numFmtId="0" fontId="23" fillId="0" borderId="16" xfId="54" applyFont="1" applyFill="1" applyBorder="1" applyAlignment="1">
      <alignment vertical="center"/>
    </xf>
    <xf numFmtId="0" fontId="24" fillId="0" borderId="10" xfId="54" applyFont="1" applyFill="1" applyBorder="1" applyAlignment="1">
      <alignment horizontal="center" vertical="center"/>
    </xf>
    <xf numFmtId="0" fontId="23" fillId="0" borderId="10" xfId="54" applyFont="1" applyFill="1" applyBorder="1" applyAlignment="1">
      <alignment vertical="center"/>
    </xf>
    <xf numFmtId="178" fontId="25" fillId="0" borderId="10" xfId="54" applyNumberFormat="1" applyFont="1" applyFill="1" applyBorder="1" applyAlignment="1">
      <alignment horizontal="center" vertical="center"/>
    </xf>
    <xf numFmtId="0" fontId="23" fillId="0" borderId="10" xfId="54" applyFont="1" applyFill="1" applyBorder="1" applyAlignment="1">
      <alignment horizontal="center" vertical="center"/>
    </xf>
    <xf numFmtId="0" fontId="23" fillId="0" borderId="16" xfId="54" applyFont="1" applyFill="1" applyBorder="1" applyAlignment="1">
      <alignment horizontal="left" vertical="center"/>
    </xf>
    <xf numFmtId="0" fontId="24" fillId="0" borderId="10" xfId="54" applyFont="1" applyFill="1" applyBorder="1" applyAlignment="1">
      <alignment horizontal="right" vertical="center"/>
    </xf>
    <xf numFmtId="0" fontId="23" fillId="0" borderId="10" xfId="54" applyFont="1" applyFill="1" applyBorder="1" applyAlignment="1">
      <alignment horizontal="left" vertical="center"/>
    </xf>
    <xf numFmtId="0" fontId="25" fillId="0" borderId="10" xfId="54" applyFont="1" applyFill="1" applyBorder="1" applyAlignment="1">
      <alignment horizontal="center" vertical="center"/>
    </xf>
    <xf numFmtId="0" fontId="23" fillId="0" borderId="17" xfId="54" applyFont="1" applyFill="1" applyBorder="1" applyAlignment="1">
      <alignment vertical="center"/>
    </xf>
    <xf numFmtId="0" fontId="24" fillId="0" borderId="18" xfId="54" applyFont="1" applyFill="1" applyBorder="1" applyAlignment="1">
      <alignment horizontal="center" vertical="center"/>
    </xf>
    <xf numFmtId="0" fontId="23" fillId="0" borderId="18" xfId="54" applyFont="1" applyFill="1" applyBorder="1" applyAlignment="1">
      <alignment vertical="center"/>
    </xf>
    <xf numFmtId="0" fontId="25" fillId="0" borderId="18" xfId="54" applyFont="1" applyFill="1" applyBorder="1" applyAlignment="1">
      <alignment vertical="center"/>
    </xf>
    <xf numFmtId="0" fontId="25" fillId="0" borderId="18" xfId="54" applyFont="1" applyFill="1" applyBorder="1" applyAlignment="1">
      <alignment horizontal="center" vertical="center"/>
    </xf>
    <xf numFmtId="0" fontId="23" fillId="0" borderId="18" xfId="54" applyFont="1" applyFill="1" applyBorder="1" applyAlignment="1">
      <alignment horizontal="left" vertical="center"/>
    </xf>
    <xf numFmtId="0" fontId="23" fillId="0" borderId="0" xfId="54" applyFont="1" applyFill="1" applyBorder="1" applyAlignment="1">
      <alignment vertical="center"/>
    </xf>
    <xf numFmtId="0" fontId="25" fillId="0" borderId="0" xfId="54" applyFont="1" applyFill="1" applyBorder="1" applyAlignment="1">
      <alignment vertical="center"/>
    </xf>
    <xf numFmtId="0" fontId="25" fillId="0" borderId="0" xfId="54" applyFont="1" applyFill="1" applyAlignment="1">
      <alignment horizontal="left" vertical="center"/>
    </xf>
    <xf numFmtId="0" fontId="23" fillId="0" borderId="14" xfId="54" applyFont="1" applyFill="1" applyBorder="1" applyAlignment="1">
      <alignment vertical="center"/>
    </xf>
    <xf numFmtId="0" fontId="23" fillId="0" borderId="19" xfId="54" applyFont="1" applyFill="1" applyBorder="1" applyAlignment="1">
      <alignment horizontal="left" vertical="center"/>
    </xf>
    <xf numFmtId="0" fontId="23" fillId="0" borderId="20" xfId="54" applyFont="1" applyFill="1" applyBorder="1" applyAlignment="1">
      <alignment horizontal="left" vertical="center"/>
    </xf>
    <xf numFmtId="0" fontId="25" fillId="0" borderId="10" xfId="54" applyFont="1" applyFill="1" applyBorder="1" applyAlignment="1">
      <alignment horizontal="left" vertical="center"/>
    </xf>
    <xf numFmtId="0" fontId="25" fillId="0" borderId="10" xfId="54" applyFont="1" applyFill="1" applyBorder="1" applyAlignment="1">
      <alignment vertical="center"/>
    </xf>
    <xf numFmtId="0" fontId="25" fillId="0" borderId="21" xfId="54" applyFont="1" applyFill="1" applyBorder="1" applyAlignment="1">
      <alignment horizontal="center" vertical="center"/>
    </xf>
    <xf numFmtId="0" fontId="25" fillId="0" borderId="22" xfId="54" applyFont="1" applyFill="1" applyBorder="1" applyAlignment="1">
      <alignment horizontal="center" vertical="center"/>
    </xf>
    <xf numFmtId="0" fontId="16" fillId="0" borderId="23" xfId="54" applyFont="1" applyFill="1" applyBorder="1" applyAlignment="1">
      <alignment horizontal="left" vertical="center"/>
    </xf>
    <xf numFmtId="0" fontId="16" fillId="0" borderId="22" xfId="54" applyFont="1" applyFill="1" applyBorder="1" applyAlignment="1">
      <alignment horizontal="left" vertical="center"/>
    </xf>
    <xf numFmtId="0" fontId="25" fillId="0" borderId="18" xfId="54" applyFont="1" applyFill="1" applyBorder="1" applyAlignment="1">
      <alignment horizontal="left" vertical="center"/>
    </xf>
    <xf numFmtId="0" fontId="25" fillId="0" borderId="0" xfId="54" applyFont="1" applyFill="1" applyBorder="1" applyAlignment="1">
      <alignment horizontal="left" vertical="center"/>
    </xf>
    <xf numFmtId="0" fontId="23" fillId="0" borderId="15" xfId="54" applyFont="1" applyFill="1" applyBorder="1" applyAlignment="1">
      <alignment horizontal="left" vertical="center"/>
    </xf>
    <xf numFmtId="0" fontId="25" fillId="0" borderId="16" xfId="54" applyFont="1" applyFill="1" applyBorder="1" applyAlignment="1">
      <alignment horizontal="left" vertical="center"/>
    </xf>
    <xf numFmtId="0" fontId="25" fillId="0" borderId="23" xfId="54" applyFont="1" applyFill="1" applyBorder="1" applyAlignment="1">
      <alignment horizontal="left" vertical="center"/>
    </xf>
    <xf numFmtId="0" fontId="25" fillId="0" borderId="22" xfId="54" applyFont="1" applyFill="1" applyBorder="1" applyAlignment="1">
      <alignment horizontal="left" vertical="center"/>
    </xf>
    <xf numFmtId="0" fontId="25" fillId="0" borderId="16" xfId="54" applyFont="1" applyFill="1" applyBorder="1" applyAlignment="1">
      <alignment horizontal="left" vertical="center" wrapText="1"/>
    </xf>
    <xf numFmtId="0" fontId="25" fillId="0" borderId="10" xfId="54" applyFont="1" applyFill="1" applyBorder="1" applyAlignment="1">
      <alignment horizontal="left" vertical="center" wrapText="1"/>
    </xf>
    <xf numFmtId="0" fontId="23" fillId="0" borderId="17" xfId="54" applyFont="1" applyFill="1" applyBorder="1" applyAlignment="1">
      <alignment horizontal="left" vertical="center"/>
    </xf>
    <xf numFmtId="0" fontId="21" fillId="0" borderId="18" xfId="54" applyFill="1" applyBorder="1" applyAlignment="1">
      <alignment horizontal="center" vertical="center"/>
    </xf>
    <xf numFmtId="0" fontId="23" fillId="0" borderId="24" xfId="54" applyFont="1" applyFill="1" applyBorder="1" applyAlignment="1">
      <alignment horizontal="center" vertical="center"/>
    </xf>
    <xf numFmtId="0" fontId="23" fillId="0" borderId="25" xfId="54" applyFont="1" applyFill="1" applyBorder="1" applyAlignment="1">
      <alignment horizontal="left" vertical="center"/>
    </xf>
    <xf numFmtId="0" fontId="21" fillId="0" borderId="23" xfId="54" applyFont="1" applyFill="1" applyBorder="1" applyAlignment="1">
      <alignment horizontal="left" vertical="center"/>
    </xf>
    <xf numFmtId="0" fontId="21" fillId="0" borderId="22" xfId="54" applyFont="1" applyFill="1" applyBorder="1" applyAlignment="1">
      <alignment horizontal="left" vertical="center"/>
    </xf>
    <xf numFmtId="0" fontId="26" fillId="0" borderId="23" xfId="54" applyFont="1" applyFill="1" applyBorder="1" applyAlignment="1">
      <alignment horizontal="left" vertical="center"/>
    </xf>
    <xf numFmtId="0" fontId="25" fillId="0" borderId="26" xfId="54" applyFont="1" applyFill="1" applyBorder="1" applyAlignment="1">
      <alignment horizontal="left" vertical="center"/>
    </xf>
    <xf numFmtId="0" fontId="25" fillId="0" borderId="27" xfId="54" applyFont="1" applyFill="1" applyBorder="1" applyAlignment="1">
      <alignment horizontal="left" vertical="center"/>
    </xf>
    <xf numFmtId="0" fontId="16" fillId="0" borderId="14" xfId="54" applyFont="1" applyFill="1" applyBorder="1" applyAlignment="1">
      <alignment horizontal="left" vertical="center"/>
    </xf>
    <xf numFmtId="0" fontId="16" fillId="0" borderId="15" xfId="54" applyFont="1" applyFill="1" applyBorder="1" applyAlignment="1">
      <alignment horizontal="left" vertical="center"/>
    </xf>
    <xf numFmtId="0" fontId="23" fillId="0" borderId="21" xfId="54" applyFont="1" applyFill="1" applyBorder="1" applyAlignment="1">
      <alignment horizontal="left" vertical="center"/>
    </xf>
    <xf numFmtId="0" fontId="23" fillId="0" borderId="28" xfId="54" applyFont="1" applyFill="1" applyBorder="1" applyAlignment="1">
      <alignment horizontal="left" vertical="center"/>
    </xf>
    <xf numFmtId="178" fontId="25" fillId="0" borderId="18" xfId="54" applyNumberFormat="1" applyFont="1" applyFill="1" applyBorder="1" applyAlignment="1">
      <alignment vertical="center"/>
    </xf>
    <xf numFmtId="0" fontId="23" fillId="0" borderId="18" xfId="54" applyFont="1" applyFill="1" applyBorder="1" applyAlignment="1">
      <alignment horizontal="center" vertical="center"/>
    </xf>
    <xf numFmtId="0" fontId="25" fillId="0" borderId="29" xfId="54" applyFont="1" applyFill="1" applyBorder="1" applyAlignment="1">
      <alignment horizontal="center" vertical="center"/>
    </xf>
    <xf numFmtId="0" fontId="23" fillId="0" borderId="11" xfId="54" applyFont="1" applyFill="1" applyBorder="1" applyAlignment="1">
      <alignment horizontal="center" vertical="center"/>
    </xf>
    <xf numFmtId="0" fontId="25" fillId="0" borderId="11" xfId="54" applyFont="1" applyFill="1" applyBorder="1" applyAlignment="1">
      <alignment horizontal="left" vertical="center"/>
    </xf>
    <xf numFmtId="0" fontId="25" fillId="0" borderId="30" xfId="54" applyFont="1" applyFill="1" applyBorder="1" applyAlignment="1">
      <alignment horizontal="left" vertical="center"/>
    </xf>
    <xf numFmtId="0" fontId="23" fillId="0" borderId="31" xfId="54" applyFont="1" applyFill="1" applyBorder="1" applyAlignment="1">
      <alignment horizontal="left" vertical="center"/>
    </xf>
    <xf numFmtId="0" fontId="25" fillId="0" borderId="32" xfId="54" applyFont="1" applyFill="1" applyBorder="1" applyAlignment="1">
      <alignment horizontal="center" vertical="center"/>
    </xf>
    <xf numFmtId="0" fontId="16" fillId="0" borderId="32" xfId="54" applyFont="1" applyFill="1" applyBorder="1" applyAlignment="1">
      <alignment horizontal="left" vertical="center"/>
    </xf>
    <xf numFmtId="0" fontId="23" fillId="0" borderId="29" xfId="54" applyFont="1" applyFill="1" applyBorder="1" applyAlignment="1">
      <alignment horizontal="left" vertical="center"/>
    </xf>
    <xf numFmtId="0" fontId="23" fillId="0" borderId="11" xfId="54" applyFont="1" applyFill="1" applyBorder="1" applyAlignment="1">
      <alignment horizontal="left" vertical="center"/>
    </xf>
    <xf numFmtId="0" fontId="25" fillId="0" borderId="32" xfId="54" applyFont="1" applyFill="1" applyBorder="1" applyAlignment="1">
      <alignment horizontal="left" vertical="center"/>
    </xf>
    <xf numFmtId="0" fontId="25" fillId="0" borderId="11" xfId="54" applyFont="1" applyFill="1" applyBorder="1" applyAlignment="1">
      <alignment horizontal="left" vertical="center" wrapText="1"/>
    </xf>
    <xf numFmtId="0" fontId="21" fillId="0" borderId="30" xfId="54" applyFill="1" applyBorder="1" applyAlignment="1">
      <alignment horizontal="center" vertical="center"/>
    </xf>
    <xf numFmtId="0" fontId="21" fillId="0" borderId="32" xfId="54" applyFont="1" applyFill="1" applyBorder="1" applyAlignment="1">
      <alignment horizontal="left" vertical="center"/>
    </xf>
    <xf numFmtId="0" fontId="25" fillId="0" borderId="33" xfId="54" applyFont="1" applyFill="1" applyBorder="1" applyAlignment="1">
      <alignment horizontal="left" vertical="center"/>
    </xf>
    <xf numFmtId="0" fontId="16" fillId="0" borderId="29" xfId="54" applyFont="1" applyFill="1" applyBorder="1" applyAlignment="1">
      <alignment horizontal="left" vertical="center"/>
    </xf>
    <xf numFmtId="0" fontId="25" fillId="0" borderId="30" xfId="54" applyFont="1" applyFill="1" applyBorder="1" applyAlignment="1">
      <alignment horizontal="center" vertical="center"/>
    </xf>
    <xf numFmtId="0" fontId="21" fillId="0" borderId="0" xfId="54" applyFont="1" applyAlignment="1">
      <alignment horizontal="left" vertical="center"/>
    </xf>
    <xf numFmtId="0" fontId="27" fillId="0" borderId="13" xfId="54" applyFont="1" applyBorder="1" applyAlignment="1">
      <alignment horizontal="center" vertical="top"/>
    </xf>
    <xf numFmtId="0" fontId="26" fillId="0" borderId="34" xfId="54" applyFont="1" applyBorder="1" applyAlignment="1">
      <alignment horizontal="left" vertical="center"/>
    </xf>
    <xf numFmtId="0" fontId="24" fillId="0" borderId="35" xfId="54" applyFont="1" applyBorder="1" applyAlignment="1">
      <alignment horizontal="center" vertical="center"/>
    </xf>
    <xf numFmtId="0" fontId="26" fillId="0" borderId="35" xfId="54" applyFont="1" applyBorder="1" applyAlignment="1">
      <alignment horizontal="center" vertical="center"/>
    </xf>
    <xf numFmtId="0" fontId="16" fillId="0" borderId="35" xfId="54" applyFont="1" applyBorder="1" applyAlignment="1">
      <alignment horizontal="left" vertical="center"/>
    </xf>
    <xf numFmtId="0" fontId="16" fillId="0" borderId="14" xfId="54" applyFont="1" applyBorder="1" applyAlignment="1">
      <alignment horizontal="center" vertical="center"/>
    </xf>
    <xf numFmtId="0" fontId="16" fillId="0" borderId="15" xfId="54" applyFont="1" applyBorder="1" applyAlignment="1">
      <alignment horizontal="center" vertical="center"/>
    </xf>
    <xf numFmtId="0" fontId="16" fillId="0" borderId="29" xfId="54" applyFont="1" applyBorder="1" applyAlignment="1">
      <alignment horizontal="center" vertical="center"/>
    </xf>
    <xf numFmtId="0" fontId="26" fillId="0" borderId="14" xfId="54" applyFont="1" applyBorder="1" applyAlignment="1">
      <alignment horizontal="center" vertical="center"/>
    </xf>
    <xf numFmtId="0" fontId="26" fillId="0" borderId="15" xfId="54" applyFont="1" applyBorder="1" applyAlignment="1">
      <alignment horizontal="center" vertical="center"/>
    </xf>
    <xf numFmtId="0" fontId="26" fillId="0" borderId="29" xfId="54" applyFont="1" applyBorder="1" applyAlignment="1">
      <alignment horizontal="center" vertical="center"/>
    </xf>
    <xf numFmtId="0" fontId="16" fillId="0" borderId="16" xfId="54" applyFont="1" applyBorder="1" applyAlignment="1">
      <alignment horizontal="left" vertical="center"/>
    </xf>
    <xf numFmtId="0" fontId="24" fillId="0" borderId="10" xfId="54" applyFont="1" applyFill="1" applyBorder="1" applyAlignment="1">
      <alignment horizontal="left" vertical="center"/>
    </xf>
    <xf numFmtId="0" fontId="24" fillId="0" borderId="11" xfId="54" applyFont="1" applyFill="1" applyBorder="1" applyAlignment="1">
      <alignment horizontal="left" vertical="center"/>
    </xf>
    <xf numFmtId="0" fontId="16" fillId="0" borderId="16" xfId="54" applyFont="1" applyFill="1" applyBorder="1" applyAlignment="1">
      <alignment horizontal="left" vertical="center"/>
    </xf>
    <xf numFmtId="14" fontId="24" fillId="0" borderId="10" xfId="54" applyNumberFormat="1" applyFont="1" applyFill="1" applyBorder="1" applyAlignment="1">
      <alignment horizontal="center" vertical="center"/>
    </xf>
    <xf numFmtId="14" fontId="24" fillId="0" borderId="11" xfId="54" applyNumberFormat="1" applyFont="1" applyFill="1" applyBorder="1" applyAlignment="1">
      <alignment horizontal="center" vertical="center"/>
    </xf>
    <xf numFmtId="0" fontId="16" fillId="0" borderId="16" xfId="54" applyFont="1" applyBorder="1" applyAlignment="1">
      <alignment vertical="center"/>
    </xf>
    <xf numFmtId="9" fontId="24" fillId="0" borderId="10" xfId="54" applyNumberFormat="1" applyFont="1" applyFill="1" applyBorder="1" applyAlignment="1" applyProtection="1">
      <alignment horizontal="center" vertical="center"/>
    </xf>
    <xf numFmtId="0" fontId="24" fillId="0" borderId="11" xfId="54" applyFont="1" applyFill="1" applyBorder="1" applyAlignment="1">
      <alignment horizontal="center" vertical="center"/>
    </xf>
    <xf numFmtId="9" fontId="24" fillId="0" borderId="10" xfId="54" applyNumberFormat="1" applyFont="1" applyFill="1" applyBorder="1" applyAlignment="1">
      <alignment horizontal="center" vertical="center"/>
    </xf>
    <xf numFmtId="0" fontId="16" fillId="0" borderId="16" xfId="54" applyFont="1" applyBorder="1" applyAlignment="1">
      <alignment horizontal="center" vertical="center"/>
    </xf>
    <xf numFmtId="0" fontId="24" fillId="0" borderId="21" xfId="54" applyFont="1" applyFill="1" applyBorder="1" applyAlignment="1">
      <alignment horizontal="left" vertical="center"/>
    </xf>
    <xf numFmtId="0" fontId="24" fillId="0" borderId="32" xfId="54" applyFont="1" applyFill="1" applyBorder="1" applyAlignment="1">
      <alignment horizontal="left" vertical="center"/>
    </xf>
    <xf numFmtId="0" fontId="24" fillId="0" borderId="16" xfId="54" applyFont="1" applyBorder="1" applyAlignment="1">
      <alignment horizontal="left" vertical="center"/>
    </xf>
    <xf numFmtId="0" fontId="28" fillId="0" borderId="17" xfId="54" applyFont="1" applyBorder="1" applyAlignment="1">
      <alignment vertical="center"/>
    </xf>
    <xf numFmtId="0" fontId="29" fillId="0" borderId="18" xfId="6" applyNumberFormat="1" applyFont="1" applyFill="1" applyBorder="1" applyAlignment="1" applyProtection="1">
      <alignment horizontal="center" vertical="center" wrapText="1"/>
    </xf>
    <xf numFmtId="0" fontId="30" fillId="0" borderId="30" xfId="54" applyFont="1" applyFill="1" applyBorder="1" applyAlignment="1">
      <alignment horizontal="center" vertical="center" wrapText="1"/>
    </xf>
    <xf numFmtId="0" fontId="16" fillId="0" borderId="17" xfId="54" applyFont="1" applyFill="1" applyBorder="1" applyAlignment="1">
      <alignment horizontal="left" vertical="center"/>
    </xf>
    <xf numFmtId="0" fontId="16" fillId="0" borderId="18" xfId="54" applyFont="1" applyFill="1" applyBorder="1" applyAlignment="1">
      <alignment horizontal="left" vertical="center"/>
    </xf>
    <xf numFmtId="14" fontId="24" fillId="0" borderId="18" xfId="54" applyNumberFormat="1" applyFont="1" applyFill="1" applyBorder="1" applyAlignment="1">
      <alignment horizontal="center" vertical="center" wrapText="1"/>
    </xf>
    <xf numFmtId="14" fontId="24" fillId="0" borderId="30" xfId="54" applyNumberFormat="1" applyFont="1" applyFill="1" applyBorder="1" applyAlignment="1">
      <alignment horizontal="center" vertical="center" wrapText="1"/>
    </xf>
    <xf numFmtId="0" fontId="16" fillId="0" borderId="17" xfId="54" applyFont="1" applyBorder="1" applyAlignment="1">
      <alignment horizontal="left" vertical="center"/>
    </xf>
    <xf numFmtId="0" fontId="26" fillId="0" borderId="0" xfId="54" applyFont="1" applyBorder="1" applyAlignment="1">
      <alignment horizontal="left" vertical="center"/>
    </xf>
    <xf numFmtId="0" fontId="16" fillId="0" borderId="14" xfId="54" applyFont="1" applyBorder="1" applyAlignment="1">
      <alignment vertical="center"/>
    </xf>
    <xf numFmtId="0" fontId="21" fillId="0" borderId="15" xfId="54" applyFont="1" applyBorder="1" applyAlignment="1">
      <alignment horizontal="left" vertical="center"/>
    </xf>
    <xf numFmtId="0" fontId="24" fillId="0" borderId="15" xfId="54" applyFont="1" applyBorder="1" applyAlignment="1">
      <alignment horizontal="left" vertical="center"/>
    </xf>
    <xf numFmtId="0" fontId="21" fillId="0" borderId="15" xfId="54" applyFont="1" applyBorder="1" applyAlignment="1">
      <alignment vertical="center"/>
    </xf>
    <xf numFmtId="0" fontId="16" fillId="0" borderId="15" xfId="54" applyFont="1" applyBorder="1" applyAlignment="1">
      <alignment vertical="center"/>
    </xf>
    <xf numFmtId="0" fontId="21" fillId="0" borderId="10" xfId="54" applyFont="1" applyBorder="1" applyAlignment="1">
      <alignment horizontal="left" vertical="center"/>
    </xf>
    <xf numFmtId="0" fontId="24" fillId="0" borderId="10" xfId="54" applyFont="1" applyBorder="1" applyAlignment="1">
      <alignment horizontal="left" vertical="center"/>
    </xf>
    <xf numFmtId="0" fontId="21" fillId="0" borderId="10" xfId="54" applyFont="1" applyBorder="1" applyAlignment="1">
      <alignment vertical="center"/>
    </xf>
    <xf numFmtId="0" fontId="16" fillId="0" borderId="10" xfId="54" applyFont="1" applyBorder="1" applyAlignment="1">
      <alignment vertical="center"/>
    </xf>
    <xf numFmtId="0" fontId="16" fillId="0" borderId="18" xfId="54" applyFont="1" applyBorder="1" applyAlignment="1">
      <alignment horizontal="left" vertical="center"/>
    </xf>
    <xf numFmtId="0" fontId="16" fillId="0" borderId="0" xfId="54" applyFont="1" applyBorder="1" applyAlignment="1">
      <alignment horizontal="left" vertical="center"/>
    </xf>
    <xf numFmtId="0" fontId="25" fillId="0" borderId="14" xfId="54" applyFont="1" applyFill="1" applyBorder="1" applyAlignment="1">
      <alignment horizontal="left" vertical="center"/>
    </xf>
    <xf numFmtId="0" fontId="25" fillId="0" borderId="15" xfId="54" applyFont="1" applyFill="1" applyBorder="1" applyAlignment="1">
      <alignment horizontal="left" vertical="center"/>
    </xf>
    <xf numFmtId="0" fontId="25" fillId="0" borderId="15" xfId="54" applyFont="1" applyBorder="1" applyAlignment="1">
      <alignment horizontal="left" vertical="center"/>
    </xf>
    <xf numFmtId="0" fontId="25" fillId="0" borderId="23" xfId="54" applyFont="1" applyBorder="1" applyAlignment="1">
      <alignment horizontal="left" vertical="center"/>
    </xf>
    <xf numFmtId="0" fontId="25" fillId="0" borderId="22" xfId="54" applyFont="1" applyBorder="1" applyAlignment="1">
      <alignment horizontal="left" vertical="center"/>
    </xf>
    <xf numFmtId="0" fontId="25" fillId="0" borderId="28" xfId="54" applyFont="1" applyBorder="1" applyAlignment="1">
      <alignment horizontal="left" vertical="center"/>
    </xf>
    <xf numFmtId="0" fontId="25" fillId="0" borderId="21" xfId="54" applyFont="1" applyBorder="1" applyAlignment="1">
      <alignment horizontal="left" vertical="center"/>
    </xf>
    <xf numFmtId="0" fontId="24" fillId="0" borderId="17" xfId="54" applyFont="1" applyBorder="1" applyAlignment="1">
      <alignment horizontal="left" vertical="center"/>
    </xf>
    <xf numFmtId="0" fontId="24" fillId="0" borderId="18" xfId="54" applyFont="1" applyBorder="1" applyAlignment="1">
      <alignment horizontal="left" vertical="center"/>
    </xf>
    <xf numFmtId="0" fontId="25" fillId="0" borderId="14" xfId="54" applyFont="1" applyBorder="1" applyAlignment="1">
      <alignment horizontal="left" vertical="center"/>
    </xf>
    <xf numFmtId="0" fontId="26" fillId="0" borderId="0" xfId="0" applyFont="1" applyBorder="1" applyAlignment="1">
      <alignment horizontal="left" vertical="center"/>
    </xf>
    <xf numFmtId="0" fontId="16" fillId="0" borderId="17" xfId="54" applyFont="1" applyBorder="1" applyAlignment="1">
      <alignment horizontal="center" vertical="center"/>
    </xf>
    <xf numFmtId="0" fontId="16" fillId="0" borderId="18" xfId="54" applyFont="1" applyBorder="1" applyAlignment="1">
      <alignment horizontal="center" vertical="center"/>
    </xf>
    <xf numFmtId="0" fontId="16" fillId="0" borderId="10" xfId="54" applyFont="1" applyBorder="1" applyAlignment="1">
      <alignment horizontal="center" vertical="center"/>
    </xf>
    <xf numFmtId="0" fontId="23" fillId="0" borderId="10" xfId="54" applyFont="1" applyBorder="1" applyAlignment="1">
      <alignment horizontal="left" vertical="center"/>
    </xf>
    <xf numFmtId="0" fontId="16" fillId="0" borderId="26" xfId="54" applyFont="1" applyFill="1" applyBorder="1" applyAlignment="1">
      <alignment horizontal="left" vertical="center"/>
    </xf>
    <xf numFmtId="0" fontId="16" fillId="0" borderId="27" xfId="54" applyFont="1" applyFill="1" applyBorder="1" applyAlignment="1">
      <alignment horizontal="left" vertical="center"/>
    </xf>
    <xf numFmtId="0" fontId="26" fillId="0" borderId="0" xfId="54" applyFont="1" applyFill="1" applyBorder="1" applyAlignment="1">
      <alignment horizontal="left" vertical="center"/>
    </xf>
    <xf numFmtId="0" fontId="24" fillId="0" borderId="23" xfId="54" applyFont="1" applyFill="1" applyBorder="1" applyAlignment="1">
      <alignment horizontal="left" vertical="center"/>
    </xf>
    <xf numFmtId="0" fontId="24" fillId="0" borderId="22" xfId="54" applyFont="1" applyFill="1" applyBorder="1" applyAlignment="1">
      <alignment horizontal="left" vertical="center"/>
    </xf>
    <xf numFmtId="0" fontId="16" fillId="0" borderId="23" xfId="54" applyFont="1" applyBorder="1" applyAlignment="1">
      <alignment horizontal="left" vertical="center"/>
    </xf>
    <xf numFmtId="0" fontId="16" fillId="0" borderId="22" xfId="54" applyFont="1" applyBorder="1" applyAlignment="1">
      <alignment horizontal="left" vertical="center"/>
    </xf>
    <xf numFmtId="0" fontId="26" fillId="0" borderId="36" xfId="54" applyFont="1" applyBorder="1" applyAlignment="1">
      <alignment vertical="center"/>
    </xf>
    <xf numFmtId="0" fontId="24" fillId="0" borderId="37" xfId="54" applyFont="1" applyBorder="1" applyAlignment="1">
      <alignment horizontal="center" vertical="center"/>
    </xf>
    <xf numFmtId="0" fontId="26" fillId="0" borderId="37" xfId="54" applyFont="1" applyBorder="1" applyAlignment="1">
      <alignment vertical="center"/>
    </xf>
    <xf numFmtId="0" fontId="24" fillId="0" borderId="37" xfId="54" applyFont="1" applyBorder="1" applyAlignment="1">
      <alignment vertical="center"/>
    </xf>
    <xf numFmtId="58" fontId="21" fillId="0" borderId="37" xfId="54" applyNumberFormat="1" applyFont="1" applyBorder="1" applyAlignment="1">
      <alignment vertical="center"/>
    </xf>
    <xf numFmtId="0" fontId="26" fillId="0" borderId="37" xfId="54" applyFont="1" applyBorder="1" applyAlignment="1">
      <alignment horizontal="center" vertical="center"/>
    </xf>
    <xf numFmtId="0" fontId="26" fillId="0" borderId="38" xfId="54" applyFont="1" applyFill="1" applyBorder="1" applyAlignment="1">
      <alignment horizontal="left" vertical="center"/>
    </xf>
    <xf numFmtId="0" fontId="26" fillId="0" borderId="37" xfId="54" applyFont="1" applyFill="1" applyBorder="1" applyAlignment="1">
      <alignment horizontal="left" vertical="center"/>
    </xf>
    <xf numFmtId="0" fontId="26" fillId="0" borderId="39" xfId="54" applyFont="1" applyFill="1" applyBorder="1" applyAlignment="1">
      <alignment horizontal="center" vertical="center"/>
    </xf>
    <xf numFmtId="0" fontId="26" fillId="0" borderId="40" xfId="54" applyFont="1" applyFill="1" applyBorder="1" applyAlignment="1">
      <alignment horizontal="center" vertical="center"/>
    </xf>
    <xf numFmtId="0" fontId="26" fillId="0" borderId="17" xfId="54" applyFont="1" applyFill="1" applyBorder="1" applyAlignment="1">
      <alignment horizontal="center" vertical="center"/>
    </xf>
    <xf numFmtId="0" fontId="26" fillId="0" borderId="18" xfId="54" applyFont="1" applyFill="1" applyBorder="1" applyAlignment="1">
      <alignment horizontal="center" vertical="center"/>
    </xf>
    <xf numFmtId="58" fontId="26" fillId="0" borderId="37" xfId="54" applyNumberFormat="1" applyFont="1" applyFill="1" applyBorder="1" applyAlignment="1">
      <alignment vertical="center"/>
    </xf>
    <xf numFmtId="0" fontId="21" fillId="0" borderId="35" xfId="54" applyFont="1" applyBorder="1" applyAlignment="1">
      <alignment horizontal="center" vertical="center"/>
    </xf>
    <xf numFmtId="0" fontId="21" fillId="0" borderId="41" xfId="54" applyFont="1" applyBorder="1" applyAlignment="1">
      <alignment horizontal="center" vertical="center"/>
    </xf>
    <xf numFmtId="0" fontId="16" fillId="0" borderId="10" xfId="54" applyFont="1" applyBorder="1" applyAlignment="1">
      <alignment horizontal="left" vertical="center"/>
    </xf>
    <xf numFmtId="0" fontId="24" fillId="0" borderId="11" xfId="54" applyFont="1" applyBorder="1" applyAlignment="1">
      <alignment horizontal="left" vertical="center"/>
    </xf>
    <xf numFmtId="0" fontId="16" fillId="0" borderId="11" xfId="54" applyFont="1" applyBorder="1" applyAlignment="1">
      <alignment horizontal="center" vertical="center"/>
    </xf>
    <xf numFmtId="0" fontId="16" fillId="0" borderId="30" xfId="54" applyFont="1" applyBorder="1" applyAlignment="1">
      <alignment horizontal="left" vertical="center"/>
    </xf>
    <xf numFmtId="0" fontId="24" fillId="0" borderId="29" xfId="54" applyFont="1" applyBorder="1" applyAlignment="1">
      <alignment horizontal="left" vertical="center"/>
    </xf>
    <xf numFmtId="0" fontId="23" fillId="0" borderId="15" xfId="54" applyFont="1" applyBorder="1" applyAlignment="1">
      <alignment horizontal="left" vertical="center"/>
    </xf>
    <xf numFmtId="0" fontId="23" fillId="0" borderId="29" xfId="54" applyFont="1" applyBorder="1" applyAlignment="1">
      <alignment horizontal="left" vertical="center"/>
    </xf>
    <xf numFmtId="0" fontId="23" fillId="0" borderId="21" xfId="54" applyFont="1" applyBorder="1" applyAlignment="1">
      <alignment horizontal="left" vertical="center"/>
    </xf>
    <xf numFmtId="0" fontId="23" fillId="0" borderId="22" xfId="54" applyFont="1" applyBorder="1" applyAlignment="1">
      <alignment horizontal="left" vertical="center"/>
    </xf>
    <xf numFmtId="0" fontId="23" fillId="0" borderId="32" xfId="54" applyFont="1" applyBorder="1" applyAlignment="1">
      <alignment horizontal="left" vertical="center"/>
    </xf>
    <xf numFmtId="0" fontId="24" fillId="0" borderId="30" xfId="54" applyFont="1" applyBorder="1" applyAlignment="1">
      <alignment horizontal="left" vertical="center"/>
    </xf>
    <xf numFmtId="0" fontId="16" fillId="0" borderId="30" xfId="54" applyFont="1" applyBorder="1" applyAlignment="1">
      <alignment horizontal="center" vertical="center"/>
    </xf>
    <xf numFmtId="0" fontId="23" fillId="0" borderId="11" xfId="54" applyFont="1" applyBorder="1" applyAlignment="1">
      <alignment horizontal="left" vertical="center"/>
    </xf>
    <xf numFmtId="0" fontId="16" fillId="0" borderId="33" xfId="54" applyFont="1" applyFill="1" applyBorder="1" applyAlignment="1">
      <alignment horizontal="left" vertical="center"/>
    </xf>
    <xf numFmtId="0" fontId="16" fillId="0" borderId="32" xfId="54" applyFont="1" applyBorder="1" applyAlignment="1">
      <alignment horizontal="left" vertical="center"/>
    </xf>
    <xf numFmtId="0" fontId="24" fillId="0" borderId="42" xfId="54" applyFont="1" applyBorder="1" applyAlignment="1">
      <alignment horizontal="center" vertical="center"/>
    </xf>
    <xf numFmtId="0" fontId="26" fillId="0" borderId="43" xfId="54" applyFont="1" applyFill="1" applyBorder="1" applyAlignment="1">
      <alignment horizontal="left" vertical="center"/>
    </xf>
    <xf numFmtId="0" fontId="26" fillId="0" borderId="44" xfId="54" applyFont="1" applyFill="1" applyBorder="1" applyAlignment="1">
      <alignment horizontal="center" vertical="center"/>
    </xf>
    <xf numFmtId="0" fontId="26" fillId="0" borderId="30" xfId="54" applyFont="1" applyFill="1" applyBorder="1" applyAlignment="1">
      <alignment horizontal="center" vertical="center"/>
    </xf>
    <xf numFmtId="0" fontId="21" fillId="0" borderId="37" xfId="54" applyFont="1" applyBorder="1" applyAlignment="1">
      <alignment horizontal="center" vertical="center"/>
    </xf>
    <xf numFmtId="0" fontId="21" fillId="0" borderId="42" xfId="54" applyFont="1" applyBorder="1" applyAlignment="1">
      <alignment horizontal="center" vertical="center"/>
    </xf>
    <xf numFmtId="0" fontId="21" fillId="0" borderId="0" xfId="54" applyFont="1" applyBorder="1" applyAlignment="1">
      <alignment horizontal="left" vertical="center"/>
    </xf>
    <xf numFmtId="0" fontId="31" fillId="0" borderId="13" xfId="54" applyFont="1" applyBorder="1" applyAlignment="1">
      <alignment horizontal="center" vertical="top"/>
    </xf>
    <xf numFmtId="0" fontId="24" fillId="0" borderId="10" xfId="54" applyFont="1" applyFill="1" applyBorder="1" applyAlignment="1">
      <alignment vertical="center"/>
    </xf>
    <xf numFmtId="0" fontId="24" fillId="0" borderId="11" xfId="54" applyFont="1" applyFill="1" applyBorder="1" applyAlignment="1">
      <alignment vertical="center"/>
    </xf>
    <xf numFmtId="14" fontId="24" fillId="0" borderId="18" xfId="54" applyNumberFormat="1" applyFont="1" applyFill="1" applyBorder="1" applyAlignment="1">
      <alignment horizontal="center" vertical="center"/>
    </xf>
    <xf numFmtId="14" fontId="24" fillId="0" borderId="30" xfId="54" applyNumberFormat="1" applyFont="1" applyFill="1" applyBorder="1" applyAlignment="1">
      <alignment horizontal="center" vertical="center"/>
    </xf>
    <xf numFmtId="0" fontId="16" fillId="0" borderId="45" xfId="54" applyFont="1" applyBorder="1" applyAlignment="1">
      <alignment horizontal="left" vertical="center"/>
    </xf>
    <xf numFmtId="0" fontId="16" fillId="0" borderId="24" xfId="54" applyFont="1" applyBorder="1" applyAlignment="1">
      <alignment horizontal="left" vertical="center"/>
    </xf>
    <xf numFmtId="0" fontId="26" fillId="0" borderId="38" xfId="54" applyFont="1" applyBorder="1" applyAlignment="1">
      <alignment horizontal="left" vertical="center"/>
    </xf>
    <xf numFmtId="0" fontId="26" fillId="0" borderId="37" xfId="54" applyFont="1" applyBorder="1" applyAlignment="1">
      <alignment horizontal="left" vertical="center"/>
    </xf>
    <xf numFmtId="0" fontId="16" fillId="0" borderId="39" xfId="54" applyFont="1" applyBorder="1" applyAlignment="1">
      <alignment vertical="center"/>
    </xf>
    <xf numFmtId="0" fontId="21" fillId="0" borderId="40" xfId="54" applyFont="1" applyBorder="1" applyAlignment="1">
      <alignment horizontal="left" vertical="center"/>
    </xf>
    <xf numFmtId="0" fontId="24" fillId="0" borderId="40" xfId="54" applyFont="1" applyBorder="1" applyAlignment="1">
      <alignment horizontal="left" vertical="center"/>
    </xf>
    <xf numFmtId="0" fontId="21" fillId="0" borderId="40" xfId="54" applyFont="1" applyBorder="1" applyAlignment="1">
      <alignment vertical="center"/>
    </xf>
    <xf numFmtId="0" fontId="16" fillId="0" borderId="40" xfId="54" applyFont="1" applyBorder="1" applyAlignment="1">
      <alignment vertical="center"/>
    </xf>
    <xf numFmtId="0" fontId="16" fillId="0" borderId="39" xfId="54" applyFont="1" applyBorder="1" applyAlignment="1">
      <alignment horizontal="center" vertical="center"/>
    </xf>
    <xf numFmtId="0" fontId="24" fillId="0" borderId="40" xfId="54" applyFont="1" applyBorder="1" applyAlignment="1">
      <alignment horizontal="center" vertical="center"/>
    </xf>
    <xf numFmtId="0" fontId="16" fillId="0" borderId="40" xfId="54" applyFont="1" applyBorder="1" applyAlignment="1">
      <alignment horizontal="center" vertical="center"/>
    </xf>
    <xf numFmtId="0" fontId="21" fillId="0" borderId="40" xfId="54" applyFont="1" applyBorder="1" applyAlignment="1">
      <alignment horizontal="center" vertical="center"/>
    </xf>
    <xf numFmtId="0" fontId="24" fillId="0" borderId="10" xfId="54" applyFont="1" applyBorder="1" applyAlignment="1">
      <alignment horizontal="center" vertical="center"/>
    </xf>
    <xf numFmtId="0" fontId="21" fillId="0" borderId="10" xfId="54" applyFont="1" applyBorder="1" applyAlignment="1">
      <alignment horizontal="center" vertical="center"/>
    </xf>
    <xf numFmtId="0" fontId="16" fillId="0" borderId="26" xfId="54" applyFont="1" applyBorder="1" applyAlignment="1">
      <alignment horizontal="left" vertical="center" wrapText="1"/>
    </xf>
    <xf numFmtId="0" fontId="16" fillId="0" borderId="27" xfId="54" applyFont="1" applyBorder="1" applyAlignment="1">
      <alignment horizontal="left" vertical="center" wrapText="1"/>
    </xf>
    <xf numFmtId="0" fontId="16" fillId="0" borderId="39" xfId="54" applyFont="1" applyBorder="1" applyAlignment="1">
      <alignment horizontal="left" vertical="center"/>
    </xf>
    <xf numFmtId="0" fontId="16" fillId="0" borderId="40" xfId="54" applyFont="1" applyBorder="1" applyAlignment="1">
      <alignment horizontal="left" vertical="center"/>
    </xf>
    <xf numFmtId="0" fontId="32" fillId="0" borderId="46" xfId="54" applyFont="1" applyBorder="1" applyAlignment="1">
      <alignment horizontal="left" vertical="center" wrapText="1"/>
    </xf>
    <xf numFmtId="0" fontId="24" fillId="0" borderId="16" xfId="54" applyFont="1" applyFill="1" applyBorder="1" applyAlignment="1">
      <alignment horizontal="left" vertical="center"/>
    </xf>
    <xf numFmtId="9" fontId="24" fillId="0" borderId="10" xfId="54" applyNumberFormat="1" applyFont="1" applyBorder="1" applyAlignment="1">
      <alignment horizontal="center" vertical="center"/>
    </xf>
    <xf numFmtId="0" fontId="26" fillId="0" borderId="38" xfId="0" applyFont="1" applyBorder="1" applyAlignment="1">
      <alignment horizontal="left" vertical="center"/>
    </xf>
    <xf numFmtId="0" fontId="26" fillId="0" borderId="37" xfId="0" applyFont="1" applyBorder="1" applyAlignment="1">
      <alignment horizontal="left" vertical="center"/>
    </xf>
    <xf numFmtId="9" fontId="24" fillId="0" borderId="25" xfId="54" applyNumberFormat="1" applyFont="1" applyFill="1" applyBorder="1" applyAlignment="1">
      <alignment horizontal="left" vertical="center"/>
    </xf>
    <xf numFmtId="9" fontId="24" fillId="0" borderId="20" xfId="54" applyNumberFormat="1" applyFont="1" applyFill="1" applyBorder="1" applyAlignment="1">
      <alignment horizontal="left" vertical="center"/>
    </xf>
    <xf numFmtId="9" fontId="24" fillId="0" borderId="47" xfId="54" applyNumberFormat="1" applyFont="1" applyBorder="1" applyAlignment="1">
      <alignment horizontal="left" vertical="center"/>
    </xf>
    <xf numFmtId="9" fontId="24" fillId="0" borderId="0" xfId="54" applyNumberFormat="1" applyFont="1" applyAlignment="1">
      <alignment horizontal="left" vertical="center"/>
    </xf>
    <xf numFmtId="9" fontId="24" fillId="0" borderId="26" xfId="54" applyNumberFormat="1" applyFont="1" applyBorder="1" applyAlignment="1">
      <alignment horizontal="left" vertical="center"/>
    </xf>
    <xf numFmtId="9" fontId="24" fillId="0" borderId="27" xfId="54" applyNumberFormat="1" applyFont="1" applyBorder="1" applyAlignment="1">
      <alignment horizontal="left" vertical="center"/>
    </xf>
    <xf numFmtId="0" fontId="23" fillId="0" borderId="39" xfId="54" applyFont="1" applyFill="1" applyBorder="1" applyAlignment="1">
      <alignment horizontal="left" vertical="center"/>
    </xf>
    <xf numFmtId="0" fontId="23" fillId="0" borderId="40" xfId="54" applyFont="1" applyFill="1" applyBorder="1" applyAlignment="1">
      <alignment horizontal="left" vertical="center"/>
    </xf>
    <xf numFmtId="0" fontId="23" fillId="0" borderId="48" xfId="54" applyFont="1" applyFill="1" applyBorder="1" applyAlignment="1">
      <alignment horizontal="left" vertical="center"/>
    </xf>
    <xf numFmtId="0" fontId="23" fillId="0" borderId="27" xfId="54" applyFont="1" applyFill="1" applyBorder="1" applyAlignment="1">
      <alignment horizontal="left" vertical="center"/>
    </xf>
    <xf numFmtId="0" fontId="26" fillId="0" borderId="24" xfId="54" applyFont="1" applyFill="1" applyBorder="1" applyAlignment="1">
      <alignment horizontal="left" vertical="center"/>
    </xf>
    <xf numFmtId="0" fontId="24" fillId="0" borderId="49" xfId="54" applyFont="1" applyFill="1" applyBorder="1" applyAlignment="1">
      <alignment horizontal="left" vertical="center"/>
    </xf>
    <xf numFmtId="0" fontId="24" fillId="0" borderId="50" xfId="54" applyFont="1" applyFill="1" applyBorder="1" applyAlignment="1">
      <alignment horizontal="left" vertical="center"/>
    </xf>
    <xf numFmtId="0" fontId="26" fillId="0" borderId="34" xfId="54" applyFont="1" applyBorder="1" applyAlignment="1">
      <alignment vertical="center"/>
    </xf>
    <xf numFmtId="0" fontId="33" fillId="0" borderId="37" xfId="54" applyFont="1" applyBorder="1" applyAlignment="1">
      <alignment horizontal="center" vertical="center"/>
    </xf>
    <xf numFmtId="0" fontId="26" fillId="0" borderId="35" xfId="54" applyFont="1" applyBorder="1" applyAlignment="1">
      <alignment vertical="center"/>
    </xf>
    <xf numFmtId="0" fontId="24" fillId="0" borderId="51" xfId="54" applyFont="1" applyBorder="1" applyAlignment="1">
      <alignment vertical="center"/>
    </xf>
    <xf numFmtId="0" fontId="26" fillId="0" borderId="51" xfId="54" applyFont="1" applyBorder="1" applyAlignment="1">
      <alignment vertical="center"/>
    </xf>
    <xf numFmtId="58" fontId="21" fillId="0" borderId="35" xfId="54" applyNumberFormat="1" applyFont="1" applyBorder="1" applyAlignment="1">
      <alignment vertical="center"/>
    </xf>
    <xf numFmtId="0" fontId="26" fillId="0" borderId="24" xfId="54" applyFont="1" applyBorder="1" applyAlignment="1">
      <alignment horizontal="center" vertical="center"/>
    </xf>
    <xf numFmtId="0" fontId="24" fillId="0" borderId="45" xfId="54" applyFont="1" applyFill="1" applyBorder="1" applyAlignment="1">
      <alignment horizontal="left" vertical="center"/>
    </xf>
    <xf numFmtId="0" fontId="24" fillId="0" borderId="24" xfId="54" applyFont="1" applyFill="1" applyBorder="1" applyAlignment="1">
      <alignment horizontal="left" vertical="center"/>
    </xf>
    <xf numFmtId="0" fontId="21" fillId="0" borderId="51" xfId="54" applyFont="1" applyBorder="1" applyAlignment="1">
      <alignment vertical="center"/>
    </xf>
    <xf numFmtId="58" fontId="21" fillId="0" borderId="35" xfId="54" applyNumberFormat="1" applyFont="1" applyFill="1" applyBorder="1" applyAlignment="1">
      <alignment vertical="center"/>
    </xf>
    <xf numFmtId="0" fontId="16" fillId="0" borderId="52" xfId="54" applyFont="1" applyBorder="1" applyAlignment="1">
      <alignment horizontal="left" vertical="center"/>
    </xf>
    <xf numFmtId="0" fontId="26" fillId="0" borderId="43" xfId="54" applyFont="1" applyBorder="1" applyAlignment="1">
      <alignment horizontal="left" vertical="center"/>
    </xf>
    <xf numFmtId="0" fontId="24" fillId="0" borderId="44" xfId="54" applyFont="1" applyBorder="1" applyAlignment="1">
      <alignment horizontal="left" vertical="center"/>
    </xf>
    <xf numFmtId="0" fontId="16" fillId="0" borderId="0" xfId="54" applyFont="1" applyBorder="1" applyAlignment="1">
      <alignment vertical="center"/>
    </xf>
    <xf numFmtId="0" fontId="16" fillId="0" borderId="33" xfId="54" applyFont="1" applyBorder="1" applyAlignment="1">
      <alignment horizontal="left" vertical="center" wrapText="1"/>
    </xf>
    <xf numFmtId="0" fontId="16" fillId="0" borderId="44" xfId="54" applyFont="1" applyBorder="1" applyAlignment="1">
      <alignment horizontal="left" vertical="center"/>
    </xf>
    <xf numFmtId="0" fontId="34" fillId="0" borderId="11" xfId="54" applyFont="1" applyBorder="1" applyAlignment="1">
      <alignment horizontal="left" vertical="center"/>
    </xf>
    <xf numFmtId="0" fontId="25" fillId="0" borderId="11" xfId="54" applyFont="1" applyBorder="1" applyAlignment="1">
      <alignment horizontal="left" vertical="center"/>
    </xf>
    <xf numFmtId="0" fontId="26" fillId="0" borderId="43" xfId="0" applyFont="1" applyBorder="1" applyAlignment="1">
      <alignment horizontal="left" vertical="center"/>
    </xf>
    <xf numFmtId="9" fontId="24" fillId="0" borderId="31" xfId="54" applyNumberFormat="1" applyFont="1" applyFill="1" applyBorder="1" applyAlignment="1">
      <alignment horizontal="left" vertical="center"/>
    </xf>
    <xf numFmtId="9" fontId="24" fillId="0" borderId="53" xfId="54" applyNumberFormat="1" applyFont="1" applyBorder="1" applyAlignment="1">
      <alignment horizontal="left" vertical="center"/>
    </xf>
    <xf numFmtId="9" fontId="24" fillId="0" borderId="33" xfId="54" applyNumberFormat="1" applyFont="1" applyBorder="1" applyAlignment="1">
      <alignment horizontal="left" vertical="center"/>
    </xf>
    <xf numFmtId="0" fontId="23" fillId="0" borderId="44" xfId="54" applyFont="1" applyFill="1" applyBorder="1" applyAlignment="1">
      <alignment horizontal="left" vertical="center"/>
    </xf>
    <xf numFmtId="0" fontId="23" fillId="0" borderId="33" xfId="54" applyFont="1" applyFill="1" applyBorder="1" applyAlignment="1">
      <alignment horizontal="left" vertical="center"/>
    </xf>
    <xf numFmtId="0" fontId="24" fillId="0" borderId="54" xfId="54" applyFont="1" applyFill="1" applyBorder="1" applyAlignment="1">
      <alignment horizontal="left" vertical="center"/>
    </xf>
    <xf numFmtId="0" fontId="26" fillId="0" borderId="55" xfId="54" applyFont="1" applyBorder="1" applyAlignment="1">
      <alignment horizontal="center" vertical="center"/>
    </xf>
    <xf numFmtId="0" fontId="24" fillId="0" borderId="51" xfId="54" applyFont="1" applyBorder="1" applyAlignment="1">
      <alignment horizontal="center" vertical="center"/>
    </xf>
    <xf numFmtId="0" fontId="24" fillId="0" borderId="52" xfId="54" applyFont="1" applyBorder="1" applyAlignment="1">
      <alignment horizontal="center" vertical="center"/>
    </xf>
    <xf numFmtId="0" fontId="24" fillId="0" borderId="52" xfId="54" applyFont="1" applyFill="1" applyBorder="1" applyAlignment="1">
      <alignment horizontal="left" vertical="center"/>
    </xf>
    <xf numFmtId="0" fontId="35" fillId="0" borderId="56" xfId="0" applyFont="1" applyBorder="1" applyAlignment="1">
      <alignment horizontal="center" vertical="center" wrapText="1"/>
    </xf>
    <xf numFmtId="0" fontId="35" fillId="0" borderId="57" xfId="0" applyFont="1" applyBorder="1" applyAlignment="1">
      <alignment horizontal="center" vertical="center" wrapText="1"/>
    </xf>
    <xf numFmtId="0" fontId="36" fillId="0" borderId="58" xfId="0" applyFont="1" applyBorder="1"/>
    <xf numFmtId="0" fontId="36" fillId="0" borderId="2" xfId="0" applyFont="1" applyBorder="1"/>
    <xf numFmtId="0" fontId="36" fillId="0" borderId="5" xfId="0" applyFont="1" applyBorder="1" applyAlignment="1">
      <alignment horizontal="center" vertical="center"/>
    </xf>
    <xf numFmtId="0" fontId="36" fillId="0" borderId="7" xfId="0" applyFont="1" applyBorder="1" applyAlignment="1">
      <alignment horizontal="center" vertical="center"/>
    </xf>
    <xf numFmtId="0" fontId="36" fillId="3" borderId="5" xfId="0" applyFont="1" applyFill="1" applyBorder="1" applyAlignment="1">
      <alignment horizontal="center" vertical="center"/>
    </xf>
    <xf numFmtId="0" fontId="36" fillId="3" borderId="7" xfId="0" applyFont="1" applyFill="1" applyBorder="1" applyAlignment="1">
      <alignment horizontal="center" vertical="center"/>
    </xf>
    <xf numFmtId="0" fontId="36" fillId="3" borderId="2" xfId="0" applyFont="1" applyFill="1" applyBorder="1"/>
    <xf numFmtId="0" fontId="0" fillId="0" borderId="58" xfId="0" applyBorder="1"/>
    <xf numFmtId="0" fontId="0" fillId="0" borderId="2" xfId="0" applyBorder="1"/>
    <xf numFmtId="0" fontId="0" fillId="3" borderId="2" xfId="0" applyFill="1" applyBorder="1"/>
    <xf numFmtId="0" fontId="0" fillId="0" borderId="59" xfId="0" applyBorder="1"/>
    <xf numFmtId="0" fontId="0" fillId="0" borderId="60" xfId="0" applyBorder="1"/>
    <xf numFmtId="0" fontId="0" fillId="3" borderId="60" xfId="0" applyFill="1" applyBorder="1"/>
    <xf numFmtId="0" fontId="0" fillId="4" borderId="0" xfId="0" applyFill="1"/>
    <xf numFmtId="0" fontId="35" fillId="0" borderId="61" xfId="0" applyFont="1" applyBorder="1" applyAlignment="1">
      <alignment horizontal="center" vertical="center" wrapText="1"/>
    </xf>
    <xf numFmtId="0" fontId="36" fillId="0" borderId="62" xfId="0" applyFont="1" applyBorder="1" applyAlignment="1">
      <alignment horizontal="center" vertical="center"/>
    </xf>
    <xf numFmtId="0" fontId="36" fillId="0" borderId="63" xfId="0" applyFont="1" applyBorder="1"/>
    <xf numFmtId="0" fontId="0" fillId="0" borderId="63" xfId="0" applyBorder="1"/>
    <xf numFmtId="0" fontId="0" fillId="0" borderId="64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 wrapText="1"/>
    </xf>
    <xf numFmtId="0" fontId="0" fillId="5" borderId="2" xfId="0" applyFill="1" applyBorder="1" applyAlignment="1">
      <alignment horizontal="center"/>
    </xf>
    <xf numFmtId="0" fontId="37" fillId="5" borderId="2" xfId="0" applyFont="1" applyFill="1" applyBorder="1" applyAlignment="1">
      <alignment vertical="top" wrapText="1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horizontal="center" vertical="top"/>
    </xf>
    <xf numFmtId="0" fontId="0" fillId="6" borderId="2" xfId="0" applyFont="1" applyFill="1" applyBorder="1" applyAlignment="1">
      <alignment vertical="top" wrapText="1"/>
    </xf>
    <xf numFmtId="0" fontId="36" fillId="5" borderId="2" xfId="0" applyFont="1" applyFill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8" fillId="0" borderId="0" xfId="0" applyFont="1" applyAlignment="1">
      <alignment horizontal="center"/>
    </xf>
    <xf numFmtId="0" fontId="38" fillId="0" borderId="0" xfId="0" applyFont="1" applyAlignment="1">
      <alignment vertical="top" wrapText="1"/>
    </xf>
    <xf numFmtId="176" fontId="7" fillId="0" borderId="2" xfId="59" applyNumberFormat="1" applyFont="1" applyFill="1" applyBorder="1" applyAlignment="1" quotePrefix="1">
      <alignment horizontal="center" vertical="center"/>
    </xf>
  </cellXfs>
  <cellStyles count="6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5 10" xfId="50"/>
    <cellStyle name="常规 5 2" xfId="51"/>
    <cellStyle name="常规_110509_2006-09-28" xfId="52"/>
    <cellStyle name="常规 2 2 3" xfId="53"/>
    <cellStyle name="常规 2" xfId="54"/>
    <cellStyle name="常规 3" xfId="55"/>
    <cellStyle name="常规 4" xfId="56"/>
    <cellStyle name="常规 23" xfId="57"/>
    <cellStyle name="常规 3 3 3" xfId="58"/>
    <cellStyle name="常规_10AW核价-润懋(35款已核，单耗未减)" xfId="59"/>
    <cellStyle name="常规 23 2 3" xfId="60"/>
    <cellStyle name="常规 72" xfId="61"/>
    <cellStyle name="常规 10 10" xfId="62"/>
    <cellStyle name="常规 43" xfId="63"/>
    <cellStyle name="常规 23 4" xfId="64"/>
    <cellStyle name="常规 23 2" xfId="65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sharedStrings" Target="sharedString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checked="Checked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checked="Checked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checked="Checked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checked="Checked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checked="Checked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checked="Checked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checked="Checked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checked="Checked" noThreeD="1" val="0"/>
</file>

<file path=xl/ctrlProps/ctrlProp172.xml><?xml version="1.0" encoding="utf-8"?>
<formControlPr xmlns="http://schemas.microsoft.com/office/spreadsheetml/2009/9/main" objectType="CheckBox" checked="Checked" noThreeD="1" val="0"/>
</file>

<file path=xl/ctrlProps/ctrlProp173.xml><?xml version="1.0" encoding="utf-8"?>
<formControlPr xmlns="http://schemas.microsoft.com/office/spreadsheetml/2009/9/main" objectType="CheckBox" checked="Checked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checked="Checked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78.xml><?xml version="1.0" encoding="utf-8"?>
<formControlPr xmlns="http://schemas.microsoft.com/office/spreadsheetml/2009/9/main" objectType="CheckBox" checked="Checked" noThreeD="1" val="0"/>
</file>

<file path=xl/ctrlProps/ctrlProp179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checked="Checked" noThreeD="1" val="0"/>
</file>

<file path=xl/ctrlProps/ctrlProp181.xml><?xml version="1.0" encoding="utf-8"?>
<formControlPr xmlns="http://schemas.microsoft.com/office/spreadsheetml/2009/9/main" objectType="CheckBox" checked="Checked" noThreeD="1" val="0"/>
</file>

<file path=xl/ctrlProps/ctrlProp182.xml><?xml version="1.0" encoding="utf-8"?>
<formControlPr xmlns="http://schemas.microsoft.com/office/spreadsheetml/2009/9/main" objectType="CheckBox" noThreeD="1" val="0"/>
</file>

<file path=xl/ctrlProps/ctrlProp183.xml><?xml version="1.0" encoding="utf-8"?>
<formControlPr xmlns="http://schemas.microsoft.com/office/spreadsheetml/2009/9/main" objectType="CheckBox" noThreeD="1" val="0"/>
</file>

<file path=xl/ctrlProps/ctrlProp184.xml><?xml version="1.0" encoding="utf-8"?>
<formControlPr xmlns="http://schemas.microsoft.com/office/spreadsheetml/2009/9/main" objectType="CheckBox" noThreeD="1" val="0"/>
</file>

<file path=xl/ctrlProps/ctrlProp185.xml><?xml version="1.0" encoding="utf-8"?>
<formControlPr xmlns="http://schemas.microsoft.com/office/spreadsheetml/2009/9/main" objectType="CheckBox" noThreeD="1" val="0"/>
</file>

<file path=xl/ctrlProps/ctrlProp186.xml><?xml version="1.0" encoding="utf-8"?>
<formControlPr xmlns="http://schemas.microsoft.com/office/spreadsheetml/2009/9/main" objectType="CheckBox" noThreeD="1" val="0"/>
</file>

<file path=xl/ctrlProps/ctrlProp187.xml><?xml version="1.0" encoding="utf-8"?>
<formControlPr xmlns="http://schemas.microsoft.com/office/spreadsheetml/2009/9/main" objectType="CheckBox" checked="Checked" noThreeD="1" val="0"/>
</file>

<file path=xl/ctrlProps/ctrlProp188.xml><?xml version="1.0" encoding="utf-8"?>
<formControlPr xmlns="http://schemas.microsoft.com/office/spreadsheetml/2009/9/main" objectType="CheckBox" noThreeD="1" val="0"/>
</file>

<file path=xl/ctrlProps/ctrlProp189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190.xml><?xml version="1.0" encoding="utf-8"?>
<formControlPr xmlns="http://schemas.microsoft.com/office/spreadsheetml/2009/9/main" objectType="CheckBox" checked="Checked" noThreeD="1" val="0"/>
</file>

<file path=xl/ctrlProps/ctrlProp191.xml><?xml version="1.0" encoding="utf-8"?>
<formControlPr xmlns="http://schemas.microsoft.com/office/spreadsheetml/2009/9/main" objectType="CheckBox" noThreeD="1" val="0"/>
</file>

<file path=xl/ctrlProps/ctrlProp192.xml><?xml version="1.0" encoding="utf-8"?>
<formControlPr xmlns="http://schemas.microsoft.com/office/spreadsheetml/2009/9/main" objectType="CheckBox" noThreeD="1" val="0"/>
</file>

<file path=xl/ctrlProps/ctrlProp193.xml><?xml version="1.0" encoding="utf-8"?>
<formControlPr xmlns="http://schemas.microsoft.com/office/spreadsheetml/2009/9/main" objectType="CheckBox" noThreeD="1" val="0"/>
</file>

<file path=xl/ctrlProps/ctrlProp194.xml><?xml version="1.0" encoding="utf-8"?>
<formControlPr xmlns="http://schemas.microsoft.com/office/spreadsheetml/2009/9/main" objectType="CheckBox" checked="Checked" noThreeD="1" val="0"/>
</file>

<file path=xl/ctrlProps/ctrlProp195.xml><?xml version="1.0" encoding="utf-8"?>
<formControlPr xmlns="http://schemas.microsoft.com/office/spreadsheetml/2009/9/main" objectType="CheckBox" noThreeD="1" val="0"/>
</file>

<file path=xl/ctrlProps/ctrlProp196.xml><?xml version="1.0" encoding="utf-8"?>
<formControlPr xmlns="http://schemas.microsoft.com/office/spreadsheetml/2009/9/main" objectType="CheckBox" checked="Checked" noThreeD="1" val="0"/>
</file>

<file path=xl/ctrlProps/ctrlProp197.xml><?xml version="1.0" encoding="utf-8"?>
<formControlPr xmlns="http://schemas.microsoft.com/office/spreadsheetml/2009/9/main" objectType="CheckBox" noThreeD="1" val="0"/>
</file>

<file path=xl/ctrlProps/ctrlProp198.xml><?xml version="1.0" encoding="utf-8"?>
<formControlPr xmlns="http://schemas.microsoft.com/office/spreadsheetml/2009/9/main" objectType="CheckBox" noThreeD="1" val="0"/>
</file>

<file path=xl/ctrlProps/ctrlProp19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00.xml><?xml version="1.0" encoding="utf-8"?>
<formControlPr xmlns="http://schemas.microsoft.com/office/spreadsheetml/2009/9/main" objectType="CheckBox" checked="Checked" noThreeD="1" val="0"/>
</file>

<file path=xl/ctrlProps/ctrlProp201.xml><?xml version="1.0" encoding="utf-8"?>
<formControlPr xmlns="http://schemas.microsoft.com/office/spreadsheetml/2009/9/main" objectType="CheckBox" noThreeD="1" val="0"/>
</file>

<file path=xl/ctrlProps/ctrlProp202.xml><?xml version="1.0" encoding="utf-8"?>
<formControlPr xmlns="http://schemas.microsoft.com/office/spreadsheetml/2009/9/main" objectType="CheckBox" noThreeD="1" val="0"/>
</file>

<file path=xl/ctrlProps/ctrlProp203.xml><?xml version="1.0" encoding="utf-8"?>
<formControlPr xmlns="http://schemas.microsoft.com/office/spreadsheetml/2009/9/main" objectType="CheckBox" noThreeD="1" val="0"/>
</file>

<file path=xl/ctrlProps/ctrlProp204.xml><?xml version="1.0" encoding="utf-8"?>
<formControlPr xmlns="http://schemas.microsoft.com/office/spreadsheetml/2009/9/main" objectType="CheckBox" noThreeD="1" val="0"/>
</file>

<file path=xl/ctrlProps/ctrlProp205.xml><?xml version="1.0" encoding="utf-8"?>
<formControlPr xmlns="http://schemas.microsoft.com/office/spreadsheetml/2009/9/main" objectType="CheckBox" checked="Checked" noThreeD="1" val="0"/>
</file>

<file path=xl/ctrlProps/ctrlProp206.xml><?xml version="1.0" encoding="utf-8"?>
<formControlPr xmlns="http://schemas.microsoft.com/office/spreadsheetml/2009/9/main" objectType="CheckBox" checked="Checked" noThreeD="1" val="0"/>
</file>

<file path=xl/ctrlProps/ctrlProp207.xml><?xml version="1.0" encoding="utf-8"?>
<formControlPr xmlns="http://schemas.microsoft.com/office/spreadsheetml/2009/9/main" objectType="CheckBox" checked="Checked" noThreeD="1" val="0"/>
</file>

<file path=xl/ctrlProps/ctrlProp208.xml><?xml version="1.0" encoding="utf-8"?>
<formControlPr xmlns="http://schemas.microsoft.com/office/spreadsheetml/2009/9/main" objectType="CheckBox" noThreeD="1" val="0"/>
</file>

<file path=xl/ctrlProps/ctrlProp209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10.xml><?xml version="1.0" encoding="utf-8"?>
<formControlPr xmlns="http://schemas.microsoft.com/office/spreadsheetml/2009/9/main" objectType="CheckBox" checked="Checked" noThreeD="1" val="0"/>
</file>

<file path=xl/ctrlProps/ctrlProp211.xml><?xml version="1.0" encoding="utf-8"?>
<formControlPr xmlns="http://schemas.microsoft.com/office/spreadsheetml/2009/9/main" objectType="CheckBox" checked="Checked" noThreeD="1" val="0"/>
</file>

<file path=xl/ctrlProps/ctrlProp212.xml><?xml version="1.0" encoding="utf-8"?>
<formControlPr xmlns="http://schemas.microsoft.com/office/spreadsheetml/2009/9/main" objectType="CheckBox" checked="Checked" noThreeD="1" val="0"/>
</file>

<file path=xl/ctrlProps/ctrlProp213.xml><?xml version="1.0" encoding="utf-8"?>
<formControlPr xmlns="http://schemas.microsoft.com/office/spreadsheetml/2009/9/main" objectType="CheckBox" noThreeD="1" val="0"/>
</file>

<file path=xl/ctrlProps/ctrlProp214.xml><?xml version="1.0" encoding="utf-8"?>
<formControlPr xmlns="http://schemas.microsoft.com/office/spreadsheetml/2009/9/main" objectType="CheckBox" checked="Checked" noThreeD="1" val="0"/>
</file>

<file path=xl/ctrlProps/ctrlProp215.xml><?xml version="1.0" encoding="utf-8"?>
<formControlPr xmlns="http://schemas.microsoft.com/office/spreadsheetml/2009/9/main" objectType="CheckBox" checked="Checked" noThreeD="1" val="0"/>
</file>

<file path=xl/ctrlProps/ctrlProp216.xml><?xml version="1.0" encoding="utf-8"?>
<formControlPr xmlns="http://schemas.microsoft.com/office/spreadsheetml/2009/9/main" objectType="CheckBox" checked="Checked" noThreeD="1" val="0"/>
</file>

<file path=xl/ctrlProps/ctrlProp217.xml><?xml version="1.0" encoding="utf-8"?>
<formControlPr xmlns="http://schemas.microsoft.com/office/spreadsheetml/2009/9/main" objectType="CheckBox" checked="Checked" noThreeD="1" val="0"/>
</file>

<file path=xl/ctrlProps/ctrlProp218.xml><?xml version="1.0" encoding="utf-8"?>
<formControlPr xmlns="http://schemas.microsoft.com/office/spreadsheetml/2009/9/main" objectType="CheckBox" checked="Checked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checked="Checked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checked="Checked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checked="Checked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56740" y="244538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52</xdr:row>
          <xdr:rowOff>0</xdr:rowOff>
        </xdr:from>
        <xdr:to>
          <xdr:col>252</xdr:col>
          <xdr:colOff>304800</xdr:colOff>
          <xdr:row>52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541640" y="11156950"/>
              <a:ext cx="304800" cy="101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31740" y="2374265"/>
              <a:ext cx="393700" cy="3327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69340" y="244538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67040" y="2374265"/>
              <a:ext cx="393700" cy="3327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56740" y="224726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52</xdr:row>
          <xdr:rowOff>0</xdr:rowOff>
        </xdr:from>
        <xdr:to>
          <xdr:col>252</xdr:col>
          <xdr:colOff>393700</xdr:colOff>
          <xdr:row>53</xdr:row>
          <xdr:rowOff>10795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541640" y="11156950"/>
              <a:ext cx="393700" cy="2184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57040" y="224726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31740" y="2217420"/>
              <a:ext cx="393700" cy="2279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44340" y="244538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69340" y="224726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68540" y="224726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54340" y="2153920"/>
              <a:ext cx="393700" cy="3549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81240" y="244538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94740" y="326961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94740" y="346773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69440" y="345503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82140" y="325691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31640" y="345503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218940" y="325691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31740" y="345503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31740" y="325691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93940" y="345503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79740" y="345503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93940" y="325691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79740" y="325691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5080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32040" y="1278255"/>
              <a:ext cx="39370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7</xdr:row>
          <xdr:rowOff>201295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32040" y="1476375"/>
              <a:ext cx="393700" cy="20129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32040" y="1080135"/>
              <a:ext cx="39370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4</xdr:row>
          <xdr:rowOff>182880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419340" y="839470"/>
              <a:ext cx="393700" cy="2254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3</xdr:row>
          <xdr:rowOff>123190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406640" y="654050"/>
              <a:ext cx="393700" cy="14351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3</xdr:row>
          <xdr:rowOff>127635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54340" y="615950"/>
              <a:ext cx="393700" cy="18605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4</xdr:row>
          <xdr:rowOff>182245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67040" y="826770"/>
              <a:ext cx="393700" cy="23749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79740" y="1080135"/>
              <a:ext cx="393700" cy="19939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10160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79740" y="1278255"/>
              <a:ext cx="393700" cy="20828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79740" y="147637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56740" y="264350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69340" y="264350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57040" y="264350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31740" y="264350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200140" y="264350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47</xdr:row>
          <xdr:rowOff>12700</xdr:rowOff>
        </xdr:from>
        <xdr:to>
          <xdr:col>1</xdr:col>
          <xdr:colOff>596900</xdr:colOff>
          <xdr:row>48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94740" y="1015047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48</xdr:row>
          <xdr:rowOff>0</xdr:rowOff>
        </xdr:from>
        <xdr:to>
          <xdr:col>1</xdr:col>
          <xdr:colOff>596900</xdr:colOff>
          <xdr:row>49</xdr:row>
          <xdr:rowOff>12700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94740" y="1033589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48</xdr:row>
          <xdr:rowOff>0</xdr:rowOff>
        </xdr:from>
        <xdr:to>
          <xdr:col>2</xdr:col>
          <xdr:colOff>596900</xdr:colOff>
          <xdr:row>49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82140" y="1033589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47</xdr:row>
          <xdr:rowOff>0</xdr:rowOff>
        </xdr:from>
        <xdr:to>
          <xdr:col>2</xdr:col>
          <xdr:colOff>596900</xdr:colOff>
          <xdr:row>48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82140" y="1013777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48</xdr:row>
          <xdr:rowOff>0</xdr:rowOff>
        </xdr:from>
        <xdr:to>
          <xdr:col>5</xdr:col>
          <xdr:colOff>635000</xdr:colOff>
          <xdr:row>49</xdr:row>
          <xdr:rowOff>12700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82440" y="1033589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47</xdr:row>
          <xdr:rowOff>0</xdr:rowOff>
        </xdr:from>
        <xdr:to>
          <xdr:col>5</xdr:col>
          <xdr:colOff>622300</xdr:colOff>
          <xdr:row>48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69740" y="1013777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48</xdr:row>
          <xdr:rowOff>0</xdr:rowOff>
        </xdr:from>
        <xdr:to>
          <xdr:col>6</xdr:col>
          <xdr:colOff>571500</xdr:colOff>
          <xdr:row>49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5006340" y="1033589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47</xdr:row>
          <xdr:rowOff>0</xdr:rowOff>
        </xdr:from>
        <xdr:to>
          <xdr:col>6</xdr:col>
          <xdr:colOff>571500</xdr:colOff>
          <xdr:row>48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5006340" y="1013777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48</xdr:row>
          <xdr:rowOff>0</xdr:rowOff>
        </xdr:from>
        <xdr:to>
          <xdr:col>9</xdr:col>
          <xdr:colOff>596900</xdr:colOff>
          <xdr:row>49</xdr:row>
          <xdr:rowOff>12700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93940" y="1033589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48</xdr:row>
          <xdr:rowOff>0</xdr:rowOff>
        </xdr:from>
        <xdr:to>
          <xdr:col>10</xdr:col>
          <xdr:colOff>609600</xdr:colOff>
          <xdr:row>49</xdr:row>
          <xdr:rowOff>12700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79740" y="1033589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47</xdr:row>
          <xdr:rowOff>0</xdr:rowOff>
        </xdr:from>
        <xdr:to>
          <xdr:col>9</xdr:col>
          <xdr:colOff>584200</xdr:colOff>
          <xdr:row>48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81240" y="1013777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47</xdr:row>
          <xdr:rowOff>0</xdr:rowOff>
        </xdr:from>
        <xdr:to>
          <xdr:col>10</xdr:col>
          <xdr:colOff>609600</xdr:colOff>
          <xdr:row>48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79740" y="1013777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48</xdr:row>
          <xdr:rowOff>0</xdr:rowOff>
        </xdr:from>
        <xdr:to>
          <xdr:col>8</xdr:col>
          <xdr:colOff>190500</xdr:colOff>
          <xdr:row>49</xdr:row>
          <xdr:rowOff>12700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200140" y="1033589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47</xdr:row>
          <xdr:rowOff>0</xdr:rowOff>
        </xdr:from>
        <xdr:to>
          <xdr:col>8</xdr:col>
          <xdr:colOff>190500</xdr:colOff>
          <xdr:row>48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200140" y="1013777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48</xdr:row>
          <xdr:rowOff>0</xdr:rowOff>
        </xdr:from>
        <xdr:to>
          <xdr:col>4</xdr:col>
          <xdr:colOff>190500</xdr:colOff>
          <xdr:row>49</xdr:row>
          <xdr:rowOff>12700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50540" y="1033589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47</xdr:row>
          <xdr:rowOff>0</xdr:rowOff>
        </xdr:from>
        <xdr:to>
          <xdr:col>4</xdr:col>
          <xdr:colOff>190500</xdr:colOff>
          <xdr:row>48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50540" y="1013777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67040" y="2585085"/>
              <a:ext cx="393700" cy="3200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68540" y="264350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200140" y="244538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200140" y="224726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48</xdr:row>
          <xdr:rowOff>0</xdr:rowOff>
        </xdr:from>
        <xdr:to>
          <xdr:col>8</xdr:col>
          <xdr:colOff>190500</xdr:colOff>
          <xdr:row>49</xdr:row>
          <xdr:rowOff>12700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200140" y="1033589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36</xdr:row>
          <xdr:rowOff>0</xdr:rowOff>
        </xdr:from>
        <xdr:to>
          <xdr:col>2</xdr:col>
          <xdr:colOff>596900</xdr:colOff>
          <xdr:row>37</xdr:row>
          <xdr:rowOff>12700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82140" y="7920355"/>
              <a:ext cx="393700" cy="2203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36</xdr:row>
          <xdr:rowOff>0</xdr:rowOff>
        </xdr:from>
        <xdr:to>
          <xdr:col>3</xdr:col>
          <xdr:colOff>596900</xdr:colOff>
          <xdr:row>37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69540" y="7920355"/>
              <a:ext cx="39370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20</xdr:row>
      <xdr:rowOff>0</xdr:rowOff>
    </xdr:from>
    <xdr:to>
      <xdr:col>9</xdr:col>
      <xdr:colOff>431800</xdr:colOff>
      <xdr:row>20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431800</xdr:colOff>
      <xdr:row>20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516255</xdr:colOff>
      <xdr:row>21</xdr:row>
      <xdr:rowOff>0</xdr:rowOff>
    </xdr:from>
    <xdr:to>
      <xdr:col>9</xdr:col>
      <xdr:colOff>465455</xdr:colOff>
      <xdr:row>21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418715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431800</xdr:colOff>
      <xdr:row>20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431800</xdr:colOff>
      <xdr:row>20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8295" y="10328275"/>
              <a:ext cx="304800" cy="101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263525</xdr:colOff>
          <xdr:row>9</xdr:row>
          <xdr:rowOff>169545</xdr:rowOff>
        </xdr:from>
        <xdr:to>
          <xdr:col>6</xdr:col>
          <xdr:colOff>657225</xdr:colOff>
          <xdr:row>11</xdr:row>
          <xdr:rowOff>67945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2200" y="2363470"/>
              <a:ext cx="393700" cy="317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313055</xdr:colOff>
          <xdr:row>9</xdr:row>
          <xdr:rowOff>3175</xdr:rowOff>
        </xdr:from>
        <xdr:to>
          <xdr:col>2</xdr:col>
          <xdr:colOff>724535</xdr:colOff>
          <xdr:row>10</xdr:row>
          <xdr:rowOff>1905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3730" y="2197100"/>
              <a:ext cx="411480" cy="20828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8295" y="1032827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306070</xdr:colOff>
          <xdr:row>10</xdr:row>
          <xdr:rowOff>30480</xdr:rowOff>
        </xdr:from>
        <xdr:to>
          <xdr:col>2</xdr:col>
          <xdr:colOff>735330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6745" y="2433955"/>
              <a:ext cx="42926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361315</xdr:colOff>
          <xdr:row>8</xdr:row>
          <xdr:rowOff>201295</xdr:rowOff>
        </xdr:from>
        <xdr:to>
          <xdr:col>6</xdr:col>
          <xdr:colOff>10795</xdr:colOff>
          <xdr:row>10</xdr:row>
          <xdr:rowOff>43180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7990" y="2185670"/>
              <a:ext cx="411480" cy="2609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269240</xdr:colOff>
          <xdr:row>8</xdr:row>
          <xdr:rowOff>163195</xdr:rowOff>
        </xdr:from>
        <xdr:to>
          <xdr:col>6</xdr:col>
          <xdr:colOff>662940</xdr:colOff>
          <xdr:row>10</xdr:row>
          <xdr:rowOff>48895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7915" y="2147570"/>
              <a:ext cx="393700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26035</xdr:rowOff>
        </xdr:from>
        <xdr:to>
          <xdr:col>6</xdr:col>
          <xdr:colOff>5080</xdr:colOff>
          <xdr:row>11</xdr:row>
          <xdr:rowOff>24130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32275" y="2429510"/>
              <a:ext cx="41148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348615</xdr:colOff>
          <xdr:row>9</xdr:row>
          <xdr:rowOff>2540</xdr:rowOff>
        </xdr:from>
        <xdr:to>
          <xdr:col>1</xdr:col>
          <xdr:colOff>760095</xdr:colOff>
          <xdr:row>10</xdr:row>
          <xdr:rowOff>2540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7290" y="2196465"/>
              <a:ext cx="41148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354330</xdr:colOff>
          <xdr:row>10</xdr:row>
          <xdr:rowOff>33020</xdr:rowOff>
        </xdr:from>
        <xdr:to>
          <xdr:col>2</xdr:col>
          <xdr:colOff>15240</xdr:colOff>
          <xdr:row>11</xdr:row>
          <xdr:rowOff>35560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3005" y="2436495"/>
              <a:ext cx="422910" cy="21209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353695</xdr:colOff>
          <xdr:row>8</xdr:row>
          <xdr:rowOff>208915</xdr:rowOff>
        </xdr:from>
        <xdr:to>
          <xdr:col>10</xdr:col>
          <xdr:colOff>3175</xdr:colOff>
          <xdr:row>10</xdr:row>
          <xdr:rowOff>37465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85990" y="2193290"/>
              <a:ext cx="411480" cy="2476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180340</xdr:rowOff>
        </xdr:from>
        <xdr:to>
          <xdr:col>10</xdr:col>
          <xdr:colOff>722630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5445" y="2164715"/>
              <a:ext cx="411480" cy="3022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353695</xdr:colOff>
          <xdr:row>10</xdr:row>
          <xdr:rowOff>20955</xdr:rowOff>
        </xdr:from>
        <xdr:to>
          <xdr:col>10</xdr:col>
          <xdr:colOff>3175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85990" y="2424430"/>
              <a:ext cx="41148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316865</xdr:colOff>
          <xdr:row>9</xdr:row>
          <xdr:rowOff>174625</xdr:rowOff>
        </xdr:from>
        <xdr:to>
          <xdr:col>10</xdr:col>
          <xdr:colOff>728345</xdr:colOff>
          <xdr:row>11</xdr:row>
          <xdr:rowOff>36830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11160" y="2368550"/>
              <a:ext cx="411480" cy="28130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305435</xdr:colOff>
          <xdr:row>2</xdr:row>
          <xdr:rowOff>176530</xdr:rowOff>
        </xdr:from>
        <xdr:to>
          <xdr:col>9</xdr:col>
          <xdr:colOff>716915</xdr:colOff>
          <xdr:row>4</xdr:row>
          <xdr:rowOff>37465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37730" y="681355"/>
              <a:ext cx="411480" cy="28003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17145</xdr:rowOff>
        </xdr:from>
        <xdr:to>
          <xdr:col>10</xdr:col>
          <xdr:colOff>748030</xdr:colOff>
          <xdr:row>4</xdr:row>
          <xdr:rowOff>24130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30845" y="731520"/>
              <a:ext cx="411480" cy="21653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312420</xdr:colOff>
          <xdr:row>3</xdr:row>
          <xdr:rowOff>170815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44715" y="885190"/>
              <a:ext cx="411480" cy="2863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3810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8145" y="879475"/>
              <a:ext cx="441960" cy="292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886325"/>
              <a:ext cx="393700" cy="2540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886325"/>
              <a:ext cx="393700" cy="2413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31875" y="57689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9658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8475" y="59658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8475" y="57689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9875" y="5946775"/>
              <a:ext cx="393700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9875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41875" y="59658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8195" y="59658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97495" y="59785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35495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97495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5195" y="59658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5195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9575" y="59658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9575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5195" y="59658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431800</xdr:colOff>
      <xdr:row>20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431800</xdr:colOff>
      <xdr:row>20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431800</xdr:colOff>
      <xdr:row>20</xdr:row>
      <xdr:rowOff>25400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4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4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4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431800</xdr:colOff>
      <xdr:row>20</xdr:row>
      <xdr:rowOff>25400</xdr:rowOff>
    </xdr:to>
    <xdr:sp>
      <xdr:nvSpPr>
        <xdr:cNvPr id="46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431800</xdr:colOff>
      <xdr:row>20</xdr:row>
      <xdr:rowOff>25400</xdr:rowOff>
    </xdr:to>
    <xdr:sp>
      <xdr:nvSpPr>
        <xdr:cNvPr id="47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4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4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5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431800</xdr:colOff>
      <xdr:row>20</xdr:row>
      <xdr:rowOff>25400</xdr:rowOff>
    </xdr:to>
    <xdr:sp>
      <xdr:nvSpPr>
        <xdr:cNvPr id="51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52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5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5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5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56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57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5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5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6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61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62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6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6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6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66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67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6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6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7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516255</xdr:colOff>
      <xdr:row>21</xdr:row>
      <xdr:rowOff>0</xdr:rowOff>
    </xdr:from>
    <xdr:to>
      <xdr:col>9</xdr:col>
      <xdr:colOff>465455</xdr:colOff>
      <xdr:row>21</xdr:row>
      <xdr:rowOff>25400</xdr:rowOff>
    </xdr:to>
    <xdr:sp>
      <xdr:nvSpPr>
        <xdr:cNvPr id="71" name="Text Box 1"/>
        <xdr:cNvSpPr txBox="1">
          <a:spLocks noChangeArrowheads="1"/>
        </xdr:cNvSpPr>
      </xdr:nvSpPr>
      <xdr:spPr>
        <a:xfrm>
          <a:off x="2418715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431800</xdr:colOff>
      <xdr:row>20</xdr:row>
      <xdr:rowOff>25400</xdr:rowOff>
    </xdr:to>
    <xdr:sp>
      <xdr:nvSpPr>
        <xdr:cNvPr id="72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7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7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7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431800</xdr:colOff>
      <xdr:row>20</xdr:row>
      <xdr:rowOff>25400</xdr:rowOff>
    </xdr:to>
    <xdr:sp>
      <xdr:nvSpPr>
        <xdr:cNvPr id="76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431800</xdr:colOff>
      <xdr:row>20</xdr:row>
      <xdr:rowOff>25400</xdr:rowOff>
    </xdr:to>
    <xdr:sp>
      <xdr:nvSpPr>
        <xdr:cNvPr id="77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7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7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8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431800</xdr:colOff>
      <xdr:row>20</xdr:row>
      <xdr:rowOff>25400</xdr:rowOff>
    </xdr:to>
    <xdr:sp>
      <xdr:nvSpPr>
        <xdr:cNvPr id="81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82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8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8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8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86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87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8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8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9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91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92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9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9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9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96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97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9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9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0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516255</xdr:colOff>
      <xdr:row>21</xdr:row>
      <xdr:rowOff>0</xdr:rowOff>
    </xdr:from>
    <xdr:to>
      <xdr:col>9</xdr:col>
      <xdr:colOff>465455</xdr:colOff>
      <xdr:row>21</xdr:row>
      <xdr:rowOff>25400</xdr:rowOff>
    </xdr:to>
    <xdr:sp>
      <xdr:nvSpPr>
        <xdr:cNvPr id="101" name="Text Box 1"/>
        <xdr:cNvSpPr txBox="1">
          <a:spLocks noChangeArrowheads="1"/>
        </xdr:cNvSpPr>
      </xdr:nvSpPr>
      <xdr:spPr>
        <a:xfrm>
          <a:off x="2418715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431800</xdr:colOff>
      <xdr:row>20</xdr:row>
      <xdr:rowOff>25400</xdr:rowOff>
    </xdr:to>
    <xdr:sp>
      <xdr:nvSpPr>
        <xdr:cNvPr id="102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0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0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0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431800</xdr:colOff>
      <xdr:row>20</xdr:row>
      <xdr:rowOff>25400</xdr:rowOff>
    </xdr:to>
    <xdr:sp>
      <xdr:nvSpPr>
        <xdr:cNvPr id="106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5800" y="2329815"/>
              <a:ext cx="787400" cy="2057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0000" y="794258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165735</xdr:rowOff>
        </xdr:from>
        <xdr:to>
          <xdr:col>2</xdr:col>
          <xdr:colOff>24130</xdr:colOff>
          <xdr:row>8</xdr:row>
          <xdr:rowOff>85725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503045"/>
              <a:ext cx="411480" cy="32575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5292090" y="794258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752590" y="794258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8149590" y="7955280"/>
              <a:ext cx="393700" cy="177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8500" y="2733675"/>
              <a:ext cx="78740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92270" y="2329815"/>
              <a:ext cx="406400" cy="2057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660390" y="2202815"/>
              <a:ext cx="635000" cy="4089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660390" y="2400935"/>
              <a:ext cx="635000" cy="3835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92270" y="2726055"/>
              <a:ext cx="406400" cy="1727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660390" y="2624455"/>
              <a:ext cx="635000" cy="3168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8505190" y="2190115"/>
              <a:ext cx="355600" cy="4216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8505190" y="2400935"/>
              <a:ext cx="355600" cy="3835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654290" y="2726055"/>
              <a:ext cx="406400" cy="1727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8505190" y="2560955"/>
              <a:ext cx="355600" cy="5200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104775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7514590" y="1142365"/>
              <a:ext cx="393700" cy="2997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8314690" y="746125"/>
              <a:ext cx="393700" cy="1854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8314690" y="944245"/>
              <a:ext cx="393700" cy="1854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5800" y="1743075"/>
              <a:ext cx="7874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16200" y="1755775"/>
              <a:ext cx="596900" cy="1854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16200" y="1953895"/>
              <a:ext cx="596900" cy="1854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354330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03600" y="1544955"/>
              <a:ext cx="774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17800" y="1544955"/>
              <a:ext cx="6604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5</xdr:col>
          <xdr:colOff>825500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06570" y="1544955"/>
              <a:ext cx="3429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27300" y="4700905"/>
              <a:ext cx="393700" cy="1854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654290" y="2337435"/>
              <a:ext cx="40640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654290" y="2535555"/>
              <a:ext cx="40640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104775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8314690" y="1142365"/>
              <a:ext cx="393700" cy="2997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7514590" y="944245"/>
              <a:ext cx="393700" cy="1854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7514590" y="746125"/>
              <a:ext cx="393700" cy="1854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407670</xdr:colOff>
          <xdr:row>11</xdr:row>
          <xdr:rowOff>159385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4270" y="2496820"/>
              <a:ext cx="519430" cy="28765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5300" y="4502785"/>
              <a:ext cx="1028700" cy="66230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5800" y="2489835"/>
              <a:ext cx="787400" cy="2438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398145</xdr:colOff>
          <xdr:row>12</xdr:row>
          <xdr:rowOff>188595</xdr:rowOff>
        </xdr:from>
        <xdr:to>
          <xdr:col>2</xdr:col>
          <xdr:colOff>182245</xdr:colOff>
          <xdr:row>14</xdr:row>
          <xdr:rowOff>10795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4745" y="2724150"/>
              <a:ext cx="635000" cy="2279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0300" y="2317115"/>
              <a:ext cx="635000" cy="2438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5</xdr:col>
          <xdr:colOff>1041400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66870" y="2502535"/>
              <a:ext cx="698500" cy="2438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412115</xdr:colOff>
          <xdr:row>6</xdr:row>
          <xdr:rowOff>152400</xdr:rowOff>
        </xdr:from>
        <xdr:to>
          <xdr:col>3</xdr:col>
          <xdr:colOff>122555</xdr:colOff>
          <xdr:row>8</xdr:row>
          <xdr:rowOff>76835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9615" y="1489710"/>
              <a:ext cx="408940" cy="3302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375285</xdr:colOff>
          <xdr:row>8</xdr:row>
          <xdr:rowOff>191770</xdr:rowOff>
        </xdr:from>
        <xdr:to>
          <xdr:col>3</xdr:col>
          <xdr:colOff>85725</xdr:colOff>
          <xdr:row>10</xdr:row>
          <xdr:rowOff>23495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62785" y="1934845"/>
              <a:ext cx="408940" cy="22796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11265" name="Check Box 1" hidden="1">
              <a:extLst>
                <a:ext uri="{63B3BB69-23CF-44E3-9099-C40C66FF867C}">
                  <a14:compatExt spid="_x0000_s11265"/>
                </a:ext>
              </a:extLst>
            </xdr:cNvPr>
            <xdr:cNvSpPr/>
          </xdr:nvSpPr>
          <xdr:spPr>
            <a:xfrm>
              <a:off x="1955800" y="2329815"/>
              <a:ext cx="787400" cy="2057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11266" name="Check Box 2" hidden="1">
              <a:extLst>
                <a:ext uri="{63B3BB69-23CF-44E3-9099-C40C66FF867C}">
                  <a14:compatExt spid="_x0000_s11266"/>
                </a:ext>
              </a:extLst>
            </xdr:cNvPr>
            <xdr:cNvSpPr/>
          </xdr:nvSpPr>
          <xdr:spPr>
            <a:xfrm>
              <a:off x="1270000" y="7942580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165735</xdr:rowOff>
        </xdr:from>
        <xdr:to>
          <xdr:col>2</xdr:col>
          <xdr:colOff>24130</xdr:colOff>
          <xdr:row>8</xdr:row>
          <xdr:rowOff>85725</xdr:rowOff>
        </xdr:to>
        <xdr:sp>
          <xdr:nvSpPr>
            <xdr:cNvPr id="11267" name="Check Box 3" hidden="1">
              <a:extLst>
                <a:ext uri="{63B3BB69-23CF-44E3-9099-C40C66FF867C}">
                  <a14:compatExt spid="_x0000_s11267"/>
                </a:ext>
              </a:extLst>
            </xdr:cNvPr>
            <xdr:cNvSpPr/>
          </xdr:nvSpPr>
          <xdr:spPr>
            <a:xfrm>
              <a:off x="1200150" y="1503045"/>
              <a:ext cx="411480" cy="32575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11268" name="Check Box 4" hidden="1">
              <a:extLst>
                <a:ext uri="{63B3BB69-23CF-44E3-9099-C40C66FF867C}">
                  <a14:compatExt spid="_x0000_s11268"/>
                </a:ext>
              </a:extLst>
            </xdr:cNvPr>
            <xdr:cNvSpPr/>
          </xdr:nvSpPr>
          <xdr:spPr>
            <a:xfrm>
              <a:off x="5292090" y="7942580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11269" name="Check Box 5" hidden="1">
              <a:extLst>
                <a:ext uri="{63B3BB69-23CF-44E3-9099-C40C66FF867C}">
                  <a14:compatExt spid="_x0000_s11269"/>
                </a:ext>
              </a:extLst>
            </xdr:cNvPr>
            <xdr:cNvSpPr/>
          </xdr:nvSpPr>
          <xdr:spPr>
            <a:xfrm>
              <a:off x="6752590" y="7942580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11270" name="Check Box 6" hidden="1">
              <a:extLst>
                <a:ext uri="{63B3BB69-23CF-44E3-9099-C40C66FF867C}">
                  <a14:compatExt spid="_x0000_s11270"/>
                </a:ext>
              </a:extLst>
            </xdr:cNvPr>
            <xdr:cNvSpPr/>
          </xdr:nvSpPr>
          <xdr:spPr>
            <a:xfrm>
              <a:off x="8149590" y="7955280"/>
              <a:ext cx="393700" cy="1778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11271" name="Check Box 7" hidden="1">
              <a:extLst>
                <a:ext uri="{63B3BB69-23CF-44E3-9099-C40C66FF867C}">
                  <a14:compatExt spid="_x0000_s11271"/>
                </a:ext>
              </a:extLst>
            </xdr:cNvPr>
            <xdr:cNvSpPr/>
          </xdr:nvSpPr>
          <xdr:spPr>
            <a:xfrm>
              <a:off x="1968500" y="2733675"/>
              <a:ext cx="787400" cy="20764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11272" name="Check Box 8" hidden="1">
              <a:extLst>
                <a:ext uri="{63B3BB69-23CF-44E3-9099-C40C66FF867C}">
                  <a14:compatExt spid="_x0000_s11272"/>
                </a:ext>
              </a:extLst>
            </xdr:cNvPr>
            <xdr:cNvSpPr/>
          </xdr:nvSpPr>
          <xdr:spPr>
            <a:xfrm>
              <a:off x="4192270" y="2329815"/>
              <a:ext cx="406400" cy="2057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11273" name="Check Box 9" hidden="1">
              <a:extLst>
                <a:ext uri="{63B3BB69-23CF-44E3-9099-C40C66FF867C}">
                  <a14:compatExt spid="_x0000_s11273"/>
                </a:ext>
              </a:extLst>
            </xdr:cNvPr>
            <xdr:cNvSpPr/>
          </xdr:nvSpPr>
          <xdr:spPr>
            <a:xfrm>
              <a:off x="5660390" y="2202815"/>
              <a:ext cx="635000" cy="4089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11274" name="Check Box 10" hidden="1">
              <a:extLst>
                <a:ext uri="{63B3BB69-23CF-44E3-9099-C40C66FF867C}">
                  <a14:compatExt spid="_x0000_s11274"/>
                </a:ext>
              </a:extLst>
            </xdr:cNvPr>
            <xdr:cNvSpPr/>
          </xdr:nvSpPr>
          <xdr:spPr>
            <a:xfrm>
              <a:off x="5660390" y="2400935"/>
              <a:ext cx="635000" cy="3835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11275" name="Check Box 11" hidden="1">
              <a:extLst>
                <a:ext uri="{63B3BB69-23CF-44E3-9099-C40C66FF867C}">
                  <a14:compatExt spid="_x0000_s11275"/>
                </a:ext>
              </a:extLst>
            </xdr:cNvPr>
            <xdr:cNvSpPr/>
          </xdr:nvSpPr>
          <xdr:spPr>
            <a:xfrm>
              <a:off x="4192270" y="2726055"/>
              <a:ext cx="406400" cy="1727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11276" name="Check Box 12" hidden="1">
              <a:extLst>
                <a:ext uri="{63B3BB69-23CF-44E3-9099-C40C66FF867C}">
                  <a14:compatExt spid="_x0000_s11276"/>
                </a:ext>
              </a:extLst>
            </xdr:cNvPr>
            <xdr:cNvSpPr/>
          </xdr:nvSpPr>
          <xdr:spPr>
            <a:xfrm>
              <a:off x="5660390" y="2624455"/>
              <a:ext cx="635000" cy="31686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11277" name="Check Box 13" hidden="1">
              <a:extLst>
                <a:ext uri="{63B3BB69-23CF-44E3-9099-C40C66FF867C}">
                  <a14:compatExt spid="_x0000_s11277"/>
                </a:ext>
              </a:extLst>
            </xdr:cNvPr>
            <xdr:cNvSpPr/>
          </xdr:nvSpPr>
          <xdr:spPr>
            <a:xfrm>
              <a:off x="8505190" y="2190115"/>
              <a:ext cx="355600" cy="4216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11278" name="Check Box 14" hidden="1">
              <a:extLst>
                <a:ext uri="{63B3BB69-23CF-44E3-9099-C40C66FF867C}">
                  <a14:compatExt spid="_x0000_s11278"/>
                </a:ext>
              </a:extLst>
            </xdr:cNvPr>
            <xdr:cNvSpPr/>
          </xdr:nvSpPr>
          <xdr:spPr>
            <a:xfrm>
              <a:off x="8505190" y="2400935"/>
              <a:ext cx="355600" cy="3835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11279" name="Check Box 15" hidden="1">
              <a:extLst>
                <a:ext uri="{63B3BB69-23CF-44E3-9099-C40C66FF867C}">
                  <a14:compatExt spid="_x0000_s11279"/>
                </a:ext>
              </a:extLst>
            </xdr:cNvPr>
            <xdr:cNvSpPr/>
          </xdr:nvSpPr>
          <xdr:spPr>
            <a:xfrm>
              <a:off x="7654290" y="2726055"/>
              <a:ext cx="406400" cy="1727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11280" name="Check Box 16" hidden="1">
              <a:extLst>
                <a:ext uri="{63B3BB69-23CF-44E3-9099-C40C66FF867C}">
                  <a14:compatExt spid="_x0000_s11280"/>
                </a:ext>
              </a:extLst>
            </xdr:cNvPr>
            <xdr:cNvSpPr/>
          </xdr:nvSpPr>
          <xdr:spPr>
            <a:xfrm>
              <a:off x="8505190" y="2560955"/>
              <a:ext cx="355600" cy="52006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104775</xdr:rowOff>
        </xdr:to>
        <xdr:sp>
          <xdr:nvSpPr>
            <xdr:cNvPr id="11281" name="Check Box 17" hidden="1">
              <a:extLst>
                <a:ext uri="{63B3BB69-23CF-44E3-9099-C40C66FF867C}">
                  <a14:compatExt spid="_x0000_s11281"/>
                </a:ext>
              </a:extLst>
            </xdr:cNvPr>
            <xdr:cNvSpPr/>
          </xdr:nvSpPr>
          <xdr:spPr>
            <a:xfrm>
              <a:off x="7514590" y="1142365"/>
              <a:ext cx="393700" cy="2997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11282" name="Check Box 18" hidden="1">
              <a:extLst>
                <a:ext uri="{63B3BB69-23CF-44E3-9099-C40C66FF867C}">
                  <a14:compatExt spid="_x0000_s11282"/>
                </a:ext>
              </a:extLst>
            </xdr:cNvPr>
            <xdr:cNvSpPr/>
          </xdr:nvSpPr>
          <xdr:spPr>
            <a:xfrm>
              <a:off x="8314690" y="746125"/>
              <a:ext cx="393700" cy="1854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11283" name="Check Box 19" hidden="1">
              <a:extLst>
                <a:ext uri="{63B3BB69-23CF-44E3-9099-C40C66FF867C}">
                  <a14:compatExt spid="_x0000_s11283"/>
                </a:ext>
              </a:extLst>
            </xdr:cNvPr>
            <xdr:cNvSpPr/>
          </xdr:nvSpPr>
          <xdr:spPr>
            <a:xfrm>
              <a:off x="8314690" y="944245"/>
              <a:ext cx="393700" cy="1854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1284" name="Check Box 20" hidden="1">
              <a:extLst>
                <a:ext uri="{63B3BB69-23CF-44E3-9099-C40C66FF867C}">
                  <a14:compatExt spid="_x0000_s11284"/>
                </a:ext>
              </a:extLst>
            </xdr:cNvPr>
            <xdr:cNvSpPr/>
          </xdr:nvSpPr>
          <xdr:spPr>
            <a:xfrm>
              <a:off x="1955800" y="1743075"/>
              <a:ext cx="787400" cy="1981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11285" name="Check Box 21" hidden="1">
              <a:extLst>
                <a:ext uri="{63B3BB69-23CF-44E3-9099-C40C66FF867C}">
                  <a14:compatExt spid="_x0000_s11285"/>
                </a:ext>
              </a:extLst>
            </xdr:cNvPr>
            <xdr:cNvSpPr/>
          </xdr:nvSpPr>
          <xdr:spPr>
            <a:xfrm>
              <a:off x="2616200" y="1755775"/>
              <a:ext cx="596900" cy="1854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11286" name="Check Box 22" hidden="1">
              <a:extLst>
                <a:ext uri="{63B3BB69-23CF-44E3-9099-C40C66FF867C}">
                  <a14:compatExt spid="_x0000_s11286"/>
                </a:ext>
              </a:extLst>
            </xdr:cNvPr>
            <xdr:cNvSpPr/>
          </xdr:nvSpPr>
          <xdr:spPr>
            <a:xfrm>
              <a:off x="2616200" y="1953895"/>
              <a:ext cx="596900" cy="1854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354330</xdr:colOff>
          <xdr:row>8</xdr:row>
          <xdr:rowOff>0</xdr:rowOff>
        </xdr:to>
        <xdr:sp>
          <xdr:nvSpPr>
            <xdr:cNvPr id="11287" name="Check Box 23" hidden="1">
              <a:extLst>
                <a:ext uri="{63B3BB69-23CF-44E3-9099-C40C66FF867C}">
                  <a14:compatExt spid="_x0000_s11287"/>
                </a:ext>
              </a:extLst>
            </xdr:cNvPr>
            <xdr:cNvSpPr/>
          </xdr:nvSpPr>
          <xdr:spPr>
            <a:xfrm>
              <a:off x="3403600" y="1544955"/>
              <a:ext cx="774700" cy="1981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11288" name="Check Box 24" hidden="1">
              <a:extLst>
                <a:ext uri="{63B3BB69-23CF-44E3-9099-C40C66FF867C}">
                  <a14:compatExt spid="_x0000_s11288"/>
                </a:ext>
              </a:extLst>
            </xdr:cNvPr>
            <xdr:cNvSpPr/>
          </xdr:nvSpPr>
          <xdr:spPr>
            <a:xfrm>
              <a:off x="2717800" y="1544955"/>
              <a:ext cx="660400" cy="1981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5</xdr:col>
          <xdr:colOff>825500</xdr:colOff>
          <xdr:row>8</xdr:row>
          <xdr:rowOff>0</xdr:rowOff>
        </xdr:to>
        <xdr:sp>
          <xdr:nvSpPr>
            <xdr:cNvPr id="11289" name="Check Box 25" hidden="1">
              <a:extLst>
                <a:ext uri="{63B3BB69-23CF-44E3-9099-C40C66FF867C}">
                  <a14:compatExt spid="_x0000_s11289"/>
                </a:ext>
              </a:extLst>
            </xdr:cNvPr>
            <xdr:cNvSpPr/>
          </xdr:nvSpPr>
          <xdr:spPr>
            <a:xfrm>
              <a:off x="4306570" y="1544955"/>
              <a:ext cx="342900" cy="1981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11290" name="Check Box 26" hidden="1">
              <a:extLst>
                <a:ext uri="{63B3BB69-23CF-44E3-9099-C40C66FF867C}">
                  <a14:compatExt spid="_x0000_s11290"/>
                </a:ext>
              </a:extLst>
            </xdr:cNvPr>
            <xdr:cNvSpPr/>
          </xdr:nvSpPr>
          <xdr:spPr>
            <a:xfrm>
              <a:off x="2527300" y="4700905"/>
              <a:ext cx="393700" cy="1854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11291" name="Check Box 27" hidden="1">
              <a:extLst>
                <a:ext uri="{63B3BB69-23CF-44E3-9099-C40C66FF867C}">
                  <a14:compatExt spid="_x0000_s11291"/>
                </a:ext>
              </a:extLst>
            </xdr:cNvPr>
            <xdr:cNvSpPr/>
          </xdr:nvSpPr>
          <xdr:spPr>
            <a:xfrm>
              <a:off x="7654290" y="2337435"/>
              <a:ext cx="406400" cy="165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11292" name="Check Box 28" hidden="1">
              <a:extLst>
                <a:ext uri="{63B3BB69-23CF-44E3-9099-C40C66FF867C}">
                  <a14:compatExt spid="_x0000_s11292"/>
                </a:ext>
              </a:extLst>
            </xdr:cNvPr>
            <xdr:cNvSpPr/>
          </xdr:nvSpPr>
          <xdr:spPr>
            <a:xfrm>
              <a:off x="7654290" y="2535555"/>
              <a:ext cx="406400" cy="165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104775</xdr:rowOff>
        </xdr:to>
        <xdr:sp>
          <xdr:nvSpPr>
            <xdr:cNvPr id="11293" name="Check Box 29" hidden="1">
              <a:extLst>
                <a:ext uri="{63B3BB69-23CF-44E3-9099-C40C66FF867C}">
                  <a14:compatExt spid="_x0000_s11293"/>
                </a:ext>
              </a:extLst>
            </xdr:cNvPr>
            <xdr:cNvSpPr/>
          </xdr:nvSpPr>
          <xdr:spPr>
            <a:xfrm>
              <a:off x="8314690" y="1142365"/>
              <a:ext cx="393700" cy="2997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11294" name="Check Box 30" hidden="1">
              <a:extLst>
                <a:ext uri="{63B3BB69-23CF-44E3-9099-C40C66FF867C}">
                  <a14:compatExt spid="_x0000_s11294"/>
                </a:ext>
              </a:extLst>
            </xdr:cNvPr>
            <xdr:cNvSpPr/>
          </xdr:nvSpPr>
          <xdr:spPr>
            <a:xfrm>
              <a:off x="7514590" y="944245"/>
              <a:ext cx="393700" cy="1854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11295" name="Check Box 31" hidden="1">
              <a:extLst>
                <a:ext uri="{63B3BB69-23CF-44E3-9099-C40C66FF867C}">
                  <a14:compatExt spid="_x0000_s11295"/>
                </a:ext>
              </a:extLst>
            </xdr:cNvPr>
            <xdr:cNvSpPr/>
          </xdr:nvSpPr>
          <xdr:spPr>
            <a:xfrm>
              <a:off x="7514590" y="746125"/>
              <a:ext cx="393700" cy="1854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407670</xdr:colOff>
          <xdr:row>11</xdr:row>
          <xdr:rowOff>159385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11296" name="Check Box 32" hidden="1">
              <a:extLst>
                <a:ext uri="{63B3BB69-23CF-44E3-9099-C40C66FF867C}">
                  <a14:compatExt spid="_x0000_s11296"/>
                </a:ext>
              </a:extLst>
            </xdr:cNvPr>
            <xdr:cNvSpPr/>
          </xdr:nvSpPr>
          <xdr:spPr>
            <a:xfrm>
              <a:off x="1144270" y="2496820"/>
              <a:ext cx="519430" cy="28765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11297" name="Check Box 33" hidden="1">
              <a:extLst>
                <a:ext uri="{63B3BB69-23CF-44E3-9099-C40C66FF867C}">
                  <a14:compatExt spid="_x0000_s11297"/>
                </a:ext>
              </a:extLst>
            </xdr:cNvPr>
            <xdr:cNvSpPr/>
          </xdr:nvSpPr>
          <xdr:spPr>
            <a:xfrm>
              <a:off x="1765300" y="4502785"/>
              <a:ext cx="1028700" cy="66230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1298" name="Check Box 34" hidden="1">
              <a:extLst>
                <a:ext uri="{63B3BB69-23CF-44E3-9099-C40C66FF867C}">
                  <a14:compatExt spid="_x0000_s11298"/>
                </a:ext>
              </a:extLst>
            </xdr:cNvPr>
            <xdr:cNvSpPr/>
          </xdr:nvSpPr>
          <xdr:spPr>
            <a:xfrm>
              <a:off x="1955800" y="2489835"/>
              <a:ext cx="787400" cy="2438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398145</xdr:colOff>
          <xdr:row>12</xdr:row>
          <xdr:rowOff>188595</xdr:rowOff>
        </xdr:from>
        <xdr:to>
          <xdr:col>2</xdr:col>
          <xdr:colOff>182245</xdr:colOff>
          <xdr:row>14</xdr:row>
          <xdr:rowOff>10795</xdr:rowOff>
        </xdr:to>
        <xdr:sp>
          <xdr:nvSpPr>
            <xdr:cNvPr id="11299" name="Check Box 35" hidden="1">
              <a:extLst>
                <a:ext uri="{63B3BB69-23CF-44E3-9099-C40C66FF867C}">
                  <a14:compatExt spid="_x0000_s11299"/>
                </a:ext>
              </a:extLst>
            </xdr:cNvPr>
            <xdr:cNvSpPr/>
          </xdr:nvSpPr>
          <xdr:spPr>
            <a:xfrm>
              <a:off x="1134745" y="2724150"/>
              <a:ext cx="635000" cy="22796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11300" name="Check Box 36" hidden="1">
              <a:extLst>
                <a:ext uri="{63B3BB69-23CF-44E3-9099-C40C66FF867C}">
                  <a14:compatExt spid="_x0000_s11300"/>
                </a:ext>
              </a:extLst>
            </xdr:cNvPr>
            <xdr:cNvSpPr/>
          </xdr:nvSpPr>
          <xdr:spPr>
            <a:xfrm>
              <a:off x="1130300" y="2317115"/>
              <a:ext cx="635000" cy="2438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5</xdr:col>
          <xdr:colOff>1041400</xdr:colOff>
          <xdr:row>13</xdr:row>
          <xdr:rowOff>12700</xdr:rowOff>
        </xdr:to>
        <xdr:sp>
          <xdr:nvSpPr>
            <xdr:cNvPr id="11301" name="Check Box 37" hidden="1">
              <a:extLst>
                <a:ext uri="{63B3BB69-23CF-44E3-9099-C40C66FF867C}">
                  <a14:compatExt spid="_x0000_s11301"/>
                </a:ext>
              </a:extLst>
            </xdr:cNvPr>
            <xdr:cNvSpPr/>
          </xdr:nvSpPr>
          <xdr:spPr>
            <a:xfrm>
              <a:off x="4166870" y="2502535"/>
              <a:ext cx="698500" cy="2438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412115</xdr:colOff>
          <xdr:row>6</xdr:row>
          <xdr:rowOff>152400</xdr:rowOff>
        </xdr:from>
        <xdr:to>
          <xdr:col>3</xdr:col>
          <xdr:colOff>122555</xdr:colOff>
          <xdr:row>8</xdr:row>
          <xdr:rowOff>76835</xdr:rowOff>
        </xdr:to>
        <xdr:sp>
          <xdr:nvSpPr>
            <xdr:cNvPr id="11302" name="Check Box 38" hidden="1">
              <a:extLst>
                <a:ext uri="{63B3BB69-23CF-44E3-9099-C40C66FF867C}">
                  <a14:compatExt spid="_x0000_s11302"/>
                </a:ext>
              </a:extLst>
            </xdr:cNvPr>
            <xdr:cNvSpPr/>
          </xdr:nvSpPr>
          <xdr:spPr>
            <a:xfrm>
              <a:off x="1999615" y="1489710"/>
              <a:ext cx="408940" cy="3302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375285</xdr:colOff>
          <xdr:row>8</xdr:row>
          <xdr:rowOff>191770</xdr:rowOff>
        </xdr:from>
        <xdr:to>
          <xdr:col>3</xdr:col>
          <xdr:colOff>85725</xdr:colOff>
          <xdr:row>10</xdr:row>
          <xdr:rowOff>23495</xdr:rowOff>
        </xdr:to>
        <xdr:sp>
          <xdr:nvSpPr>
            <xdr:cNvPr id="11303" name="Check Box 39" hidden="1">
              <a:extLst>
                <a:ext uri="{63B3BB69-23CF-44E3-9099-C40C66FF867C}">
                  <a14:compatExt spid="_x0000_s11303"/>
                </a:ext>
              </a:extLst>
            </xdr:cNvPr>
            <xdr:cNvSpPr/>
          </xdr:nvSpPr>
          <xdr:spPr>
            <a:xfrm>
              <a:off x="1962785" y="1934845"/>
              <a:ext cx="408940" cy="22796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13313" name="Check Box 1" hidden="1">
              <a:extLst>
                <a:ext uri="{63B3BB69-23CF-44E3-9099-C40C66FF867C}">
                  <a14:compatExt spid="_x0000_s13313"/>
                </a:ext>
              </a:extLst>
            </xdr:cNvPr>
            <xdr:cNvSpPr/>
          </xdr:nvSpPr>
          <xdr:spPr>
            <a:xfrm>
              <a:off x="1955800" y="2329815"/>
              <a:ext cx="787400" cy="2057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13314" name="Check Box 2" hidden="1">
              <a:extLst>
                <a:ext uri="{63B3BB69-23CF-44E3-9099-C40C66FF867C}">
                  <a14:compatExt spid="_x0000_s13314"/>
                </a:ext>
              </a:extLst>
            </xdr:cNvPr>
            <xdr:cNvSpPr/>
          </xdr:nvSpPr>
          <xdr:spPr>
            <a:xfrm>
              <a:off x="1270000" y="7942580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165735</xdr:rowOff>
        </xdr:from>
        <xdr:to>
          <xdr:col>2</xdr:col>
          <xdr:colOff>24130</xdr:colOff>
          <xdr:row>8</xdr:row>
          <xdr:rowOff>85725</xdr:rowOff>
        </xdr:to>
        <xdr:sp>
          <xdr:nvSpPr>
            <xdr:cNvPr id="13315" name="Check Box 3" hidden="1">
              <a:extLst>
                <a:ext uri="{63B3BB69-23CF-44E3-9099-C40C66FF867C}">
                  <a14:compatExt spid="_x0000_s13315"/>
                </a:ext>
              </a:extLst>
            </xdr:cNvPr>
            <xdr:cNvSpPr/>
          </xdr:nvSpPr>
          <xdr:spPr>
            <a:xfrm>
              <a:off x="1200150" y="1503045"/>
              <a:ext cx="411480" cy="32575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13316" name="Check Box 4" hidden="1">
              <a:extLst>
                <a:ext uri="{63B3BB69-23CF-44E3-9099-C40C66FF867C}">
                  <a14:compatExt spid="_x0000_s13316"/>
                </a:ext>
              </a:extLst>
            </xdr:cNvPr>
            <xdr:cNvSpPr/>
          </xdr:nvSpPr>
          <xdr:spPr>
            <a:xfrm>
              <a:off x="5292090" y="7942580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13317" name="Check Box 5" hidden="1">
              <a:extLst>
                <a:ext uri="{63B3BB69-23CF-44E3-9099-C40C66FF867C}">
                  <a14:compatExt spid="_x0000_s13317"/>
                </a:ext>
              </a:extLst>
            </xdr:cNvPr>
            <xdr:cNvSpPr/>
          </xdr:nvSpPr>
          <xdr:spPr>
            <a:xfrm>
              <a:off x="6752590" y="7942580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13318" name="Check Box 6" hidden="1">
              <a:extLst>
                <a:ext uri="{63B3BB69-23CF-44E3-9099-C40C66FF867C}">
                  <a14:compatExt spid="_x0000_s13318"/>
                </a:ext>
              </a:extLst>
            </xdr:cNvPr>
            <xdr:cNvSpPr/>
          </xdr:nvSpPr>
          <xdr:spPr>
            <a:xfrm>
              <a:off x="8149590" y="7955280"/>
              <a:ext cx="393700" cy="1778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13319" name="Check Box 7" hidden="1">
              <a:extLst>
                <a:ext uri="{63B3BB69-23CF-44E3-9099-C40C66FF867C}">
                  <a14:compatExt spid="_x0000_s13319"/>
                </a:ext>
              </a:extLst>
            </xdr:cNvPr>
            <xdr:cNvSpPr/>
          </xdr:nvSpPr>
          <xdr:spPr>
            <a:xfrm>
              <a:off x="1968500" y="2733675"/>
              <a:ext cx="787400" cy="20764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13320" name="Check Box 8" hidden="1">
              <a:extLst>
                <a:ext uri="{63B3BB69-23CF-44E3-9099-C40C66FF867C}">
                  <a14:compatExt spid="_x0000_s13320"/>
                </a:ext>
              </a:extLst>
            </xdr:cNvPr>
            <xdr:cNvSpPr/>
          </xdr:nvSpPr>
          <xdr:spPr>
            <a:xfrm>
              <a:off x="4192270" y="2329815"/>
              <a:ext cx="406400" cy="2057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13321" name="Check Box 9" hidden="1">
              <a:extLst>
                <a:ext uri="{63B3BB69-23CF-44E3-9099-C40C66FF867C}">
                  <a14:compatExt spid="_x0000_s13321"/>
                </a:ext>
              </a:extLst>
            </xdr:cNvPr>
            <xdr:cNvSpPr/>
          </xdr:nvSpPr>
          <xdr:spPr>
            <a:xfrm>
              <a:off x="5660390" y="2202815"/>
              <a:ext cx="635000" cy="4089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13322" name="Check Box 10" hidden="1">
              <a:extLst>
                <a:ext uri="{63B3BB69-23CF-44E3-9099-C40C66FF867C}">
                  <a14:compatExt spid="_x0000_s13322"/>
                </a:ext>
              </a:extLst>
            </xdr:cNvPr>
            <xdr:cNvSpPr/>
          </xdr:nvSpPr>
          <xdr:spPr>
            <a:xfrm>
              <a:off x="5660390" y="2400935"/>
              <a:ext cx="635000" cy="3835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13323" name="Check Box 11" hidden="1">
              <a:extLst>
                <a:ext uri="{63B3BB69-23CF-44E3-9099-C40C66FF867C}">
                  <a14:compatExt spid="_x0000_s13323"/>
                </a:ext>
              </a:extLst>
            </xdr:cNvPr>
            <xdr:cNvSpPr/>
          </xdr:nvSpPr>
          <xdr:spPr>
            <a:xfrm>
              <a:off x="4192270" y="2726055"/>
              <a:ext cx="406400" cy="1727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13324" name="Check Box 12" hidden="1">
              <a:extLst>
                <a:ext uri="{63B3BB69-23CF-44E3-9099-C40C66FF867C}">
                  <a14:compatExt spid="_x0000_s13324"/>
                </a:ext>
              </a:extLst>
            </xdr:cNvPr>
            <xdr:cNvSpPr/>
          </xdr:nvSpPr>
          <xdr:spPr>
            <a:xfrm>
              <a:off x="5660390" y="2624455"/>
              <a:ext cx="635000" cy="31686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13325" name="Check Box 13" hidden="1">
              <a:extLst>
                <a:ext uri="{63B3BB69-23CF-44E3-9099-C40C66FF867C}">
                  <a14:compatExt spid="_x0000_s13325"/>
                </a:ext>
              </a:extLst>
            </xdr:cNvPr>
            <xdr:cNvSpPr/>
          </xdr:nvSpPr>
          <xdr:spPr>
            <a:xfrm>
              <a:off x="8505190" y="2190115"/>
              <a:ext cx="355600" cy="4216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13326" name="Check Box 14" hidden="1">
              <a:extLst>
                <a:ext uri="{63B3BB69-23CF-44E3-9099-C40C66FF867C}">
                  <a14:compatExt spid="_x0000_s13326"/>
                </a:ext>
              </a:extLst>
            </xdr:cNvPr>
            <xdr:cNvSpPr/>
          </xdr:nvSpPr>
          <xdr:spPr>
            <a:xfrm>
              <a:off x="8505190" y="2400935"/>
              <a:ext cx="355600" cy="3835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13327" name="Check Box 15" hidden="1">
              <a:extLst>
                <a:ext uri="{63B3BB69-23CF-44E3-9099-C40C66FF867C}">
                  <a14:compatExt spid="_x0000_s13327"/>
                </a:ext>
              </a:extLst>
            </xdr:cNvPr>
            <xdr:cNvSpPr/>
          </xdr:nvSpPr>
          <xdr:spPr>
            <a:xfrm>
              <a:off x="7654290" y="2726055"/>
              <a:ext cx="406400" cy="1727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13328" name="Check Box 16" hidden="1">
              <a:extLst>
                <a:ext uri="{63B3BB69-23CF-44E3-9099-C40C66FF867C}">
                  <a14:compatExt spid="_x0000_s13328"/>
                </a:ext>
              </a:extLst>
            </xdr:cNvPr>
            <xdr:cNvSpPr/>
          </xdr:nvSpPr>
          <xdr:spPr>
            <a:xfrm>
              <a:off x="8505190" y="2560955"/>
              <a:ext cx="355600" cy="52006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104775</xdr:rowOff>
        </xdr:to>
        <xdr:sp>
          <xdr:nvSpPr>
            <xdr:cNvPr id="13329" name="Check Box 17" hidden="1">
              <a:extLst>
                <a:ext uri="{63B3BB69-23CF-44E3-9099-C40C66FF867C}">
                  <a14:compatExt spid="_x0000_s13329"/>
                </a:ext>
              </a:extLst>
            </xdr:cNvPr>
            <xdr:cNvSpPr/>
          </xdr:nvSpPr>
          <xdr:spPr>
            <a:xfrm>
              <a:off x="7514590" y="1142365"/>
              <a:ext cx="393700" cy="2997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13330" name="Check Box 18" hidden="1">
              <a:extLst>
                <a:ext uri="{63B3BB69-23CF-44E3-9099-C40C66FF867C}">
                  <a14:compatExt spid="_x0000_s13330"/>
                </a:ext>
              </a:extLst>
            </xdr:cNvPr>
            <xdr:cNvSpPr/>
          </xdr:nvSpPr>
          <xdr:spPr>
            <a:xfrm>
              <a:off x="8314690" y="746125"/>
              <a:ext cx="393700" cy="1854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13331" name="Check Box 19" hidden="1">
              <a:extLst>
                <a:ext uri="{63B3BB69-23CF-44E3-9099-C40C66FF867C}">
                  <a14:compatExt spid="_x0000_s13331"/>
                </a:ext>
              </a:extLst>
            </xdr:cNvPr>
            <xdr:cNvSpPr/>
          </xdr:nvSpPr>
          <xdr:spPr>
            <a:xfrm>
              <a:off x="8314690" y="944245"/>
              <a:ext cx="393700" cy="1854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3332" name="Check Box 20" hidden="1">
              <a:extLst>
                <a:ext uri="{63B3BB69-23CF-44E3-9099-C40C66FF867C}">
                  <a14:compatExt spid="_x0000_s13332"/>
                </a:ext>
              </a:extLst>
            </xdr:cNvPr>
            <xdr:cNvSpPr/>
          </xdr:nvSpPr>
          <xdr:spPr>
            <a:xfrm>
              <a:off x="1955800" y="1743075"/>
              <a:ext cx="787400" cy="1981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13333" name="Check Box 21" hidden="1">
              <a:extLst>
                <a:ext uri="{63B3BB69-23CF-44E3-9099-C40C66FF867C}">
                  <a14:compatExt spid="_x0000_s13333"/>
                </a:ext>
              </a:extLst>
            </xdr:cNvPr>
            <xdr:cNvSpPr/>
          </xdr:nvSpPr>
          <xdr:spPr>
            <a:xfrm>
              <a:off x="2616200" y="1755775"/>
              <a:ext cx="596900" cy="1854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13334" name="Check Box 22" hidden="1">
              <a:extLst>
                <a:ext uri="{63B3BB69-23CF-44E3-9099-C40C66FF867C}">
                  <a14:compatExt spid="_x0000_s13334"/>
                </a:ext>
              </a:extLst>
            </xdr:cNvPr>
            <xdr:cNvSpPr/>
          </xdr:nvSpPr>
          <xdr:spPr>
            <a:xfrm>
              <a:off x="2616200" y="1953895"/>
              <a:ext cx="596900" cy="1854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354330</xdr:colOff>
          <xdr:row>8</xdr:row>
          <xdr:rowOff>0</xdr:rowOff>
        </xdr:to>
        <xdr:sp>
          <xdr:nvSpPr>
            <xdr:cNvPr id="13335" name="Check Box 23" hidden="1">
              <a:extLst>
                <a:ext uri="{63B3BB69-23CF-44E3-9099-C40C66FF867C}">
                  <a14:compatExt spid="_x0000_s13335"/>
                </a:ext>
              </a:extLst>
            </xdr:cNvPr>
            <xdr:cNvSpPr/>
          </xdr:nvSpPr>
          <xdr:spPr>
            <a:xfrm>
              <a:off x="3403600" y="1544955"/>
              <a:ext cx="774700" cy="1981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13336" name="Check Box 24" hidden="1">
              <a:extLst>
                <a:ext uri="{63B3BB69-23CF-44E3-9099-C40C66FF867C}">
                  <a14:compatExt spid="_x0000_s13336"/>
                </a:ext>
              </a:extLst>
            </xdr:cNvPr>
            <xdr:cNvSpPr/>
          </xdr:nvSpPr>
          <xdr:spPr>
            <a:xfrm>
              <a:off x="2717800" y="1544955"/>
              <a:ext cx="660400" cy="1981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5</xdr:col>
          <xdr:colOff>825500</xdr:colOff>
          <xdr:row>8</xdr:row>
          <xdr:rowOff>0</xdr:rowOff>
        </xdr:to>
        <xdr:sp>
          <xdr:nvSpPr>
            <xdr:cNvPr id="13337" name="Check Box 25" hidden="1">
              <a:extLst>
                <a:ext uri="{63B3BB69-23CF-44E3-9099-C40C66FF867C}">
                  <a14:compatExt spid="_x0000_s13337"/>
                </a:ext>
              </a:extLst>
            </xdr:cNvPr>
            <xdr:cNvSpPr/>
          </xdr:nvSpPr>
          <xdr:spPr>
            <a:xfrm>
              <a:off x="4306570" y="1544955"/>
              <a:ext cx="342900" cy="1981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13338" name="Check Box 26" hidden="1">
              <a:extLst>
                <a:ext uri="{63B3BB69-23CF-44E3-9099-C40C66FF867C}">
                  <a14:compatExt spid="_x0000_s13338"/>
                </a:ext>
              </a:extLst>
            </xdr:cNvPr>
            <xdr:cNvSpPr/>
          </xdr:nvSpPr>
          <xdr:spPr>
            <a:xfrm>
              <a:off x="2527300" y="4700905"/>
              <a:ext cx="393700" cy="1854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13339" name="Check Box 27" hidden="1">
              <a:extLst>
                <a:ext uri="{63B3BB69-23CF-44E3-9099-C40C66FF867C}">
                  <a14:compatExt spid="_x0000_s13339"/>
                </a:ext>
              </a:extLst>
            </xdr:cNvPr>
            <xdr:cNvSpPr/>
          </xdr:nvSpPr>
          <xdr:spPr>
            <a:xfrm>
              <a:off x="7654290" y="2337435"/>
              <a:ext cx="406400" cy="165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13340" name="Check Box 28" hidden="1">
              <a:extLst>
                <a:ext uri="{63B3BB69-23CF-44E3-9099-C40C66FF867C}">
                  <a14:compatExt spid="_x0000_s13340"/>
                </a:ext>
              </a:extLst>
            </xdr:cNvPr>
            <xdr:cNvSpPr/>
          </xdr:nvSpPr>
          <xdr:spPr>
            <a:xfrm>
              <a:off x="7654290" y="2535555"/>
              <a:ext cx="406400" cy="165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104775</xdr:rowOff>
        </xdr:to>
        <xdr:sp>
          <xdr:nvSpPr>
            <xdr:cNvPr id="13341" name="Check Box 29" hidden="1">
              <a:extLst>
                <a:ext uri="{63B3BB69-23CF-44E3-9099-C40C66FF867C}">
                  <a14:compatExt spid="_x0000_s13341"/>
                </a:ext>
              </a:extLst>
            </xdr:cNvPr>
            <xdr:cNvSpPr/>
          </xdr:nvSpPr>
          <xdr:spPr>
            <a:xfrm>
              <a:off x="8314690" y="1142365"/>
              <a:ext cx="393700" cy="2997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13342" name="Check Box 30" hidden="1">
              <a:extLst>
                <a:ext uri="{63B3BB69-23CF-44E3-9099-C40C66FF867C}">
                  <a14:compatExt spid="_x0000_s13342"/>
                </a:ext>
              </a:extLst>
            </xdr:cNvPr>
            <xdr:cNvSpPr/>
          </xdr:nvSpPr>
          <xdr:spPr>
            <a:xfrm>
              <a:off x="7514590" y="944245"/>
              <a:ext cx="393700" cy="1854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13343" name="Check Box 31" hidden="1">
              <a:extLst>
                <a:ext uri="{63B3BB69-23CF-44E3-9099-C40C66FF867C}">
                  <a14:compatExt spid="_x0000_s13343"/>
                </a:ext>
              </a:extLst>
            </xdr:cNvPr>
            <xdr:cNvSpPr/>
          </xdr:nvSpPr>
          <xdr:spPr>
            <a:xfrm>
              <a:off x="7514590" y="746125"/>
              <a:ext cx="393700" cy="1854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407670</xdr:colOff>
          <xdr:row>11</xdr:row>
          <xdr:rowOff>159385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13344" name="Check Box 32" hidden="1">
              <a:extLst>
                <a:ext uri="{63B3BB69-23CF-44E3-9099-C40C66FF867C}">
                  <a14:compatExt spid="_x0000_s13344"/>
                </a:ext>
              </a:extLst>
            </xdr:cNvPr>
            <xdr:cNvSpPr/>
          </xdr:nvSpPr>
          <xdr:spPr>
            <a:xfrm>
              <a:off x="1144270" y="2496820"/>
              <a:ext cx="519430" cy="28765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13345" name="Check Box 33" hidden="1">
              <a:extLst>
                <a:ext uri="{63B3BB69-23CF-44E3-9099-C40C66FF867C}">
                  <a14:compatExt spid="_x0000_s13345"/>
                </a:ext>
              </a:extLst>
            </xdr:cNvPr>
            <xdr:cNvSpPr/>
          </xdr:nvSpPr>
          <xdr:spPr>
            <a:xfrm>
              <a:off x="1765300" y="4502785"/>
              <a:ext cx="1028700" cy="66230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3346" name="Check Box 34" hidden="1">
              <a:extLst>
                <a:ext uri="{63B3BB69-23CF-44E3-9099-C40C66FF867C}">
                  <a14:compatExt spid="_x0000_s13346"/>
                </a:ext>
              </a:extLst>
            </xdr:cNvPr>
            <xdr:cNvSpPr/>
          </xdr:nvSpPr>
          <xdr:spPr>
            <a:xfrm>
              <a:off x="1955800" y="2489835"/>
              <a:ext cx="787400" cy="2438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398145</xdr:colOff>
          <xdr:row>12</xdr:row>
          <xdr:rowOff>188595</xdr:rowOff>
        </xdr:from>
        <xdr:to>
          <xdr:col>2</xdr:col>
          <xdr:colOff>182245</xdr:colOff>
          <xdr:row>14</xdr:row>
          <xdr:rowOff>10795</xdr:rowOff>
        </xdr:to>
        <xdr:sp>
          <xdr:nvSpPr>
            <xdr:cNvPr id="13347" name="Check Box 35" hidden="1">
              <a:extLst>
                <a:ext uri="{63B3BB69-23CF-44E3-9099-C40C66FF867C}">
                  <a14:compatExt spid="_x0000_s13347"/>
                </a:ext>
              </a:extLst>
            </xdr:cNvPr>
            <xdr:cNvSpPr/>
          </xdr:nvSpPr>
          <xdr:spPr>
            <a:xfrm>
              <a:off x="1134745" y="2724150"/>
              <a:ext cx="635000" cy="22796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13348" name="Check Box 36" hidden="1">
              <a:extLst>
                <a:ext uri="{63B3BB69-23CF-44E3-9099-C40C66FF867C}">
                  <a14:compatExt spid="_x0000_s13348"/>
                </a:ext>
              </a:extLst>
            </xdr:cNvPr>
            <xdr:cNvSpPr/>
          </xdr:nvSpPr>
          <xdr:spPr>
            <a:xfrm>
              <a:off x="1130300" y="2317115"/>
              <a:ext cx="635000" cy="2438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5</xdr:col>
          <xdr:colOff>1041400</xdr:colOff>
          <xdr:row>13</xdr:row>
          <xdr:rowOff>12700</xdr:rowOff>
        </xdr:to>
        <xdr:sp>
          <xdr:nvSpPr>
            <xdr:cNvPr id="13349" name="Check Box 37" hidden="1">
              <a:extLst>
                <a:ext uri="{63B3BB69-23CF-44E3-9099-C40C66FF867C}">
                  <a14:compatExt spid="_x0000_s13349"/>
                </a:ext>
              </a:extLst>
            </xdr:cNvPr>
            <xdr:cNvSpPr/>
          </xdr:nvSpPr>
          <xdr:spPr>
            <a:xfrm>
              <a:off x="4166870" y="2502535"/>
              <a:ext cx="698500" cy="2438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412115</xdr:colOff>
          <xdr:row>6</xdr:row>
          <xdr:rowOff>152400</xdr:rowOff>
        </xdr:from>
        <xdr:to>
          <xdr:col>3</xdr:col>
          <xdr:colOff>122555</xdr:colOff>
          <xdr:row>8</xdr:row>
          <xdr:rowOff>76835</xdr:rowOff>
        </xdr:to>
        <xdr:sp>
          <xdr:nvSpPr>
            <xdr:cNvPr id="13350" name="Check Box 38" hidden="1">
              <a:extLst>
                <a:ext uri="{63B3BB69-23CF-44E3-9099-C40C66FF867C}">
                  <a14:compatExt spid="_x0000_s13350"/>
                </a:ext>
              </a:extLst>
            </xdr:cNvPr>
            <xdr:cNvSpPr/>
          </xdr:nvSpPr>
          <xdr:spPr>
            <a:xfrm>
              <a:off x="1999615" y="1489710"/>
              <a:ext cx="408940" cy="3302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375285</xdr:colOff>
          <xdr:row>8</xdr:row>
          <xdr:rowOff>191770</xdr:rowOff>
        </xdr:from>
        <xdr:to>
          <xdr:col>3</xdr:col>
          <xdr:colOff>85725</xdr:colOff>
          <xdr:row>10</xdr:row>
          <xdr:rowOff>23495</xdr:rowOff>
        </xdr:to>
        <xdr:sp>
          <xdr:nvSpPr>
            <xdr:cNvPr id="13351" name="Check Box 39" hidden="1">
              <a:extLst>
                <a:ext uri="{63B3BB69-23CF-44E3-9099-C40C66FF867C}">
                  <a14:compatExt spid="_x0000_s13351"/>
                </a:ext>
              </a:extLst>
            </xdr:cNvPr>
            <xdr:cNvSpPr/>
          </xdr:nvSpPr>
          <xdr:spPr>
            <a:xfrm>
              <a:off x="1962785" y="1934845"/>
              <a:ext cx="408940" cy="22796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482600</xdr:colOff>
      <xdr:row>20</xdr:row>
      <xdr:rowOff>0</xdr:rowOff>
    </xdr:from>
    <xdr:to>
      <xdr:col>10</xdr:col>
      <xdr:colOff>266700</xdr:colOff>
      <xdr:row>20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30962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8</xdr:row>
      <xdr:rowOff>0</xdr:rowOff>
    </xdr:from>
    <xdr:to>
      <xdr:col>10</xdr:col>
      <xdr:colOff>266700</xdr:colOff>
      <xdr:row>8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3045460" y="23749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8</xdr:row>
      <xdr:rowOff>0</xdr:rowOff>
    </xdr:from>
    <xdr:to>
      <xdr:col>10</xdr:col>
      <xdr:colOff>266700</xdr:colOff>
      <xdr:row>8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969260" y="23749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9</xdr:row>
      <xdr:rowOff>0</xdr:rowOff>
    </xdr:from>
    <xdr:to>
      <xdr:col>10</xdr:col>
      <xdr:colOff>266700</xdr:colOff>
      <xdr:row>9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309626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20</xdr:row>
      <xdr:rowOff>0</xdr:rowOff>
    </xdr:from>
    <xdr:to>
      <xdr:col>10</xdr:col>
      <xdr:colOff>266700</xdr:colOff>
      <xdr:row>20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30962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20</xdr:row>
      <xdr:rowOff>0</xdr:rowOff>
    </xdr:from>
    <xdr:to>
      <xdr:col>10</xdr:col>
      <xdr:colOff>266700</xdr:colOff>
      <xdr:row>20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30962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8</xdr:row>
      <xdr:rowOff>0</xdr:rowOff>
    </xdr:from>
    <xdr:to>
      <xdr:col>10</xdr:col>
      <xdr:colOff>266700</xdr:colOff>
      <xdr:row>8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3045460" y="23749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8</xdr:row>
      <xdr:rowOff>0</xdr:rowOff>
    </xdr:from>
    <xdr:to>
      <xdr:col>10</xdr:col>
      <xdr:colOff>266700</xdr:colOff>
      <xdr:row>8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969260" y="23749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9</xdr:row>
      <xdr:rowOff>0</xdr:rowOff>
    </xdr:from>
    <xdr:to>
      <xdr:col>10</xdr:col>
      <xdr:colOff>266700</xdr:colOff>
      <xdr:row>9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309626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20</xdr:row>
      <xdr:rowOff>0</xdr:rowOff>
    </xdr:from>
    <xdr:to>
      <xdr:col>10</xdr:col>
      <xdr:colOff>266700</xdr:colOff>
      <xdr:row>20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30962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20</xdr:row>
      <xdr:rowOff>0</xdr:rowOff>
    </xdr:from>
    <xdr:to>
      <xdr:col>10</xdr:col>
      <xdr:colOff>266700</xdr:colOff>
      <xdr:row>20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30962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8</xdr:row>
      <xdr:rowOff>0</xdr:rowOff>
    </xdr:from>
    <xdr:to>
      <xdr:col>10</xdr:col>
      <xdr:colOff>266700</xdr:colOff>
      <xdr:row>8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3045460" y="23749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8</xdr:row>
      <xdr:rowOff>0</xdr:rowOff>
    </xdr:from>
    <xdr:to>
      <xdr:col>10</xdr:col>
      <xdr:colOff>266700</xdr:colOff>
      <xdr:row>8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969260" y="23749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9</xdr:row>
      <xdr:rowOff>0</xdr:rowOff>
    </xdr:from>
    <xdr:to>
      <xdr:col>10</xdr:col>
      <xdr:colOff>266700</xdr:colOff>
      <xdr:row>9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309626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20</xdr:row>
      <xdr:rowOff>0</xdr:rowOff>
    </xdr:from>
    <xdr:to>
      <xdr:col>10</xdr:col>
      <xdr:colOff>266700</xdr:colOff>
      <xdr:row>20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30962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20</xdr:row>
      <xdr:rowOff>0</xdr:rowOff>
    </xdr:from>
    <xdr:to>
      <xdr:col>10</xdr:col>
      <xdr:colOff>266700</xdr:colOff>
      <xdr:row>20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30962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8</xdr:row>
      <xdr:rowOff>0</xdr:rowOff>
    </xdr:from>
    <xdr:to>
      <xdr:col>10</xdr:col>
      <xdr:colOff>266700</xdr:colOff>
      <xdr:row>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3045460" y="23749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8</xdr:row>
      <xdr:rowOff>0</xdr:rowOff>
    </xdr:from>
    <xdr:to>
      <xdr:col>10</xdr:col>
      <xdr:colOff>266700</xdr:colOff>
      <xdr:row>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969260" y="23749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9</xdr:row>
      <xdr:rowOff>0</xdr:rowOff>
    </xdr:from>
    <xdr:to>
      <xdr:col>10</xdr:col>
      <xdr:colOff>266700</xdr:colOff>
      <xdr:row>9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309626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20</xdr:row>
      <xdr:rowOff>0</xdr:rowOff>
    </xdr:from>
    <xdr:to>
      <xdr:col>10</xdr:col>
      <xdr:colOff>266700</xdr:colOff>
      <xdr:row>20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30962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19</xdr:row>
      <xdr:rowOff>0</xdr:rowOff>
    </xdr:from>
    <xdr:to>
      <xdr:col>10</xdr:col>
      <xdr:colOff>266700</xdr:colOff>
      <xdr:row>19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3096260" y="5308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8</xdr:row>
      <xdr:rowOff>0</xdr:rowOff>
    </xdr:from>
    <xdr:to>
      <xdr:col>10</xdr:col>
      <xdr:colOff>266700</xdr:colOff>
      <xdr:row>8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3045460" y="23749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8</xdr:row>
      <xdr:rowOff>0</xdr:rowOff>
    </xdr:from>
    <xdr:to>
      <xdr:col>10</xdr:col>
      <xdr:colOff>266700</xdr:colOff>
      <xdr:row>8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969260" y="23749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9</xdr:row>
      <xdr:rowOff>0</xdr:rowOff>
    </xdr:from>
    <xdr:to>
      <xdr:col>10</xdr:col>
      <xdr:colOff>266700</xdr:colOff>
      <xdr:row>9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309626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19</xdr:row>
      <xdr:rowOff>0</xdr:rowOff>
    </xdr:from>
    <xdr:to>
      <xdr:col>10</xdr:col>
      <xdr:colOff>266700</xdr:colOff>
      <xdr:row>19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3096260" y="5308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431800</xdr:colOff>
      <xdr:row>20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431800</xdr:colOff>
      <xdr:row>20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4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4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4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46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47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4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4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5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516255</xdr:colOff>
      <xdr:row>21</xdr:row>
      <xdr:rowOff>0</xdr:rowOff>
    </xdr:from>
    <xdr:to>
      <xdr:col>9</xdr:col>
      <xdr:colOff>465455</xdr:colOff>
      <xdr:row>21</xdr:row>
      <xdr:rowOff>25400</xdr:rowOff>
    </xdr:to>
    <xdr:sp>
      <xdr:nvSpPr>
        <xdr:cNvPr id="51" name="Text Box 1"/>
        <xdr:cNvSpPr txBox="1">
          <a:spLocks noChangeArrowheads="1"/>
        </xdr:cNvSpPr>
      </xdr:nvSpPr>
      <xdr:spPr>
        <a:xfrm>
          <a:off x="2418715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431800</xdr:colOff>
      <xdr:row>20</xdr:row>
      <xdr:rowOff>25400</xdr:rowOff>
    </xdr:to>
    <xdr:sp>
      <xdr:nvSpPr>
        <xdr:cNvPr id="52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5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5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5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431800</xdr:colOff>
      <xdr:row>20</xdr:row>
      <xdr:rowOff>25400</xdr:rowOff>
    </xdr:to>
    <xdr:sp>
      <xdr:nvSpPr>
        <xdr:cNvPr id="56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47.xml"/><Relationship Id="rId8" Type="http://schemas.openxmlformats.org/officeDocument/2006/relationships/ctrlProp" Target="../ctrlProps/ctrlProp146.xml"/><Relationship Id="rId7" Type="http://schemas.openxmlformats.org/officeDocument/2006/relationships/ctrlProp" Target="../ctrlProps/ctrlProp145.xml"/><Relationship Id="rId6" Type="http://schemas.openxmlformats.org/officeDocument/2006/relationships/ctrlProp" Target="../ctrlProps/ctrlProp144.xml"/><Relationship Id="rId5" Type="http://schemas.openxmlformats.org/officeDocument/2006/relationships/ctrlProp" Target="../ctrlProps/ctrlProp143.xml"/><Relationship Id="rId41" Type="http://schemas.openxmlformats.org/officeDocument/2006/relationships/ctrlProp" Target="../ctrlProps/ctrlProp179.xml"/><Relationship Id="rId40" Type="http://schemas.openxmlformats.org/officeDocument/2006/relationships/ctrlProp" Target="../ctrlProps/ctrlProp178.xml"/><Relationship Id="rId4" Type="http://schemas.openxmlformats.org/officeDocument/2006/relationships/ctrlProp" Target="../ctrlProps/ctrlProp142.xml"/><Relationship Id="rId39" Type="http://schemas.openxmlformats.org/officeDocument/2006/relationships/ctrlProp" Target="../ctrlProps/ctrlProp177.xml"/><Relationship Id="rId38" Type="http://schemas.openxmlformats.org/officeDocument/2006/relationships/ctrlProp" Target="../ctrlProps/ctrlProp176.xml"/><Relationship Id="rId37" Type="http://schemas.openxmlformats.org/officeDocument/2006/relationships/ctrlProp" Target="../ctrlProps/ctrlProp175.xml"/><Relationship Id="rId36" Type="http://schemas.openxmlformats.org/officeDocument/2006/relationships/ctrlProp" Target="../ctrlProps/ctrlProp174.xml"/><Relationship Id="rId35" Type="http://schemas.openxmlformats.org/officeDocument/2006/relationships/ctrlProp" Target="../ctrlProps/ctrlProp173.xml"/><Relationship Id="rId34" Type="http://schemas.openxmlformats.org/officeDocument/2006/relationships/ctrlProp" Target="../ctrlProps/ctrlProp172.xml"/><Relationship Id="rId33" Type="http://schemas.openxmlformats.org/officeDocument/2006/relationships/ctrlProp" Target="../ctrlProps/ctrlProp171.xml"/><Relationship Id="rId32" Type="http://schemas.openxmlformats.org/officeDocument/2006/relationships/ctrlProp" Target="../ctrlProps/ctrlProp170.xml"/><Relationship Id="rId31" Type="http://schemas.openxmlformats.org/officeDocument/2006/relationships/ctrlProp" Target="../ctrlProps/ctrlProp169.xml"/><Relationship Id="rId30" Type="http://schemas.openxmlformats.org/officeDocument/2006/relationships/ctrlProp" Target="../ctrlProps/ctrlProp168.xml"/><Relationship Id="rId3" Type="http://schemas.openxmlformats.org/officeDocument/2006/relationships/ctrlProp" Target="../ctrlProps/ctrlProp141.xml"/><Relationship Id="rId29" Type="http://schemas.openxmlformats.org/officeDocument/2006/relationships/ctrlProp" Target="../ctrlProps/ctrlProp167.xml"/><Relationship Id="rId28" Type="http://schemas.openxmlformats.org/officeDocument/2006/relationships/ctrlProp" Target="../ctrlProps/ctrlProp166.xml"/><Relationship Id="rId27" Type="http://schemas.openxmlformats.org/officeDocument/2006/relationships/ctrlProp" Target="../ctrlProps/ctrlProp165.xml"/><Relationship Id="rId26" Type="http://schemas.openxmlformats.org/officeDocument/2006/relationships/ctrlProp" Target="../ctrlProps/ctrlProp164.xml"/><Relationship Id="rId25" Type="http://schemas.openxmlformats.org/officeDocument/2006/relationships/ctrlProp" Target="../ctrlProps/ctrlProp163.xml"/><Relationship Id="rId24" Type="http://schemas.openxmlformats.org/officeDocument/2006/relationships/ctrlProp" Target="../ctrlProps/ctrlProp162.xml"/><Relationship Id="rId23" Type="http://schemas.openxmlformats.org/officeDocument/2006/relationships/ctrlProp" Target="../ctrlProps/ctrlProp161.xml"/><Relationship Id="rId22" Type="http://schemas.openxmlformats.org/officeDocument/2006/relationships/ctrlProp" Target="../ctrlProps/ctrlProp160.xml"/><Relationship Id="rId21" Type="http://schemas.openxmlformats.org/officeDocument/2006/relationships/ctrlProp" Target="../ctrlProps/ctrlProp159.xml"/><Relationship Id="rId20" Type="http://schemas.openxmlformats.org/officeDocument/2006/relationships/ctrlProp" Target="../ctrlProps/ctrlProp158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157.xml"/><Relationship Id="rId18" Type="http://schemas.openxmlformats.org/officeDocument/2006/relationships/ctrlProp" Target="../ctrlProps/ctrlProp156.xml"/><Relationship Id="rId17" Type="http://schemas.openxmlformats.org/officeDocument/2006/relationships/ctrlProp" Target="../ctrlProps/ctrlProp155.xml"/><Relationship Id="rId16" Type="http://schemas.openxmlformats.org/officeDocument/2006/relationships/ctrlProp" Target="../ctrlProps/ctrlProp154.xml"/><Relationship Id="rId15" Type="http://schemas.openxmlformats.org/officeDocument/2006/relationships/ctrlProp" Target="../ctrlProps/ctrlProp153.xml"/><Relationship Id="rId14" Type="http://schemas.openxmlformats.org/officeDocument/2006/relationships/ctrlProp" Target="../ctrlProps/ctrlProp152.xml"/><Relationship Id="rId13" Type="http://schemas.openxmlformats.org/officeDocument/2006/relationships/ctrlProp" Target="../ctrlProps/ctrlProp151.xml"/><Relationship Id="rId12" Type="http://schemas.openxmlformats.org/officeDocument/2006/relationships/ctrlProp" Target="../ctrlProps/ctrlProp150.xml"/><Relationship Id="rId11" Type="http://schemas.openxmlformats.org/officeDocument/2006/relationships/ctrlProp" Target="../ctrlProps/ctrlProp149.xml"/><Relationship Id="rId10" Type="http://schemas.openxmlformats.org/officeDocument/2006/relationships/ctrlProp" Target="../ctrlProps/ctrlProp148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86.xml"/><Relationship Id="rId8" Type="http://schemas.openxmlformats.org/officeDocument/2006/relationships/ctrlProp" Target="../ctrlProps/ctrlProp185.xml"/><Relationship Id="rId7" Type="http://schemas.openxmlformats.org/officeDocument/2006/relationships/ctrlProp" Target="../ctrlProps/ctrlProp184.xml"/><Relationship Id="rId6" Type="http://schemas.openxmlformats.org/officeDocument/2006/relationships/ctrlProp" Target="../ctrlProps/ctrlProp183.xml"/><Relationship Id="rId5" Type="http://schemas.openxmlformats.org/officeDocument/2006/relationships/ctrlProp" Target="../ctrlProps/ctrlProp182.xml"/><Relationship Id="rId41" Type="http://schemas.openxmlformats.org/officeDocument/2006/relationships/ctrlProp" Target="../ctrlProps/ctrlProp218.xml"/><Relationship Id="rId40" Type="http://schemas.openxmlformats.org/officeDocument/2006/relationships/ctrlProp" Target="../ctrlProps/ctrlProp217.xml"/><Relationship Id="rId4" Type="http://schemas.openxmlformats.org/officeDocument/2006/relationships/ctrlProp" Target="../ctrlProps/ctrlProp181.xml"/><Relationship Id="rId39" Type="http://schemas.openxmlformats.org/officeDocument/2006/relationships/ctrlProp" Target="../ctrlProps/ctrlProp216.xml"/><Relationship Id="rId38" Type="http://schemas.openxmlformats.org/officeDocument/2006/relationships/ctrlProp" Target="../ctrlProps/ctrlProp215.xml"/><Relationship Id="rId37" Type="http://schemas.openxmlformats.org/officeDocument/2006/relationships/ctrlProp" Target="../ctrlProps/ctrlProp214.xml"/><Relationship Id="rId36" Type="http://schemas.openxmlformats.org/officeDocument/2006/relationships/ctrlProp" Target="../ctrlProps/ctrlProp213.xml"/><Relationship Id="rId35" Type="http://schemas.openxmlformats.org/officeDocument/2006/relationships/ctrlProp" Target="../ctrlProps/ctrlProp212.xml"/><Relationship Id="rId34" Type="http://schemas.openxmlformats.org/officeDocument/2006/relationships/ctrlProp" Target="../ctrlProps/ctrlProp211.xml"/><Relationship Id="rId33" Type="http://schemas.openxmlformats.org/officeDocument/2006/relationships/ctrlProp" Target="../ctrlProps/ctrlProp210.xml"/><Relationship Id="rId32" Type="http://schemas.openxmlformats.org/officeDocument/2006/relationships/ctrlProp" Target="../ctrlProps/ctrlProp209.xml"/><Relationship Id="rId31" Type="http://schemas.openxmlformats.org/officeDocument/2006/relationships/ctrlProp" Target="../ctrlProps/ctrlProp208.xml"/><Relationship Id="rId30" Type="http://schemas.openxmlformats.org/officeDocument/2006/relationships/ctrlProp" Target="../ctrlProps/ctrlProp207.xml"/><Relationship Id="rId3" Type="http://schemas.openxmlformats.org/officeDocument/2006/relationships/ctrlProp" Target="../ctrlProps/ctrlProp180.xml"/><Relationship Id="rId29" Type="http://schemas.openxmlformats.org/officeDocument/2006/relationships/ctrlProp" Target="../ctrlProps/ctrlProp206.xml"/><Relationship Id="rId28" Type="http://schemas.openxmlformats.org/officeDocument/2006/relationships/ctrlProp" Target="../ctrlProps/ctrlProp205.xml"/><Relationship Id="rId27" Type="http://schemas.openxmlformats.org/officeDocument/2006/relationships/ctrlProp" Target="../ctrlProps/ctrlProp204.xml"/><Relationship Id="rId26" Type="http://schemas.openxmlformats.org/officeDocument/2006/relationships/ctrlProp" Target="../ctrlProps/ctrlProp203.xml"/><Relationship Id="rId25" Type="http://schemas.openxmlformats.org/officeDocument/2006/relationships/ctrlProp" Target="../ctrlProps/ctrlProp202.xml"/><Relationship Id="rId24" Type="http://schemas.openxmlformats.org/officeDocument/2006/relationships/ctrlProp" Target="../ctrlProps/ctrlProp201.xml"/><Relationship Id="rId23" Type="http://schemas.openxmlformats.org/officeDocument/2006/relationships/ctrlProp" Target="../ctrlProps/ctrlProp200.xml"/><Relationship Id="rId22" Type="http://schemas.openxmlformats.org/officeDocument/2006/relationships/ctrlProp" Target="../ctrlProps/ctrlProp199.xml"/><Relationship Id="rId21" Type="http://schemas.openxmlformats.org/officeDocument/2006/relationships/ctrlProp" Target="../ctrlProps/ctrlProp198.xml"/><Relationship Id="rId20" Type="http://schemas.openxmlformats.org/officeDocument/2006/relationships/ctrlProp" Target="../ctrlProps/ctrlProp197.xml"/><Relationship Id="rId2" Type="http://schemas.openxmlformats.org/officeDocument/2006/relationships/vmlDrawing" Target="../drawings/vmlDrawing5.vml"/><Relationship Id="rId19" Type="http://schemas.openxmlformats.org/officeDocument/2006/relationships/ctrlProp" Target="../ctrlProps/ctrlProp196.xml"/><Relationship Id="rId18" Type="http://schemas.openxmlformats.org/officeDocument/2006/relationships/ctrlProp" Target="../ctrlProps/ctrlProp195.xml"/><Relationship Id="rId17" Type="http://schemas.openxmlformats.org/officeDocument/2006/relationships/ctrlProp" Target="../ctrlProps/ctrlProp194.xml"/><Relationship Id="rId16" Type="http://schemas.openxmlformats.org/officeDocument/2006/relationships/ctrlProp" Target="../ctrlProps/ctrlProp193.xml"/><Relationship Id="rId15" Type="http://schemas.openxmlformats.org/officeDocument/2006/relationships/ctrlProp" Target="../ctrlProps/ctrlProp192.xml"/><Relationship Id="rId14" Type="http://schemas.openxmlformats.org/officeDocument/2006/relationships/ctrlProp" Target="../ctrlProps/ctrlProp191.xml"/><Relationship Id="rId13" Type="http://schemas.openxmlformats.org/officeDocument/2006/relationships/ctrlProp" Target="../ctrlProps/ctrlProp190.xml"/><Relationship Id="rId12" Type="http://schemas.openxmlformats.org/officeDocument/2006/relationships/ctrlProp" Target="../ctrlProps/ctrlProp189.xml"/><Relationship Id="rId11" Type="http://schemas.openxmlformats.org/officeDocument/2006/relationships/ctrlProp" Target="../ctrlProps/ctrlProp188.xml"/><Relationship Id="rId10" Type="http://schemas.openxmlformats.org/officeDocument/2006/relationships/ctrlProp" Target="../ctrlProps/ctrlProp187.xml"/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B24"/>
  <sheetViews>
    <sheetView zoomScale="120" zoomScaleNormal="120" topLeftCell="A17" workbookViewId="0">
      <selection activeCell="B31" sqref="B31"/>
    </sheetView>
  </sheetViews>
  <sheetFormatPr defaultColWidth="11" defaultRowHeight="15.6" outlineLevelCol="1"/>
  <cols>
    <col min="1" max="1" width="5.5" style="365" customWidth="1"/>
    <col min="2" max="2" width="96.3333333333333" style="366" customWidth="1"/>
    <col min="3" max="3" width="10.1666666666667" customWidth="1"/>
  </cols>
  <sheetData>
    <row r="1" customFormat="1" ht="21" customHeight="1" spans="1:2">
      <c r="A1" s="367"/>
      <c r="B1" s="368" t="s">
        <v>0</v>
      </c>
    </row>
    <row r="2" customFormat="1" spans="1:2">
      <c r="A2" s="369">
        <v>1</v>
      </c>
      <c r="B2" s="370" t="s">
        <v>1</v>
      </c>
    </row>
    <row r="3" customFormat="1" spans="1:2">
      <c r="A3" s="369">
        <v>2</v>
      </c>
      <c r="B3" s="370" t="s">
        <v>2</v>
      </c>
    </row>
    <row r="4" customFormat="1" spans="1:2">
      <c r="A4" s="369">
        <v>3</v>
      </c>
      <c r="B4" s="370" t="s">
        <v>3</v>
      </c>
    </row>
    <row r="5" customFormat="1" spans="1:2">
      <c r="A5" s="369">
        <v>4</v>
      </c>
      <c r="B5" s="370" t="s">
        <v>4</v>
      </c>
    </row>
    <row r="6" customFormat="1" spans="1:2">
      <c r="A6" s="369">
        <v>5</v>
      </c>
      <c r="B6" s="370" t="s">
        <v>5</v>
      </c>
    </row>
    <row r="7" customFormat="1" spans="1:2">
      <c r="A7" s="369">
        <v>6</v>
      </c>
      <c r="B7" s="370" t="s">
        <v>6</v>
      </c>
    </row>
    <row r="8" s="364" customFormat="1" ht="35" customHeight="1" spans="1:2">
      <c r="A8" s="371">
        <v>7</v>
      </c>
      <c r="B8" s="372" t="s">
        <v>7</v>
      </c>
    </row>
    <row r="9" customFormat="1" ht="19" customHeight="1" spans="1:2">
      <c r="A9" s="367"/>
      <c r="B9" s="373" t="s">
        <v>8</v>
      </c>
    </row>
    <row r="10" customFormat="1" ht="30" customHeight="1" spans="1:2">
      <c r="A10" s="369">
        <v>1</v>
      </c>
      <c r="B10" s="374" t="s">
        <v>9</v>
      </c>
    </row>
    <row r="11" customFormat="1" spans="1:2">
      <c r="A11" s="369">
        <v>2</v>
      </c>
      <c r="B11" s="372" t="s">
        <v>10</v>
      </c>
    </row>
    <row r="12" customFormat="1" spans="1:2">
      <c r="A12" s="369"/>
      <c r="B12" s="370"/>
    </row>
    <row r="13" customFormat="1" ht="20.4" spans="1:2">
      <c r="A13" s="367"/>
      <c r="B13" s="373" t="s">
        <v>11</v>
      </c>
    </row>
    <row r="14" customFormat="1" ht="31.2" spans="1:2">
      <c r="A14" s="369">
        <v>1</v>
      </c>
      <c r="B14" s="374" t="s">
        <v>12</v>
      </c>
    </row>
    <row r="15" customFormat="1" spans="1:2">
      <c r="A15" s="369">
        <v>2</v>
      </c>
      <c r="B15" s="370" t="s">
        <v>13</v>
      </c>
    </row>
    <row r="16" customFormat="1" spans="1:2">
      <c r="A16" s="369">
        <v>3</v>
      </c>
      <c r="B16" s="370" t="s">
        <v>14</v>
      </c>
    </row>
    <row r="17" customFormat="1" spans="1:2">
      <c r="A17" s="369"/>
      <c r="B17" s="370"/>
    </row>
    <row r="18" customFormat="1" ht="20.4" spans="1:2">
      <c r="A18" s="367"/>
      <c r="B18" s="373" t="s">
        <v>15</v>
      </c>
    </row>
    <row r="19" customFormat="1" ht="31.2" spans="1:2">
      <c r="A19" s="369">
        <v>1</v>
      </c>
      <c r="B19" s="374" t="s">
        <v>16</v>
      </c>
    </row>
    <row r="20" customFormat="1" spans="1:2">
      <c r="A20" s="369">
        <v>2</v>
      </c>
      <c r="B20" s="370" t="s">
        <v>17</v>
      </c>
    </row>
    <row r="21" customFormat="1" ht="31.2" spans="1:2">
      <c r="A21" s="369">
        <v>3</v>
      </c>
      <c r="B21" s="370" t="s">
        <v>18</v>
      </c>
    </row>
    <row r="22" customFormat="1" spans="1:2">
      <c r="A22" s="369"/>
      <c r="B22" s="370"/>
    </row>
    <row r="24" customFormat="1" spans="1:2">
      <c r="A24" s="375"/>
      <c r="B24" s="376"/>
    </row>
  </sheetData>
  <pageMargins left="0.75" right="0.75" top="1" bottom="1" header="0.5" footer="0.5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6"/>
  <sheetViews>
    <sheetView zoomScale="80" zoomScaleNormal="80" workbookViewId="0">
      <selection activeCell="R11" sqref="R11"/>
    </sheetView>
  </sheetViews>
  <sheetFormatPr defaultColWidth="9" defaultRowHeight="26" customHeight="1"/>
  <cols>
    <col min="1" max="1" width="17.1666666666667" style="66" customWidth="1"/>
    <col min="2" max="2" width="7.8" style="66" customWidth="1"/>
    <col min="3" max="8" width="9.33333333333333" style="66" customWidth="1"/>
    <col min="9" max="9" width="1.33333333333333" style="66" customWidth="1"/>
    <col min="10" max="10" width="11.5" style="66" customWidth="1"/>
    <col min="11" max="11" width="8.375" style="66" customWidth="1"/>
    <col min="12" max="12" width="10.5" style="66" customWidth="1"/>
    <col min="13" max="13" width="8.375" style="66" customWidth="1"/>
    <col min="14" max="15" width="10.875" style="66" customWidth="1"/>
    <col min="16" max="16" width="11" style="66" customWidth="1"/>
    <col min="17" max="16384" width="9" style="66"/>
  </cols>
  <sheetData>
    <row r="1" s="66" customFormat="1" ht="30" customHeight="1" spans="1:16">
      <c r="A1" s="69" t="s">
        <v>134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</row>
    <row r="2" s="67" customFormat="1" ht="25" customHeight="1" spans="1:16">
      <c r="A2" s="71" t="s">
        <v>46</v>
      </c>
      <c r="B2" s="72" t="s">
        <v>47</v>
      </c>
      <c r="C2" s="73"/>
      <c r="D2" s="74" t="s">
        <v>135</v>
      </c>
      <c r="E2" s="75"/>
      <c r="F2" s="75"/>
      <c r="G2" s="75"/>
      <c r="H2" s="75"/>
      <c r="I2" s="81"/>
      <c r="J2" s="82" t="s">
        <v>41</v>
      </c>
      <c r="K2" s="83" t="s">
        <v>42</v>
      </c>
      <c r="L2" s="84"/>
      <c r="M2" s="84"/>
      <c r="N2" s="84"/>
      <c r="O2" s="84"/>
      <c r="P2" s="85"/>
    </row>
    <row r="3" s="67" customFormat="1" ht="23" customHeight="1" spans="1:16">
      <c r="A3" s="76" t="s">
        <v>136</v>
      </c>
      <c r="B3" s="77" t="s">
        <v>137</v>
      </c>
      <c r="C3" s="76"/>
      <c r="D3" s="76"/>
      <c r="E3" s="76"/>
      <c r="F3" s="76"/>
      <c r="G3" s="76"/>
      <c r="H3" s="76"/>
      <c r="I3" s="71"/>
      <c r="J3" s="77" t="s">
        <v>138</v>
      </c>
      <c r="K3" s="76"/>
      <c r="L3" s="76"/>
      <c r="M3" s="76"/>
      <c r="N3" s="76"/>
      <c r="O3" s="76"/>
      <c r="P3" s="76"/>
    </row>
    <row r="4" s="67" customFormat="1" ht="23" customHeight="1" spans="1:16">
      <c r="A4" s="76"/>
      <c r="B4" s="78" t="s">
        <v>139</v>
      </c>
      <c r="C4" s="78" t="s">
        <v>94</v>
      </c>
      <c r="D4" s="78" t="s">
        <v>95</v>
      </c>
      <c r="E4" s="78" t="s">
        <v>96</v>
      </c>
      <c r="F4" s="78" t="s">
        <v>97</v>
      </c>
      <c r="G4" s="78" t="s">
        <v>98</v>
      </c>
      <c r="H4" s="78" t="s">
        <v>99</v>
      </c>
      <c r="I4" s="71"/>
      <c r="J4" s="78" t="s">
        <v>139</v>
      </c>
      <c r="K4" s="78" t="s">
        <v>94</v>
      </c>
      <c r="L4" s="78" t="s">
        <v>95</v>
      </c>
      <c r="M4" s="78" t="s">
        <v>96</v>
      </c>
      <c r="N4" s="78" t="s">
        <v>97</v>
      </c>
      <c r="O4" s="78" t="s">
        <v>98</v>
      </c>
      <c r="P4" s="78" t="s">
        <v>99</v>
      </c>
    </row>
    <row r="5" s="67" customFormat="1" ht="23" customHeight="1" spans="1:16">
      <c r="A5" s="76"/>
      <c r="B5" s="78" t="s">
        <v>140</v>
      </c>
      <c r="C5" s="78" t="s">
        <v>141</v>
      </c>
      <c r="D5" s="78" t="s">
        <v>142</v>
      </c>
      <c r="E5" s="78" t="s">
        <v>143</v>
      </c>
      <c r="F5" s="78" t="s">
        <v>144</v>
      </c>
      <c r="G5" s="78" t="s">
        <v>145</v>
      </c>
      <c r="H5" s="78" t="s">
        <v>146</v>
      </c>
      <c r="I5" s="71"/>
      <c r="J5" s="78" t="s">
        <v>140</v>
      </c>
      <c r="K5" s="78" t="s">
        <v>141</v>
      </c>
      <c r="L5" s="78" t="s">
        <v>142</v>
      </c>
      <c r="M5" s="78" t="s">
        <v>143</v>
      </c>
      <c r="N5" s="78" t="s">
        <v>144</v>
      </c>
      <c r="O5" s="78" t="s">
        <v>145</v>
      </c>
      <c r="P5" s="78" t="s">
        <v>146</v>
      </c>
    </row>
    <row r="6" s="67" customFormat="1" ht="21" customHeight="1" spans="1:16">
      <c r="A6" s="79" t="s">
        <v>147</v>
      </c>
      <c r="B6" s="80">
        <f t="shared" ref="B6:B8" si="0">C6-1</f>
        <v>65</v>
      </c>
      <c r="C6" s="80">
        <f t="shared" ref="C6:C8" si="1">D6-2</f>
        <v>66</v>
      </c>
      <c r="D6" s="80">
        <v>68</v>
      </c>
      <c r="E6" s="80">
        <f t="shared" ref="E6:E8" si="2">D6+2</f>
        <v>70</v>
      </c>
      <c r="F6" s="80">
        <f t="shared" ref="F6:F8" si="3">E6+2</f>
        <v>72</v>
      </c>
      <c r="G6" s="80">
        <f t="shared" ref="G6:G8" si="4">F6+1</f>
        <v>73</v>
      </c>
      <c r="H6" s="80">
        <f t="shared" ref="H6:H8" si="5">G6+1</f>
        <v>74</v>
      </c>
      <c r="I6" s="71"/>
      <c r="J6" s="71" t="s">
        <v>148</v>
      </c>
      <c r="K6" s="71" t="s">
        <v>149</v>
      </c>
      <c r="L6" s="71" t="s">
        <v>150</v>
      </c>
      <c r="M6" s="71" t="s">
        <v>149</v>
      </c>
      <c r="N6" s="71" t="s">
        <v>148</v>
      </c>
      <c r="O6" s="71" t="s">
        <v>151</v>
      </c>
      <c r="P6" s="71" t="s">
        <v>151</v>
      </c>
    </row>
    <row r="7" s="67" customFormat="1" ht="21" customHeight="1" spans="1:16">
      <c r="A7" s="79" t="s">
        <v>152</v>
      </c>
      <c r="B7" s="80">
        <f t="shared" si="0"/>
        <v>64</v>
      </c>
      <c r="C7" s="80">
        <f t="shared" si="1"/>
        <v>65</v>
      </c>
      <c r="D7" s="80">
        <v>67</v>
      </c>
      <c r="E7" s="80">
        <f t="shared" si="2"/>
        <v>69</v>
      </c>
      <c r="F7" s="80">
        <f t="shared" si="3"/>
        <v>71</v>
      </c>
      <c r="G7" s="80">
        <f t="shared" si="4"/>
        <v>72</v>
      </c>
      <c r="H7" s="80">
        <f t="shared" si="5"/>
        <v>73</v>
      </c>
      <c r="I7" s="71"/>
      <c r="J7" s="71" t="s">
        <v>153</v>
      </c>
      <c r="K7" s="71" t="s">
        <v>149</v>
      </c>
      <c r="L7" s="71">
        <f>0.3/0.3</f>
        <v>1</v>
      </c>
      <c r="M7" s="71" t="s">
        <v>150</v>
      </c>
      <c r="N7" s="71" t="s">
        <v>154</v>
      </c>
      <c r="O7" s="71" t="s">
        <v>151</v>
      </c>
      <c r="P7" s="71" t="s">
        <v>151</v>
      </c>
    </row>
    <row r="8" s="67" customFormat="1" ht="21" customHeight="1" spans="1:16">
      <c r="A8" s="79" t="s">
        <v>155</v>
      </c>
      <c r="B8" s="80">
        <f t="shared" si="0"/>
        <v>57</v>
      </c>
      <c r="C8" s="80">
        <f t="shared" si="1"/>
        <v>58</v>
      </c>
      <c r="D8" s="80">
        <v>60</v>
      </c>
      <c r="E8" s="80">
        <f t="shared" si="2"/>
        <v>62</v>
      </c>
      <c r="F8" s="80">
        <f t="shared" si="3"/>
        <v>64</v>
      </c>
      <c r="G8" s="80">
        <f t="shared" si="4"/>
        <v>65</v>
      </c>
      <c r="H8" s="80">
        <f t="shared" si="5"/>
        <v>66</v>
      </c>
      <c r="I8" s="71"/>
      <c r="J8" s="71" t="s">
        <v>156</v>
      </c>
      <c r="K8" s="71" t="s">
        <v>149</v>
      </c>
      <c r="L8" s="71" t="s">
        <v>149</v>
      </c>
      <c r="M8" s="71" t="s">
        <v>149</v>
      </c>
      <c r="N8" s="71" t="s">
        <v>149</v>
      </c>
      <c r="O8" s="71" t="s">
        <v>149</v>
      </c>
      <c r="P8" s="71" t="s">
        <v>149</v>
      </c>
    </row>
    <row r="9" s="67" customFormat="1" ht="21" customHeight="1" spans="1:16">
      <c r="A9" s="79" t="s">
        <v>157</v>
      </c>
      <c r="B9" s="80">
        <f t="shared" ref="B9:B11" si="6">C9-4</f>
        <v>100</v>
      </c>
      <c r="C9" s="80">
        <f t="shared" ref="C9:C11" si="7">D9-4</f>
        <v>104</v>
      </c>
      <c r="D9" s="80">
        <v>108</v>
      </c>
      <c r="E9" s="80">
        <f t="shared" ref="E9:E11" si="8">D9+4</f>
        <v>112</v>
      </c>
      <c r="F9" s="80">
        <f>E9+4</f>
        <v>116</v>
      </c>
      <c r="G9" s="80">
        <f t="shared" ref="G9:G11" si="9">F9+6</f>
        <v>122</v>
      </c>
      <c r="H9" s="80">
        <f>G9+6</f>
        <v>128</v>
      </c>
      <c r="I9" s="71"/>
      <c r="J9" s="71" t="s">
        <v>149</v>
      </c>
      <c r="K9" s="71" t="s">
        <v>149</v>
      </c>
      <c r="L9" s="71" t="s">
        <v>149</v>
      </c>
      <c r="M9" s="71" t="s">
        <v>158</v>
      </c>
      <c r="N9" s="71" t="s">
        <v>149</v>
      </c>
      <c r="O9" s="71" t="s">
        <v>149</v>
      </c>
      <c r="P9" s="71" t="s">
        <v>149</v>
      </c>
    </row>
    <row r="10" s="67" customFormat="1" ht="21" customHeight="1" spans="1:16">
      <c r="A10" s="79" t="s">
        <v>159</v>
      </c>
      <c r="B10" s="80">
        <f t="shared" si="6"/>
        <v>96</v>
      </c>
      <c r="C10" s="80">
        <f t="shared" si="7"/>
        <v>100</v>
      </c>
      <c r="D10" s="80">
        <v>104</v>
      </c>
      <c r="E10" s="80">
        <f t="shared" si="8"/>
        <v>108</v>
      </c>
      <c r="F10" s="80">
        <f>E10+5</f>
        <v>113</v>
      </c>
      <c r="G10" s="80">
        <f t="shared" si="9"/>
        <v>119</v>
      </c>
      <c r="H10" s="80">
        <f>G10+7</f>
        <v>126</v>
      </c>
      <c r="I10" s="71"/>
      <c r="J10" s="71" t="s">
        <v>149</v>
      </c>
      <c r="K10" s="71" t="s">
        <v>149</v>
      </c>
      <c r="L10" s="71" t="s">
        <v>149</v>
      </c>
      <c r="M10" s="71" t="s">
        <v>149</v>
      </c>
      <c r="N10" s="71" t="s">
        <v>149</v>
      </c>
      <c r="O10" s="71" t="s">
        <v>149</v>
      </c>
      <c r="P10" s="71" t="s">
        <v>149</v>
      </c>
    </row>
    <row r="11" s="67" customFormat="1" ht="21" customHeight="1" spans="1:16">
      <c r="A11" s="79" t="s">
        <v>160</v>
      </c>
      <c r="B11" s="80">
        <f t="shared" si="6"/>
        <v>104</v>
      </c>
      <c r="C11" s="80">
        <f t="shared" si="7"/>
        <v>108</v>
      </c>
      <c r="D11" s="80">
        <v>112</v>
      </c>
      <c r="E11" s="80">
        <f t="shared" si="8"/>
        <v>116</v>
      </c>
      <c r="F11" s="80">
        <f>E11+5</f>
        <v>121</v>
      </c>
      <c r="G11" s="80">
        <f t="shared" si="9"/>
        <v>127</v>
      </c>
      <c r="H11" s="80">
        <f>G11+7</f>
        <v>134</v>
      </c>
      <c r="I11" s="71"/>
      <c r="J11" s="71" t="s">
        <v>161</v>
      </c>
      <c r="K11" s="71" t="s">
        <v>162</v>
      </c>
      <c r="L11" s="71" t="s">
        <v>163</v>
      </c>
      <c r="M11" s="71" t="s">
        <v>164</v>
      </c>
      <c r="N11" s="71" t="s">
        <v>162</v>
      </c>
      <c r="O11" s="71" t="s">
        <v>165</v>
      </c>
      <c r="P11" s="71" t="s">
        <v>165</v>
      </c>
    </row>
    <row r="12" s="67" customFormat="1" ht="21" customHeight="1" spans="1:16">
      <c r="A12" s="79" t="s">
        <v>166</v>
      </c>
      <c r="B12" s="80">
        <f>C12-1</f>
        <v>39</v>
      </c>
      <c r="C12" s="80">
        <f>D12-1</f>
        <v>40</v>
      </c>
      <c r="D12" s="80">
        <v>41</v>
      </c>
      <c r="E12" s="80">
        <f>D12+1</f>
        <v>42</v>
      </c>
      <c r="F12" s="80">
        <f>E12+1</f>
        <v>43</v>
      </c>
      <c r="G12" s="80">
        <f>F12+1.2</f>
        <v>44.2</v>
      </c>
      <c r="H12" s="80">
        <f>G12+1.2</f>
        <v>45.4</v>
      </c>
      <c r="I12" s="71"/>
      <c r="J12" s="71" t="s">
        <v>167</v>
      </c>
      <c r="K12" s="71" t="s">
        <v>168</v>
      </c>
      <c r="L12" s="71" t="s">
        <v>149</v>
      </c>
      <c r="M12" s="71" t="s">
        <v>158</v>
      </c>
      <c r="N12" s="71" t="s">
        <v>149</v>
      </c>
      <c r="O12" s="71" t="s">
        <v>169</v>
      </c>
      <c r="P12" s="71" t="s">
        <v>169</v>
      </c>
    </row>
    <row r="13" s="67" customFormat="1" ht="21" customHeight="1" spans="1:16">
      <c r="A13" s="79" t="s">
        <v>170</v>
      </c>
      <c r="B13" s="80">
        <f>C13-0.5</f>
        <v>60.5</v>
      </c>
      <c r="C13" s="80">
        <f>D13-1</f>
        <v>61</v>
      </c>
      <c r="D13" s="80">
        <v>62</v>
      </c>
      <c r="E13" s="80">
        <f>D13+1</f>
        <v>63</v>
      </c>
      <c r="F13" s="80">
        <f>E13+1</f>
        <v>64</v>
      </c>
      <c r="G13" s="80">
        <f>F13+0.5</f>
        <v>64.5</v>
      </c>
      <c r="H13" s="80">
        <f>G13+0.5</f>
        <v>65</v>
      </c>
      <c r="I13" s="71"/>
      <c r="J13" s="71" t="s">
        <v>171</v>
      </c>
      <c r="K13" s="71" t="s">
        <v>172</v>
      </c>
      <c r="L13" s="71" t="s">
        <v>172</v>
      </c>
      <c r="M13" s="71" t="s">
        <v>172</v>
      </c>
      <c r="N13" s="71" t="s">
        <v>172</v>
      </c>
      <c r="O13" s="71" t="s">
        <v>172</v>
      </c>
      <c r="P13" s="71" t="s">
        <v>172</v>
      </c>
    </row>
    <row r="14" s="67" customFormat="1" ht="21" customHeight="1" spans="1:16">
      <c r="A14" s="79" t="s">
        <v>173</v>
      </c>
      <c r="B14" s="80">
        <f>C14-0.8</f>
        <v>20.4</v>
      </c>
      <c r="C14" s="80">
        <f>D14-0.8</f>
        <v>21.2</v>
      </c>
      <c r="D14" s="80">
        <v>22</v>
      </c>
      <c r="E14" s="80">
        <f>D14+0.8</f>
        <v>22.8</v>
      </c>
      <c r="F14" s="80">
        <f>E14+0.8</f>
        <v>23.6</v>
      </c>
      <c r="G14" s="80">
        <f>F14+1.3</f>
        <v>24.9</v>
      </c>
      <c r="H14" s="80">
        <f>G14+1.3</f>
        <v>26.2</v>
      </c>
      <c r="I14" s="71"/>
      <c r="J14" s="71" t="s">
        <v>150</v>
      </c>
      <c r="K14" s="71" t="s">
        <v>149</v>
      </c>
      <c r="L14" s="71" t="s">
        <v>171</v>
      </c>
      <c r="M14" s="71" t="s">
        <v>171</v>
      </c>
      <c r="N14" s="71" t="s">
        <v>172</v>
      </c>
      <c r="O14" s="71" t="s">
        <v>172</v>
      </c>
      <c r="P14" s="71" t="s">
        <v>172</v>
      </c>
    </row>
    <row r="15" s="67" customFormat="1" ht="21" customHeight="1" spans="1:16">
      <c r="A15" s="79" t="s">
        <v>174</v>
      </c>
      <c r="B15" s="80">
        <f>C15-0.7</f>
        <v>17.6</v>
      </c>
      <c r="C15" s="80">
        <f>D15-0.7</f>
        <v>18.3</v>
      </c>
      <c r="D15" s="80">
        <v>19</v>
      </c>
      <c r="E15" s="80">
        <f>D15+0.7</f>
        <v>19.7</v>
      </c>
      <c r="F15" s="80">
        <f>E15+0.7</f>
        <v>20.4</v>
      </c>
      <c r="G15" s="80">
        <f>F15+0.9</f>
        <v>21.3</v>
      </c>
      <c r="H15" s="80">
        <f>G15+0.9</f>
        <v>22.2</v>
      </c>
      <c r="I15" s="71"/>
      <c r="J15" s="71" t="s">
        <v>149</v>
      </c>
      <c r="K15" s="71" t="s">
        <v>149</v>
      </c>
      <c r="L15" s="71" t="s">
        <v>149</v>
      </c>
      <c r="M15" s="71" t="s">
        <v>149</v>
      </c>
      <c r="N15" s="71" t="s">
        <v>149</v>
      </c>
      <c r="O15" s="71" t="s">
        <v>149</v>
      </c>
      <c r="P15" s="71" t="s">
        <v>149</v>
      </c>
    </row>
    <row r="16" s="67" customFormat="1" ht="21" customHeight="1" spans="1:16">
      <c r="A16" s="79" t="s">
        <v>175</v>
      </c>
      <c r="B16" s="80">
        <f>C16-0.5</f>
        <v>12.5</v>
      </c>
      <c r="C16" s="80">
        <f>D16-0.5</f>
        <v>13</v>
      </c>
      <c r="D16" s="80">
        <v>13.5</v>
      </c>
      <c r="E16" s="80">
        <f>D16+0.5</f>
        <v>14</v>
      </c>
      <c r="F16" s="80">
        <f>E16+0.5</f>
        <v>14.5</v>
      </c>
      <c r="G16" s="80">
        <f>F16+0.7</f>
        <v>15.2</v>
      </c>
      <c r="H16" s="80">
        <f>G16+0.7</f>
        <v>15.9</v>
      </c>
      <c r="I16" s="71"/>
      <c r="J16" s="71" t="s">
        <v>149</v>
      </c>
      <c r="K16" s="71" t="s">
        <v>149</v>
      </c>
      <c r="L16" s="71" t="s">
        <v>149</v>
      </c>
      <c r="M16" s="71" t="s">
        <v>149</v>
      </c>
      <c r="N16" s="71" t="s">
        <v>149</v>
      </c>
      <c r="O16" s="71" t="s">
        <v>149</v>
      </c>
      <c r="P16" s="71" t="s">
        <v>149</v>
      </c>
    </row>
    <row r="17" s="67" customFormat="1" ht="21" customHeight="1" spans="1:16">
      <c r="A17" s="79" t="s">
        <v>176</v>
      </c>
      <c r="B17" s="80">
        <f>C17</f>
        <v>9.5</v>
      </c>
      <c r="C17" s="80">
        <f>D17</f>
        <v>9.5</v>
      </c>
      <c r="D17" s="80">
        <v>9.5</v>
      </c>
      <c r="E17" s="80">
        <f t="shared" ref="E17:H17" si="10">D17</f>
        <v>9.5</v>
      </c>
      <c r="F17" s="80">
        <f t="shared" si="10"/>
        <v>9.5</v>
      </c>
      <c r="G17" s="80">
        <f t="shared" si="10"/>
        <v>9.5</v>
      </c>
      <c r="H17" s="80">
        <f t="shared" si="10"/>
        <v>9.5</v>
      </c>
      <c r="I17" s="71"/>
      <c r="J17" s="71"/>
      <c r="K17" s="71" t="s">
        <v>149</v>
      </c>
      <c r="L17" s="71" t="s">
        <v>149</v>
      </c>
      <c r="M17" s="71" t="s">
        <v>149</v>
      </c>
      <c r="N17" s="71" t="s">
        <v>149</v>
      </c>
      <c r="O17" s="71" t="s">
        <v>149</v>
      </c>
      <c r="P17" s="71" t="s">
        <v>149</v>
      </c>
    </row>
    <row r="18" s="67" customFormat="1" ht="21" customHeight="1" spans="1:16">
      <c r="A18" s="79" t="s">
        <v>177</v>
      </c>
      <c r="B18" s="80">
        <f>C18</f>
        <v>9</v>
      </c>
      <c r="C18" s="80">
        <f>D18</f>
        <v>9</v>
      </c>
      <c r="D18" s="80">
        <v>9</v>
      </c>
      <c r="E18" s="80">
        <f t="shared" ref="E18:H18" si="11">D18</f>
        <v>9</v>
      </c>
      <c r="F18" s="80">
        <f t="shared" si="11"/>
        <v>9</v>
      </c>
      <c r="G18" s="80">
        <f t="shared" si="11"/>
        <v>9</v>
      </c>
      <c r="H18" s="80">
        <f t="shared" si="11"/>
        <v>9</v>
      </c>
      <c r="I18" s="71"/>
      <c r="J18" s="71" t="s">
        <v>178</v>
      </c>
      <c r="K18" s="71" t="s">
        <v>172</v>
      </c>
      <c r="L18" s="71" t="s">
        <v>172</v>
      </c>
      <c r="M18" s="71" t="s">
        <v>179</v>
      </c>
      <c r="N18" s="71" t="s">
        <v>172</v>
      </c>
      <c r="O18" s="71" t="s">
        <v>148</v>
      </c>
      <c r="P18" s="71" t="s">
        <v>148</v>
      </c>
    </row>
    <row r="19" s="67" customFormat="1" ht="21" customHeight="1" spans="1:16">
      <c r="A19" s="79" t="s">
        <v>180</v>
      </c>
      <c r="B19" s="80">
        <f>C19-1</f>
        <v>53</v>
      </c>
      <c r="C19" s="80">
        <f t="shared" ref="C19:C23" si="12">D19-1</f>
        <v>54</v>
      </c>
      <c r="D19" s="80">
        <v>55</v>
      </c>
      <c r="E19" s="80">
        <f>D19+1</f>
        <v>56</v>
      </c>
      <c r="F19" s="80">
        <f t="shared" ref="F19:F24" si="13">E19+1</f>
        <v>57</v>
      </c>
      <c r="G19" s="80">
        <f>F19+1.5</f>
        <v>58.5</v>
      </c>
      <c r="H19" s="80">
        <f>G19+1.5</f>
        <v>60</v>
      </c>
      <c r="I19" s="71"/>
      <c r="J19" s="71" t="s">
        <v>150</v>
      </c>
      <c r="K19" s="71" t="s">
        <v>149</v>
      </c>
      <c r="L19" s="71" t="s">
        <v>171</v>
      </c>
      <c r="M19" s="71" t="s">
        <v>171</v>
      </c>
      <c r="N19" s="71" t="s">
        <v>172</v>
      </c>
      <c r="O19" s="71" t="s">
        <v>172</v>
      </c>
      <c r="P19" s="71" t="s">
        <v>172</v>
      </c>
    </row>
    <row r="20" s="67" customFormat="1" ht="21" customHeight="1" spans="1:16">
      <c r="A20" s="79" t="s">
        <v>181</v>
      </c>
      <c r="B20" s="80">
        <f>C20-1</f>
        <v>51</v>
      </c>
      <c r="C20" s="80">
        <f t="shared" si="12"/>
        <v>52</v>
      </c>
      <c r="D20" s="80">
        <v>53</v>
      </c>
      <c r="E20" s="80">
        <f>D20+1</f>
        <v>54</v>
      </c>
      <c r="F20" s="80">
        <f t="shared" si="13"/>
        <v>55</v>
      </c>
      <c r="G20" s="80">
        <f>F20+1.5</f>
        <v>56.5</v>
      </c>
      <c r="H20" s="80">
        <f>G20+1.5</f>
        <v>58</v>
      </c>
      <c r="I20" s="71"/>
      <c r="J20" s="71" t="s">
        <v>167</v>
      </c>
      <c r="K20" s="71" t="s">
        <v>168</v>
      </c>
      <c r="L20" s="71" t="s">
        <v>149</v>
      </c>
      <c r="M20" s="71" t="s">
        <v>158</v>
      </c>
      <c r="N20" s="71" t="s">
        <v>149</v>
      </c>
      <c r="O20" s="71" t="s">
        <v>169</v>
      </c>
      <c r="P20" s="71" t="s">
        <v>169</v>
      </c>
    </row>
    <row r="21" s="67" customFormat="1" ht="19" customHeight="1" spans="1:16">
      <c r="A21" s="79" t="s">
        <v>182</v>
      </c>
      <c r="B21" s="80">
        <f>C21-0.5</f>
        <v>35</v>
      </c>
      <c r="C21" s="80">
        <f>D21-0.5</f>
        <v>35.5</v>
      </c>
      <c r="D21" s="80">
        <v>36</v>
      </c>
      <c r="E21" s="80">
        <f t="shared" ref="E21:G21" si="14">D21+0.5</f>
        <v>36.5</v>
      </c>
      <c r="F21" s="80">
        <f t="shared" si="14"/>
        <v>37</v>
      </c>
      <c r="G21" s="80">
        <f t="shared" si="14"/>
        <v>37.5</v>
      </c>
      <c r="H21" s="80">
        <f t="shared" ref="H21:H25" si="15">G21</f>
        <v>37.5</v>
      </c>
      <c r="I21" s="86"/>
      <c r="J21" s="71" t="s">
        <v>171</v>
      </c>
      <c r="K21" s="71" t="s">
        <v>172</v>
      </c>
      <c r="L21" s="71" t="s">
        <v>172</v>
      </c>
      <c r="M21" s="71" t="s">
        <v>172</v>
      </c>
      <c r="N21" s="71" t="s">
        <v>172</v>
      </c>
      <c r="O21" s="71" t="s">
        <v>172</v>
      </c>
      <c r="P21" s="71" t="s">
        <v>172</v>
      </c>
    </row>
    <row r="22" s="66" customFormat="1" ht="47" customHeight="1" spans="1:16">
      <c r="A22" s="79" t="s">
        <v>183</v>
      </c>
      <c r="B22" s="80">
        <f>C22-0.5</f>
        <v>25</v>
      </c>
      <c r="C22" s="80">
        <f>D22-0.5</f>
        <v>25.5</v>
      </c>
      <c r="D22" s="80">
        <v>26</v>
      </c>
      <c r="E22" s="80">
        <f>D22+0.5</f>
        <v>26.5</v>
      </c>
      <c r="F22" s="80">
        <f>E22+0.5</f>
        <v>27</v>
      </c>
      <c r="G22" s="80">
        <f>F22+0.75</f>
        <v>27.75</v>
      </c>
      <c r="H22" s="80">
        <f t="shared" si="15"/>
        <v>27.75</v>
      </c>
      <c r="I22" s="87"/>
      <c r="J22" s="88" t="s">
        <v>167</v>
      </c>
      <c r="K22" s="88" t="s">
        <v>168</v>
      </c>
      <c r="L22" s="88" t="s">
        <v>149</v>
      </c>
      <c r="M22" s="88" t="s">
        <v>158</v>
      </c>
      <c r="N22" s="88" t="s">
        <v>149</v>
      </c>
      <c r="O22" s="88" t="s">
        <v>169</v>
      </c>
      <c r="P22" s="88" t="s">
        <v>167</v>
      </c>
    </row>
    <row r="23" s="68" customFormat="1" customHeight="1" spans="1:16">
      <c r="A23" s="79" t="s">
        <v>184</v>
      </c>
      <c r="B23" s="80">
        <f>C23</f>
        <v>17</v>
      </c>
      <c r="C23" s="80">
        <f t="shared" si="12"/>
        <v>17</v>
      </c>
      <c r="D23" s="80">
        <v>18</v>
      </c>
      <c r="E23" s="80">
        <f t="shared" ref="E23:E25" si="16">D23</f>
        <v>18</v>
      </c>
      <c r="F23" s="80">
        <f>E23+1.5</f>
        <v>19.5</v>
      </c>
      <c r="G23" s="80">
        <f t="shared" ref="G23:G25" si="17">F23</f>
        <v>19.5</v>
      </c>
      <c r="H23" s="80">
        <f t="shared" si="15"/>
        <v>19.5</v>
      </c>
      <c r="I23" s="66"/>
      <c r="J23" s="71" t="s">
        <v>171</v>
      </c>
      <c r="K23" s="71" t="s">
        <v>172</v>
      </c>
      <c r="L23" s="71" t="s">
        <v>172</v>
      </c>
      <c r="M23" s="71" t="s">
        <v>172</v>
      </c>
      <c r="N23" s="71" t="s">
        <v>172</v>
      </c>
      <c r="O23" s="71" t="s">
        <v>172</v>
      </c>
      <c r="P23" s="71" t="s">
        <v>172</v>
      </c>
    </row>
    <row r="24" s="68" customFormat="1" customHeight="1" spans="1:16">
      <c r="A24" s="79" t="s">
        <v>185</v>
      </c>
      <c r="B24" s="80">
        <f>C24</f>
        <v>16</v>
      </c>
      <c r="C24" s="80">
        <f>D24</f>
        <v>16</v>
      </c>
      <c r="D24" s="80">
        <v>16</v>
      </c>
      <c r="E24" s="80">
        <f t="shared" si="16"/>
        <v>16</v>
      </c>
      <c r="F24" s="80">
        <f t="shared" si="13"/>
        <v>17</v>
      </c>
      <c r="G24" s="80">
        <f t="shared" si="17"/>
        <v>17</v>
      </c>
      <c r="H24" s="80">
        <f t="shared" si="15"/>
        <v>17</v>
      </c>
      <c r="I24" s="66"/>
      <c r="J24" s="71" t="s">
        <v>171</v>
      </c>
      <c r="K24" s="71" t="s">
        <v>172</v>
      </c>
      <c r="L24" s="71" t="s">
        <v>172</v>
      </c>
      <c r="M24" s="71" t="s">
        <v>172</v>
      </c>
      <c r="N24" s="71" t="s">
        <v>172</v>
      </c>
      <c r="O24" s="71" t="s">
        <v>172</v>
      </c>
      <c r="P24" s="71" t="s">
        <v>172</v>
      </c>
    </row>
    <row r="25" s="68" customFormat="1" customHeight="1" spans="1:16">
      <c r="A25" s="79" t="s">
        <v>186</v>
      </c>
      <c r="B25" s="80">
        <v>13</v>
      </c>
      <c r="C25" s="80">
        <f>D25</f>
        <v>13</v>
      </c>
      <c r="D25" s="80">
        <v>13</v>
      </c>
      <c r="E25" s="80">
        <f t="shared" si="16"/>
        <v>13</v>
      </c>
      <c r="F25" s="80">
        <f>E25+2</f>
        <v>15</v>
      </c>
      <c r="G25" s="80">
        <f t="shared" si="17"/>
        <v>15</v>
      </c>
      <c r="H25" s="80">
        <f t="shared" si="15"/>
        <v>15</v>
      </c>
      <c r="I25" s="66"/>
      <c r="J25" s="88" t="s">
        <v>149</v>
      </c>
      <c r="K25" s="88" t="s">
        <v>149</v>
      </c>
      <c r="L25" s="88" t="s">
        <v>149</v>
      </c>
      <c r="M25" s="88" t="s">
        <v>149</v>
      </c>
      <c r="N25" s="88" t="s">
        <v>149</v>
      </c>
      <c r="O25" s="88" t="s">
        <v>149</v>
      </c>
      <c r="P25" s="88" t="s">
        <v>149</v>
      </c>
    </row>
    <row r="26" s="66" customFormat="1" customHeight="1" spans="10:14">
      <c r="J26" s="66" t="s">
        <v>187</v>
      </c>
      <c r="K26" s="89"/>
      <c r="L26" s="66" t="s">
        <v>188</v>
      </c>
      <c r="N26" s="66" t="s">
        <v>189</v>
      </c>
    </row>
  </sheetData>
  <mergeCells count="8">
    <mergeCell ref="A1:P1"/>
    <mergeCell ref="B2:C2"/>
    <mergeCell ref="E2:H2"/>
    <mergeCell ref="K2:P2"/>
    <mergeCell ref="B3:H3"/>
    <mergeCell ref="J3:P3"/>
    <mergeCell ref="A3:A5"/>
    <mergeCell ref="I2:I21"/>
  </mergeCells>
  <pageMargins left="0.751388888888889" right="0.751388888888889" top="1" bottom="1" header="0.5" footer="0.5"/>
  <pageSetup paperSize="9" scale="70" fitToHeight="0" orientation="landscape" horizontalDpi="600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2"/>
  <sheetViews>
    <sheetView workbookViewId="0">
      <selection activeCell="E11" sqref="E11:I11"/>
    </sheetView>
  </sheetViews>
  <sheetFormatPr defaultColWidth="8.1" defaultRowHeight="14.4"/>
  <cols>
    <col min="1" max="1" width="6.3" style="1" customWidth="1"/>
    <col min="2" max="2" width="11.025" style="1" customWidth="1"/>
    <col min="3" max="3" width="12.15" style="1" customWidth="1"/>
    <col min="4" max="4" width="11.475" style="1" customWidth="1"/>
    <col min="5" max="5" width="17.8916666666667" style="1" customWidth="1"/>
    <col min="6" max="6" width="10.2416666666667" style="1" customWidth="1"/>
    <col min="7" max="7" width="7.2" style="1" customWidth="1"/>
    <col min="8" max="8" width="10.575" style="1" customWidth="1"/>
    <col min="9" max="12" width="9" style="1" customWidth="1"/>
    <col min="13" max="14" width="8.325" style="1" customWidth="1"/>
    <col min="15" max="15" width="9.675" style="1" customWidth="1"/>
    <col min="16" max="16384" width="8.1" style="1"/>
  </cols>
  <sheetData>
    <row r="1" s="1" customFormat="1" ht="28.5" customHeight="1" spans="1:15">
      <c r="A1" s="5" t="s">
        <v>268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s="2" customFormat="1" ht="18" customHeight="1" spans="1:15">
      <c r="A2" s="6" t="s">
        <v>269</v>
      </c>
      <c r="B2" s="7" t="s">
        <v>270</v>
      </c>
      <c r="C2" s="7" t="s">
        <v>271</v>
      </c>
      <c r="D2" s="7" t="s">
        <v>272</v>
      </c>
      <c r="E2" s="7" t="s">
        <v>273</v>
      </c>
      <c r="F2" s="7" t="s">
        <v>274</v>
      </c>
      <c r="G2" s="7" t="s">
        <v>275</v>
      </c>
      <c r="H2" s="7" t="s">
        <v>276</v>
      </c>
      <c r="I2" s="6" t="s">
        <v>277</v>
      </c>
      <c r="J2" s="6" t="s">
        <v>278</v>
      </c>
      <c r="K2" s="6" t="s">
        <v>279</v>
      </c>
      <c r="L2" s="6" t="s">
        <v>280</v>
      </c>
      <c r="M2" s="6" t="s">
        <v>281</v>
      </c>
      <c r="N2" s="7" t="s">
        <v>282</v>
      </c>
      <c r="O2" s="7" t="s">
        <v>283</v>
      </c>
    </row>
    <row r="3" s="2" customFormat="1" ht="21" customHeight="1" spans="1:15">
      <c r="A3" s="6"/>
      <c r="B3" s="9"/>
      <c r="C3" s="9"/>
      <c r="D3" s="9"/>
      <c r="E3" s="9"/>
      <c r="F3" s="9"/>
      <c r="G3" s="9"/>
      <c r="H3" s="9"/>
      <c r="I3" s="6" t="s">
        <v>284</v>
      </c>
      <c r="J3" s="6" t="s">
        <v>284</v>
      </c>
      <c r="K3" s="6" t="s">
        <v>284</v>
      </c>
      <c r="L3" s="6" t="s">
        <v>284</v>
      </c>
      <c r="M3" s="6" t="s">
        <v>284</v>
      </c>
      <c r="N3" s="9"/>
      <c r="O3" s="9"/>
    </row>
    <row r="4" s="2" customFormat="1" ht="18" customHeight="1" spans="1:15">
      <c r="A4" s="34">
        <v>1</v>
      </c>
      <c r="B4" s="29" t="s">
        <v>285</v>
      </c>
      <c r="C4" s="377" t="s">
        <v>286</v>
      </c>
      <c r="D4" s="12" t="s">
        <v>104</v>
      </c>
      <c r="E4" s="13" t="s">
        <v>47</v>
      </c>
      <c r="F4" s="11" t="s">
        <v>287</v>
      </c>
      <c r="G4" s="65" t="s">
        <v>79</v>
      </c>
      <c r="H4" s="60"/>
      <c r="I4" s="34">
        <v>1</v>
      </c>
      <c r="J4" s="34"/>
      <c r="K4" s="34">
        <v>1</v>
      </c>
      <c r="L4" s="34"/>
      <c r="M4" s="34">
        <v>1</v>
      </c>
      <c r="N4" s="60">
        <f>SUM(I4:M4)</f>
        <v>3</v>
      </c>
      <c r="O4" s="60"/>
    </row>
    <row r="5" s="2" customFormat="1" ht="18" customHeight="1" spans="1:15">
      <c r="A5" s="34">
        <v>2</v>
      </c>
      <c r="B5" s="29" t="s">
        <v>288</v>
      </c>
      <c r="C5" s="377" t="s">
        <v>286</v>
      </c>
      <c r="D5" s="12" t="s">
        <v>103</v>
      </c>
      <c r="E5" s="13" t="s">
        <v>47</v>
      </c>
      <c r="F5" s="11" t="s">
        <v>287</v>
      </c>
      <c r="G5" s="65" t="s">
        <v>79</v>
      </c>
      <c r="H5" s="60"/>
      <c r="I5" s="34"/>
      <c r="J5" s="34">
        <v>1</v>
      </c>
      <c r="K5" s="34"/>
      <c r="L5" s="34">
        <v>1</v>
      </c>
      <c r="M5" s="34">
        <v>1</v>
      </c>
      <c r="N5" s="60">
        <f>SUM(I5:M5)</f>
        <v>3</v>
      </c>
      <c r="O5" s="60"/>
    </row>
    <row r="6" s="2" customFormat="1" ht="18" customHeight="1" spans="1:15">
      <c r="A6" s="34">
        <v>3</v>
      </c>
      <c r="B6" s="29" t="s">
        <v>289</v>
      </c>
      <c r="C6" s="377" t="s">
        <v>286</v>
      </c>
      <c r="D6" s="12" t="s">
        <v>101</v>
      </c>
      <c r="E6" s="13" t="s">
        <v>47</v>
      </c>
      <c r="F6" s="11" t="s">
        <v>287</v>
      </c>
      <c r="G6" s="65" t="s">
        <v>79</v>
      </c>
      <c r="H6" s="60"/>
      <c r="I6" s="34">
        <v>1</v>
      </c>
      <c r="J6" s="34">
        <v>1</v>
      </c>
      <c r="K6" s="34"/>
      <c r="L6" s="34">
        <v>1</v>
      </c>
      <c r="M6" s="34"/>
      <c r="N6" s="60">
        <f>SUM(I6:M6)</f>
        <v>3</v>
      </c>
      <c r="O6" s="60"/>
    </row>
    <row r="7" s="2" customFormat="1" ht="18" customHeight="1" spans="1:15">
      <c r="A7" s="34">
        <v>4</v>
      </c>
      <c r="B7" s="29" t="s">
        <v>290</v>
      </c>
      <c r="C7" s="377" t="s">
        <v>286</v>
      </c>
      <c r="D7" s="12" t="s">
        <v>102</v>
      </c>
      <c r="E7" s="13" t="s">
        <v>47</v>
      </c>
      <c r="F7" s="11" t="s">
        <v>287</v>
      </c>
      <c r="G7" s="65" t="s">
        <v>79</v>
      </c>
      <c r="H7" s="60"/>
      <c r="I7" s="34">
        <v>1</v>
      </c>
      <c r="J7" s="34"/>
      <c r="K7" s="34">
        <v>1</v>
      </c>
      <c r="L7" s="34"/>
      <c r="M7" s="34">
        <v>1</v>
      </c>
      <c r="N7" s="60">
        <f>SUM(I7:M7)</f>
        <v>3</v>
      </c>
      <c r="O7" s="60"/>
    </row>
    <row r="8" s="2" customFormat="1" ht="18" customHeight="1" spans="1:15">
      <c r="A8" s="34">
        <v>5</v>
      </c>
      <c r="B8" s="29" t="s">
        <v>291</v>
      </c>
      <c r="C8" s="377" t="s">
        <v>286</v>
      </c>
      <c r="D8" s="12" t="s">
        <v>292</v>
      </c>
      <c r="E8" s="13" t="s">
        <v>47</v>
      </c>
      <c r="F8" s="11" t="s">
        <v>287</v>
      </c>
      <c r="G8" s="65"/>
      <c r="H8" s="60"/>
      <c r="I8" s="34"/>
      <c r="J8" s="34"/>
      <c r="K8" s="34"/>
      <c r="L8" s="34"/>
      <c r="M8" s="34"/>
      <c r="N8" s="60"/>
      <c r="O8" s="60"/>
    </row>
    <row r="9" s="2" customFormat="1" ht="18" customHeight="1" spans="1:15">
      <c r="A9" s="34"/>
      <c r="B9" s="13"/>
      <c r="C9" s="30"/>
      <c r="D9" s="12"/>
      <c r="E9" s="13"/>
      <c r="F9" s="11"/>
      <c r="G9" s="65"/>
      <c r="H9" s="60"/>
      <c r="I9" s="34"/>
      <c r="J9" s="34"/>
      <c r="K9" s="34"/>
      <c r="L9" s="34"/>
      <c r="M9" s="34"/>
      <c r="N9" s="60"/>
      <c r="O9" s="60"/>
    </row>
    <row r="10" s="1" customFormat="1" ht="14.25" customHeight="1" spans="1:15">
      <c r="A10" s="26"/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</row>
    <row r="11" s="4" customFormat="1" ht="29.25" customHeight="1" spans="1:15">
      <c r="A11" s="17" t="s">
        <v>293</v>
      </c>
      <c r="B11" s="18"/>
      <c r="C11" s="18"/>
      <c r="D11" s="19"/>
      <c r="E11" s="20"/>
      <c r="F11" s="41"/>
      <c r="G11" s="41"/>
      <c r="H11" s="41"/>
      <c r="I11" s="32"/>
      <c r="J11" s="17" t="s">
        <v>294</v>
      </c>
      <c r="K11" s="18"/>
      <c r="L11" s="18"/>
      <c r="M11" s="19"/>
      <c r="N11" s="18"/>
      <c r="O11" s="27"/>
    </row>
    <row r="12" s="1" customFormat="1" ht="72.95" customHeight="1" spans="1:15">
      <c r="A12" s="21" t="s">
        <v>295</v>
      </c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</row>
  </sheetData>
  <mergeCells count="15">
    <mergeCell ref="A1:O1"/>
    <mergeCell ref="A11:D11"/>
    <mergeCell ref="E11:I11"/>
    <mergeCell ref="J11:M11"/>
    <mergeCell ref="A12:O12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1388888888889" right="0.751388888888889" top="1" bottom="1" header="0.5" footer="0.5"/>
  <pageSetup paperSize="9" scale="78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2"/>
  <sheetViews>
    <sheetView zoomScale="120" zoomScaleNormal="120" workbookViewId="0">
      <selection activeCell="E4" sqref="E4:E8"/>
    </sheetView>
  </sheetViews>
  <sheetFormatPr defaultColWidth="8.1" defaultRowHeight="14.4"/>
  <cols>
    <col min="1" max="2" width="6.3" style="1" customWidth="1"/>
    <col min="3" max="3" width="11.025" style="1" customWidth="1"/>
    <col min="4" max="4" width="12.6" style="1" customWidth="1"/>
    <col min="5" max="5" width="11.025" style="1" customWidth="1"/>
    <col min="6" max="6" width="15.5" style="1" customWidth="1"/>
    <col min="7" max="10" width="9" style="1" customWidth="1"/>
    <col min="11" max="11" width="8.325" style="1" customWidth="1"/>
    <col min="12" max="13" width="9.675" style="1" customWidth="1"/>
    <col min="14" max="16384" width="8.1" style="1"/>
  </cols>
  <sheetData>
    <row r="1" s="1" customFormat="1" ht="28.5" customHeight="1" spans="1:13">
      <c r="A1" s="5" t="s">
        <v>296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="2" customFormat="1" ht="18" customHeight="1" spans="1:13">
      <c r="A2" s="34" t="s">
        <v>269</v>
      </c>
      <c r="B2" s="35" t="s">
        <v>274</v>
      </c>
      <c r="C2" s="35" t="s">
        <v>270</v>
      </c>
      <c r="D2" s="35" t="s">
        <v>271</v>
      </c>
      <c r="E2" s="35" t="s">
        <v>272</v>
      </c>
      <c r="F2" s="7" t="s">
        <v>273</v>
      </c>
      <c r="G2" s="6" t="s">
        <v>297</v>
      </c>
      <c r="H2" s="6"/>
      <c r="I2" s="6" t="s">
        <v>298</v>
      </c>
      <c r="J2" s="6"/>
      <c r="K2" s="8" t="s">
        <v>299</v>
      </c>
      <c r="L2" s="62" t="s">
        <v>300</v>
      </c>
      <c r="M2" s="23" t="s">
        <v>301</v>
      </c>
    </row>
    <row r="3" s="2" customFormat="1" ht="21" customHeight="1" spans="1:13">
      <c r="A3" s="34"/>
      <c r="B3" s="60"/>
      <c r="C3" s="60"/>
      <c r="D3" s="60"/>
      <c r="E3" s="60"/>
      <c r="F3" s="9"/>
      <c r="G3" s="6" t="s">
        <v>302</v>
      </c>
      <c r="H3" s="6" t="s">
        <v>303</v>
      </c>
      <c r="I3" s="6" t="s">
        <v>302</v>
      </c>
      <c r="J3" s="6" t="s">
        <v>303</v>
      </c>
      <c r="K3" s="10"/>
      <c r="L3" s="63"/>
      <c r="M3" s="24"/>
    </row>
    <row r="4" s="58" customFormat="1" ht="18" customHeight="1" spans="1:13">
      <c r="A4" s="11">
        <v>1</v>
      </c>
      <c r="B4" s="11" t="s">
        <v>287</v>
      </c>
      <c r="C4" s="29" t="s">
        <v>304</v>
      </c>
      <c r="D4" s="377" t="s">
        <v>286</v>
      </c>
      <c r="E4" s="12" t="s">
        <v>104</v>
      </c>
      <c r="F4" s="13" t="s">
        <v>47</v>
      </c>
      <c r="G4" s="14">
        <v>-0.005</v>
      </c>
      <c r="H4" s="14">
        <v>-0.001</v>
      </c>
      <c r="I4" s="15">
        <v>-0.002</v>
      </c>
      <c r="J4" s="15">
        <v>-0.008</v>
      </c>
      <c r="K4" s="14">
        <f>SUM(G4:J4)</f>
        <v>-0.016</v>
      </c>
      <c r="L4" s="11"/>
      <c r="M4" s="11"/>
    </row>
    <row r="5" s="58" customFormat="1" ht="18" customHeight="1" spans="1:13">
      <c r="A5" s="11">
        <v>2</v>
      </c>
      <c r="B5" s="11" t="s">
        <v>287</v>
      </c>
      <c r="C5" s="29" t="s">
        <v>291</v>
      </c>
      <c r="D5" s="377" t="s">
        <v>286</v>
      </c>
      <c r="E5" s="12" t="s">
        <v>103</v>
      </c>
      <c r="F5" s="13" t="s">
        <v>47</v>
      </c>
      <c r="G5" s="14">
        <v>-0.006</v>
      </c>
      <c r="H5" s="14">
        <v>-0.003</v>
      </c>
      <c r="I5" s="15">
        <v>-0.003</v>
      </c>
      <c r="J5" s="15">
        <v>-0.007</v>
      </c>
      <c r="K5" s="14">
        <f>SUM(G5:J5)</f>
        <v>-0.019</v>
      </c>
      <c r="L5" s="11"/>
      <c r="M5" s="11"/>
    </row>
    <row r="6" s="58" customFormat="1" ht="18" customHeight="1" spans="1:13">
      <c r="A6" s="11">
        <v>3</v>
      </c>
      <c r="B6" s="11" t="s">
        <v>287</v>
      </c>
      <c r="C6" s="29" t="s">
        <v>305</v>
      </c>
      <c r="D6" s="377" t="s">
        <v>286</v>
      </c>
      <c r="E6" s="12" t="s">
        <v>101</v>
      </c>
      <c r="F6" s="13" t="s">
        <v>47</v>
      </c>
      <c r="G6" s="14">
        <v>-0.005</v>
      </c>
      <c r="H6" s="14">
        <v>-0.003</v>
      </c>
      <c r="I6" s="15">
        <v>-0.003</v>
      </c>
      <c r="J6" s="15">
        <v>-0.008</v>
      </c>
      <c r="K6" s="14">
        <f>SUM(G6:J6)</f>
        <v>-0.019</v>
      </c>
      <c r="L6" s="11"/>
      <c r="M6" s="11"/>
    </row>
    <row r="7" s="58" customFormat="1" ht="18" customHeight="1" spans="1:13">
      <c r="A7" s="11">
        <v>4</v>
      </c>
      <c r="B7" s="11" t="s">
        <v>287</v>
      </c>
      <c r="C7" s="29" t="s">
        <v>306</v>
      </c>
      <c r="D7" s="377" t="s">
        <v>286</v>
      </c>
      <c r="E7" s="12" t="s">
        <v>102</v>
      </c>
      <c r="F7" s="13" t="s">
        <v>47</v>
      </c>
      <c r="G7" s="14">
        <v>-0.005</v>
      </c>
      <c r="H7" s="14">
        <v>-0.001</v>
      </c>
      <c r="I7" s="15">
        <v>-0.002</v>
      </c>
      <c r="J7" s="15">
        <v>-0.008</v>
      </c>
      <c r="K7" s="14">
        <f>SUM(G7:J7)</f>
        <v>-0.016</v>
      </c>
      <c r="L7" s="11"/>
      <c r="M7" s="11"/>
    </row>
    <row r="8" s="58" customFormat="1" ht="18" customHeight="1" spans="1:13">
      <c r="A8" s="11">
        <v>5</v>
      </c>
      <c r="B8" s="11" t="s">
        <v>287</v>
      </c>
      <c r="C8" s="29" t="s">
        <v>307</v>
      </c>
      <c r="D8" s="377" t="s">
        <v>286</v>
      </c>
      <c r="E8" s="12" t="s">
        <v>292</v>
      </c>
      <c r="F8" s="13" t="s">
        <v>47</v>
      </c>
      <c r="G8" s="14">
        <v>-0.005</v>
      </c>
      <c r="H8" s="14">
        <v>-0.001</v>
      </c>
      <c r="I8" s="15">
        <v>-0.002</v>
      </c>
      <c r="J8" s="15">
        <v>-0.008</v>
      </c>
      <c r="K8" s="14">
        <f>SUM(G8:J8)</f>
        <v>-0.016</v>
      </c>
      <c r="L8" s="11"/>
      <c r="M8" s="11"/>
    </row>
    <row r="9" s="59" customFormat="1" ht="14.25" customHeight="1" spans="1:13">
      <c r="A9" s="42"/>
      <c r="B9" s="42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</row>
    <row r="10" s="1" customFormat="1" ht="14.25" customHeight="1" spans="1:13">
      <c r="A10" s="26"/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</row>
    <row r="11" s="4" customFormat="1" ht="29.25" customHeight="1" spans="1:13">
      <c r="A11" s="17" t="s">
        <v>293</v>
      </c>
      <c r="B11" s="18"/>
      <c r="C11" s="18"/>
      <c r="D11" s="18"/>
      <c r="E11" s="19"/>
      <c r="F11" s="20"/>
      <c r="G11" s="32"/>
      <c r="H11" s="17" t="s">
        <v>294</v>
      </c>
      <c r="I11" s="18"/>
      <c r="J11" s="18"/>
      <c r="K11" s="19"/>
      <c r="L11" s="64"/>
      <c r="M11" s="27"/>
    </row>
    <row r="12" s="1" customFormat="1" ht="105" customHeight="1" spans="1:13">
      <c r="A12" s="61" t="s">
        <v>308</v>
      </c>
      <c r="B12" s="61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</row>
  </sheetData>
  <mergeCells count="17">
    <mergeCell ref="A1:M1"/>
    <mergeCell ref="G2:H2"/>
    <mergeCell ref="I2:J2"/>
    <mergeCell ref="A11:E11"/>
    <mergeCell ref="F11:G11"/>
    <mergeCell ref="H11:K11"/>
    <mergeCell ref="L11:M11"/>
    <mergeCell ref="A12:M12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1388888888889" right="0.751388888888889" top="1" bottom="1" header="0.5" footer="0.5"/>
  <pageSetup paperSize="9" scale="89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11"/>
  <sheetViews>
    <sheetView view="pageBreakPreview" zoomScale="110" zoomScaleNormal="100" workbookViewId="0">
      <selection activeCell="B4" sqref="B4:B8"/>
    </sheetView>
  </sheetViews>
  <sheetFormatPr defaultColWidth="8.1" defaultRowHeight="14.4"/>
  <cols>
    <col min="1" max="2" width="7.76666666666667" style="1" customWidth="1"/>
    <col min="3" max="3" width="11.025" style="1" customWidth="1"/>
    <col min="4" max="4" width="11.5916666666667" style="1" customWidth="1"/>
    <col min="5" max="5" width="11.025" style="1" customWidth="1"/>
    <col min="6" max="6" width="18.5666666666667" style="1" customWidth="1"/>
    <col min="7" max="7" width="21.9416666666667" style="1" customWidth="1"/>
    <col min="8" max="8" width="15.9916666666667" style="1" customWidth="1"/>
    <col min="9" max="9" width="5.74166666666667" style="1" customWidth="1"/>
    <col min="10" max="10" width="9.99166666666667" style="1" customWidth="1"/>
    <col min="11" max="12" width="7.31666666666667" style="1" customWidth="1"/>
    <col min="13" max="13" width="9.54166666666667" style="1" customWidth="1"/>
    <col min="14" max="14" width="12.2666666666667" style="1" customWidth="1"/>
    <col min="15" max="19" width="7.425" style="1" customWidth="1"/>
    <col min="20" max="20" width="7.31666666666667" style="1" customWidth="1"/>
    <col min="21" max="21" width="7.09166666666667" style="1" customWidth="1"/>
    <col min="22" max="22" width="6.3" style="1" customWidth="1"/>
    <col min="23" max="23" width="7.65" style="1" customWidth="1"/>
    <col min="24" max="16384" width="8.1" style="1"/>
  </cols>
  <sheetData>
    <row r="1" s="1" customFormat="1" ht="28.5" customHeight="1" spans="1:23">
      <c r="A1" s="5" t="s">
        <v>309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</row>
    <row r="2" s="2" customFormat="1" ht="15.95" customHeight="1" spans="1:23">
      <c r="A2" s="7" t="s">
        <v>310</v>
      </c>
      <c r="B2" s="7" t="s">
        <v>274</v>
      </c>
      <c r="C2" s="7" t="s">
        <v>270</v>
      </c>
      <c r="D2" s="7" t="s">
        <v>271</v>
      </c>
      <c r="E2" s="7" t="s">
        <v>272</v>
      </c>
      <c r="F2" s="7" t="s">
        <v>273</v>
      </c>
      <c r="G2" s="47" t="s">
        <v>311</v>
      </c>
      <c r="H2" s="48"/>
      <c r="I2" s="54"/>
      <c r="J2" s="47" t="s">
        <v>312</v>
      </c>
      <c r="K2" s="48"/>
      <c r="L2" s="54"/>
      <c r="M2" s="47" t="s">
        <v>313</v>
      </c>
      <c r="N2" s="48"/>
      <c r="O2" s="54"/>
      <c r="P2" s="47" t="s">
        <v>314</v>
      </c>
      <c r="Q2" s="48"/>
      <c r="R2" s="54"/>
      <c r="S2" s="48" t="s">
        <v>315</v>
      </c>
      <c r="T2" s="48"/>
      <c r="U2" s="54"/>
      <c r="V2" s="35" t="s">
        <v>316</v>
      </c>
      <c r="W2" s="35" t="s">
        <v>283</v>
      </c>
    </row>
    <row r="3" s="2" customFormat="1" ht="18" customHeight="1" spans="1:23">
      <c r="A3" s="49"/>
      <c r="B3" s="49"/>
      <c r="C3" s="49"/>
      <c r="D3" s="49"/>
      <c r="E3" s="49"/>
      <c r="F3" s="49"/>
      <c r="G3" s="6" t="s">
        <v>317</v>
      </c>
      <c r="H3" s="6" t="s">
        <v>52</v>
      </c>
      <c r="I3" s="6" t="s">
        <v>274</v>
      </c>
      <c r="J3" s="6" t="s">
        <v>317</v>
      </c>
      <c r="K3" s="6" t="s">
        <v>52</v>
      </c>
      <c r="L3" s="6" t="s">
        <v>274</v>
      </c>
      <c r="M3" s="6" t="s">
        <v>317</v>
      </c>
      <c r="N3" s="6" t="s">
        <v>52</v>
      </c>
      <c r="O3" s="6" t="s">
        <v>274</v>
      </c>
      <c r="P3" s="6" t="s">
        <v>317</v>
      </c>
      <c r="Q3" s="6" t="s">
        <v>52</v>
      </c>
      <c r="R3" s="6" t="s">
        <v>274</v>
      </c>
      <c r="S3" s="6" t="s">
        <v>317</v>
      </c>
      <c r="T3" s="6" t="s">
        <v>52</v>
      </c>
      <c r="U3" s="6" t="s">
        <v>274</v>
      </c>
      <c r="V3" s="56"/>
      <c r="W3" s="56"/>
    </row>
    <row r="4" s="1" customFormat="1" ht="18" customHeight="1" spans="1:23">
      <c r="A4" s="26"/>
      <c r="B4" s="11" t="s">
        <v>287</v>
      </c>
      <c r="C4" s="29" t="s">
        <v>304</v>
      </c>
      <c r="D4" s="377" t="s">
        <v>286</v>
      </c>
      <c r="E4" s="12" t="s">
        <v>104</v>
      </c>
      <c r="F4" s="13" t="s">
        <v>47</v>
      </c>
      <c r="G4" s="30" t="s">
        <v>318</v>
      </c>
      <c r="H4" s="50" t="s">
        <v>319</v>
      </c>
      <c r="I4" s="12" t="s">
        <v>320</v>
      </c>
      <c r="J4" s="55" t="s">
        <v>321</v>
      </c>
      <c r="K4" s="42" t="s">
        <v>322</v>
      </c>
      <c r="L4" s="42" t="s">
        <v>323</v>
      </c>
      <c r="M4" s="55" t="s">
        <v>324</v>
      </c>
      <c r="N4" s="42" t="s">
        <v>325</v>
      </c>
      <c r="O4" s="42" t="s">
        <v>326</v>
      </c>
      <c r="P4" s="42"/>
      <c r="Q4" s="42"/>
      <c r="R4" s="42"/>
      <c r="S4" s="42"/>
      <c r="T4" s="42"/>
      <c r="U4" s="42"/>
      <c r="V4" s="42" t="s">
        <v>79</v>
      </c>
      <c r="W4" s="42"/>
    </row>
    <row r="5" s="1" customFormat="1" ht="18" customHeight="1" spans="1:23">
      <c r="A5" s="26"/>
      <c r="B5" s="11" t="s">
        <v>287</v>
      </c>
      <c r="C5" s="29" t="s">
        <v>285</v>
      </c>
      <c r="D5" s="377" t="s">
        <v>286</v>
      </c>
      <c r="E5" s="12" t="s">
        <v>103</v>
      </c>
      <c r="F5" s="13" t="s">
        <v>47</v>
      </c>
      <c r="G5" s="29"/>
      <c r="H5" s="30"/>
      <c r="I5" s="12"/>
      <c r="J5" s="13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</row>
    <row r="6" s="1" customFormat="1" ht="14.25" customHeight="1" spans="1:23">
      <c r="A6" s="26"/>
      <c r="B6" s="11" t="s">
        <v>287</v>
      </c>
      <c r="C6" s="29" t="s">
        <v>305</v>
      </c>
      <c r="D6" s="377" t="s">
        <v>286</v>
      </c>
      <c r="E6" s="12" t="s">
        <v>101</v>
      </c>
      <c r="F6" s="13" t="s">
        <v>47</v>
      </c>
      <c r="G6" s="30" t="s">
        <v>318</v>
      </c>
      <c r="H6" s="50" t="s">
        <v>319</v>
      </c>
      <c r="I6" s="12" t="s">
        <v>320</v>
      </c>
      <c r="J6" s="55" t="s">
        <v>321</v>
      </c>
      <c r="K6" s="42" t="s">
        <v>322</v>
      </c>
      <c r="L6" s="42" t="s">
        <v>323</v>
      </c>
      <c r="M6" s="55" t="s">
        <v>324</v>
      </c>
      <c r="N6" s="42" t="s">
        <v>325</v>
      </c>
      <c r="O6" s="42" t="s">
        <v>326</v>
      </c>
      <c r="P6" s="26"/>
      <c r="Q6" s="26"/>
      <c r="R6" s="26"/>
      <c r="S6" s="26"/>
      <c r="T6" s="26"/>
      <c r="U6" s="26"/>
      <c r="V6" s="42" t="s">
        <v>79</v>
      </c>
      <c r="W6" s="26"/>
    </row>
    <row r="7" s="1" customFormat="1" ht="14.25" customHeight="1" spans="1:23">
      <c r="A7" s="51"/>
      <c r="B7" s="11" t="s">
        <v>287</v>
      </c>
      <c r="C7" s="29" t="s">
        <v>306</v>
      </c>
      <c r="D7" s="377" t="s">
        <v>286</v>
      </c>
      <c r="E7" s="12" t="s">
        <v>102</v>
      </c>
      <c r="F7" s="13" t="s">
        <v>47</v>
      </c>
      <c r="G7" s="30" t="s">
        <v>318</v>
      </c>
      <c r="H7" s="50" t="s">
        <v>319</v>
      </c>
      <c r="I7" s="12" t="s">
        <v>320</v>
      </c>
      <c r="J7" s="55" t="s">
        <v>321</v>
      </c>
      <c r="K7" s="42" t="s">
        <v>322</v>
      </c>
      <c r="L7" s="42" t="s">
        <v>323</v>
      </c>
      <c r="M7" s="55" t="s">
        <v>324</v>
      </c>
      <c r="N7" s="42" t="s">
        <v>325</v>
      </c>
      <c r="O7" s="42" t="s">
        <v>326</v>
      </c>
      <c r="P7" s="52"/>
      <c r="Q7" s="52"/>
      <c r="R7" s="52"/>
      <c r="S7" s="52"/>
      <c r="T7" s="52"/>
      <c r="U7" s="57"/>
      <c r="V7" s="42"/>
      <c r="W7" s="57"/>
    </row>
    <row r="8" s="1" customFormat="1" ht="14.25" customHeight="1" spans="1:23">
      <c r="A8" s="51"/>
      <c r="B8" s="11" t="s">
        <v>287</v>
      </c>
      <c r="C8" s="29" t="s">
        <v>327</v>
      </c>
      <c r="D8" s="377" t="s">
        <v>286</v>
      </c>
      <c r="E8" s="12" t="s">
        <v>292</v>
      </c>
      <c r="F8" s="13" t="s">
        <v>47</v>
      </c>
      <c r="G8" s="13"/>
      <c r="H8" s="52"/>
      <c r="I8" s="52"/>
      <c r="J8" s="51"/>
      <c r="K8" s="52"/>
      <c r="L8" s="52"/>
      <c r="M8" s="52"/>
      <c r="N8" s="52"/>
      <c r="O8" s="52"/>
      <c r="P8" s="52"/>
      <c r="Q8" s="52"/>
      <c r="R8" s="52"/>
      <c r="S8" s="52"/>
      <c r="T8" s="52"/>
      <c r="U8" s="57"/>
      <c r="V8" s="42"/>
      <c r="W8" s="57"/>
    </row>
    <row r="9" s="1" customFormat="1" ht="14.25" customHeight="1" spans="1:23">
      <c r="A9" s="51"/>
      <c r="B9" s="52"/>
      <c r="C9" s="52"/>
      <c r="D9" s="52"/>
      <c r="E9" s="53"/>
      <c r="F9" s="51"/>
      <c r="G9" s="13"/>
      <c r="H9" s="52"/>
      <c r="I9" s="52"/>
      <c r="J9" s="51"/>
      <c r="K9" s="52"/>
      <c r="L9" s="52"/>
      <c r="M9" s="52"/>
      <c r="N9" s="52"/>
      <c r="O9" s="52"/>
      <c r="P9" s="52"/>
      <c r="Q9" s="52"/>
      <c r="R9" s="52"/>
      <c r="S9" s="52"/>
      <c r="T9" s="52"/>
      <c r="U9" s="57"/>
      <c r="V9" s="42"/>
      <c r="W9" s="57"/>
    </row>
    <row r="10" s="4" customFormat="1" ht="29.25" customHeight="1" spans="1:23">
      <c r="A10" s="17" t="s">
        <v>293</v>
      </c>
      <c r="B10" s="18"/>
      <c r="C10" s="18"/>
      <c r="D10" s="18"/>
      <c r="E10" s="19"/>
      <c r="F10" s="20"/>
      <c r="G10" s="32"/>
      <c r="H10" s="41"/>
      <c r="I10" s="41"/>
      <c r="J10" s="17" t="s">
        <v>294</v>
      </c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9"/>
      <c r="V10" s="18"/>
      <c r="W10" s="27"/>
    </row>
    <row r="11" s="1" customFormat="1" ht="72.95" customHeight="1" spans="1:23">
      <c r="A11" s="21" t="s">
        <v>328</v>
      </c>
      <c r="B11" s="21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</row>
  </sheetData>
  <mergeCells count="18">
    <mergeCell ref="A1:W1"/>
    <mergeCell ref="G2:I2"/>
    <mergeCell ref="J2:L2"/>
    <mergeCell ref="M2:O2"/>
    <mergeCell ref="P2:R2"/>
    <mergeCell ref="S2:U2"/>
    <mergeCell ref="A10:E10"/>
    <mergeCell ref="F10:G10"/>
    <mergeCell ref="J10:U10"/>
    <mergeCell ref="A11:W11"/>
    <mergeCell ref="A2:A3"/>
    <mergeCell ref="B2:B3"/>
    <mergeCell ref="C2:C3"/>
    <mergeCell ref="D2:D3"/>
    <mergeCell ref="E2:E3"/>
    <mergeCell ref="F2:F3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1388888888889" right="0.751388888888889" top="1" bottom="1" header="0.5" footer="0.5"/>
  <pageSetup paperSize="9" scale="54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9"/>
  <sheetViews>
    <sheetView zoomScale="125" zoomScaleNormal="125" topLeftCell="A2" workbookViewId="0">
      <selection activeCell="E3" sqref="E3:E7"/>
    </sheetView>
  </sheetViews>
  <sheetFormatPr defaultColWidth="8.1" defaultRowHeight="14.4"/>
  <cols>
    <col min="1" max="1" width="10.35" style="1" customWidth="1"/>
    <col min="2" max="2" width="11.1416666666667" style="1" customWidth="1"/>
    <col min="3" max="3" width="21.15" style="1" customWidth="1"/>
    <col min="4" max="4" width="8.89166666666667" style="1" customWidth="1"/>
    <col min="5" max="5" width="15.1916666666667" style="1" customWidth="1"/>
    <col min="6" max="6" width="12.15" style="1" customWidth="1"/>
    <col min="7" max="7" width="10.575" style="1" customWidth="1"/>
    <col min="8" max="8" width="12.6" style="1" customWidth="1"/>
    <col min="9" max="9" width="10.35" style="1" customWidth="1"/>
    <col min="10" max="13" width="9" style="1" customWidth="1"/>
    <col min="14" max="14" width="9.675" style="1" customWidth="1"/>
    <col min="15" max="16384" width="8.1" style="1"/>
  </cols>
  <sheetData>
    <row r="1" s="1" customFormat="1" ht="28.5" customHeight="1" spans="1:14">
      <c r="A1" s="5" t="s">
        <v>329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="2" customFormat="1" ht="18" customHeight="1" spans="1:14">
      <c r="A2" s="34" t="s">
        <v>330</v>
      </c>
      <c r="B2" s="35" t="s">
        <v>270</v>
      </c>
      <c r="C2" s="35" t="s">
        <v>271</v>
      </c>
      <c r="D2" s="35" t="s">
        <v>272</v>
      </c>
      <c r="E2" s="34" t="s">
        <v>273</v>
      </c>
      <c r="F2" s="35" t="s">
        <v>274</v>
      </c>
      <c r="G2" s="34" t="s">
        <v>331</v>
      </c>
      <c r="H2" s="34" t="s">
        <v>332</v>
      </c>
      <c r="I2" s="34" t="s">
        <v>333</v>
      </c>
      <c r="J2" s="34" t="s">
        <v>332</v>
      </c>
      <c r="K2" s="34" t="s">
        <v>334</v>
      </c>
      <c r="L2" s="34" t="s">
        <v>332</v>
      </c>
      <c r="M2" s="35" t="s">
        <v>316</v>
      </c>
      <c r="N2" s="35" t="s">
        <v>283</v>
      </c>
    </row>
    <row r="3" s="1" customFormat="1" ht="14.25" customHeight="1" spans="1:15">
      <c r="A3" s="36">
        <v>45437</v>
      </c>
      <c r="B3" s="29" t="s">
        <v>304</v>
      </c>
      <c r="C3" s="377" t="s">
        <v>286</v>
      </c>
      <c r="D3" s="12" t="s">
        <v>104</v>
      </c>
      <c r="E3" s="13" t="s">
        <v>47</v>
      </c>
      <c r="F3" s="11" t="s">
        <v>287</v>
      </c>
      <c r="G3" s="37">
        <v>0.333333333333333</v>
      </c>
      <c r="H3" s="38" t="s">
        <v>335</v>
      </c>
      <c r="I3" s="37">
        <v>0.583333333333333</v>
      </c>
      <c r="J3" s="38" t="s">
        <v>335</v>
      </c>
      <c r="K3" s="26"/>
      <c r="L3" s="42"/>
      <c r="M3" s="42"/>
      <c r="N3" s="42" t="s">
        <v>336</v>
      </c>
      <c r="O3" s="42"/>
    </row>
    <row r="4" s="1" customFormat="1" ht="14.25" customHeight="1" spans="1:15">
      <c r="A4" s="36">
        <v>45437</v>
      </c>
      <c r="B4" s="29" t="s">
        <v>305</v>
      </c>
      <c r="C4" s="377" t="s">
        <v>286</v>
      </c>
      <c r="D4" s="12" t="s">
        <v>103</v>
      </c>
      <c r="E4" s="13" t="s">
        <v>47</v>
      </c>
      <c r="F4" s="11" t="s">
        <v>287</v>
      </c>
      <c r="G4" s="37">
        <v>0.375</v>
      </c>
      <c r="H4" s="38" t="s">
        <v>335</v>
      </c>
      <c r="I4" s="37">
        <v>0.604166666666667</v>
      </c>
      <c r="J4" s="38" t="s">
        <v>335</v>
      </c>
      <c r="K4" s="26"/>
      <c r="L4" s="34"/>
      <c r="M4" s="34"/>
      <c r="N4" s="35" t="s">
        <v>337</v>
      </c>
      <c r="O4" s="35"/>
    </row>
    <row r="5" s="1" customFormat="1" ht="14.25" customHeight="1" spans="1:15">
      <c r="A5" s="36">
        <v>45437</v>
      </c>
      <c r="B5" s="29" t="s">
        <v>289</v>
      </c>
      <c r="C5" s="377" t="s">
        <v>286</v>
      </c>
      <c r="D5" s="12" t="s">
        <v>101</v>
      </c>
      <c r="E5" s="13" t="s">
        <v>47</v>
      </c>
      <c r="F5" s="11" t="s">
        <v>287</v>
      </c>
      <c r="G5" s="37">
        <v>0.395833333333333</v>
      </c>
      <c r="H5" s="38" t="s">
        <v>335</v>
      </c>
      <c r="I5" s="37">
        <v>0.625</v>
      </c>
      <c r="J5" s="38" t="s">
        <v>335</v>
      </c>
      <c r="K5" s="26"/>
      <c r="L5" s="42"/>
      <c r="M5" s="42"/>
      <c r="N5" s="42" t="s">
        <v>338</v>
      </c>
      <c r="O5" s="42"/>
    </row>
    <row r="6" s="1" customFormat="1" ht="14.25" customHeight="1" spans="1:15">
      <c r="A6" s="36">
        <v>45437</v>
      </c>
      <c r="B6" s="29" t="s">
        <v>306</v>
      </c>
      <c r="C6" s="377" t="s">
        <v>286</v>
      </c>
      <c r="D6" s="12" t="s">
        <v>102</v>
      </c>
      <c r="E6" s="13" t="s">
        <v>47</v>
      </c>
      <c r="F6" s="11" t="s">
        <v>287</v>
      </c>
      <c r="G6" s="39">
        <v>0.416666666666667</v>
      </c>
      <c r="H6" s="40" t="s">
        <v>335</v>
      </c>
      <c r="I6" s="39">
        <v>0.645833333333334</v>
      </c>
      <c r="J6" s="43" t="s">
        <v>335</v>
      </c>
      <c r="L6" s="44"/>
      <c r="M6" s="26"/>
      <c r="N6" s="42" t="s">
        <v>338</v>
      </c>
      <c r="O6" s="26"/>
    </row>
    <row r="7" s="4" customFormat="1" ht="19" customHeight="1" spans="1:14">
      <c r="A7" s="36">
        <v>45437</v>
      </c>
      <c r="B7" s="29" t="s">
        <v>288</v>
      </c>
      <c r="C7" s="377" t="s">
        <v>286</v>
      </c>
      <c r="D7" s="12" t="s">
        <v>292</v>
      </c>
      <c r="E7" s="13" t="s">
        <v>47</v>
      </c>
      <c r="F7" s="11" t="s">
        <v>287</v>
      </c>
      <c r="G7" s="39">
        <v>0.416666666666667</v>
      </c>
      <c r="H7" s="40" t="s">
        <v>335</v>
      </c>
      <c r="I7" s="39">
        <v>0.645833333333334</v>
      </c>
      <c r="J7" s="43" t="s">
        <v>335</v>
      </c>
      <c r="K7" s="45"/>
      <c r="L7" s="46"/>
      <c r="M7" s="18"/>
      <c r="N7" s="27"/>
    </row>
    <row r="8" s="4" customFormat="1" ht="29.25" customHeight="1" spans="1:14">
      <c r="A8" s="17" t="s">
        <v>293</v>
      </c>
      <c r="B8" s="18"/>
      <c r="C8" s="18"/>
      <c r="D8" s="19"/>
      <c r="E8" s="20"/>
      <c r="F8" s="41"/>
      <c r="G8" s="32"/>
      <c r="H8" s="41"/>
      <c r="I8" s="17" t="s">
        <v>294</v>
      </c>
      <c r="J8" s="18"/>
      <c r="K8" s="18"/>
      <c r="L8" s="18"/>
      <c r="M8" s="18"/>
      <c r="N8" s="27"/>
    </row>
    <row r="9" s="1" customFormat="1" ht="72.95" customHeight="1" spans="1:14">
      <c r="A9" s="21" t="s">
        <v>339</v>
      </c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</row>
  </sheetData>
  <mergeCells count="5">
    <mergeCell ref="A1:N1"/>
    <mergeCell ref="A8:D8"/>
    <mergeCell ref="E8:G8"/>
    <mergeCell ref="I8:K8"/>
    <mergeCell ref="A9:N9"/>
  </mergeCells>
  <dataValidations count="1">
    <dataValidation type="list" allowBlank="1" showInputMessage="1" showErrorMessage="1" sqref="N1 O3 N7:N1048576 O5:O6">
      <formula1>"YES,NO"</formula1>
    </dataValidation>
  </dataValidations>
  <pageMargins left="0.751388888888889" right="0.751388888888889" top="1" bottom="1" header="0.5" footer="0.5"/>
  <pageSetup paperSize="9" scale="79" fitToHeight="0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0"/>
  <sheetViews>
    <sheetView zoomScale="125" zoomScaleNormal="125" workbookViewId="0">
      <selection activeCell="A10" sqref="A10:L10"/>
    </sheetView>
  </sheetViews>
  <sheetFormatPr defaultColWidth="8.1" defaultRowHeight="14.4"/>
  <cols>
    <col min="1" max="1" width="9.79166666666667" style="1" customWidth="1"/>
    <col min="2" max="2" width="6.3" style="1" customWidth="1"/>
    <col min="3" max="3" width="11.025" style="1" customWidth="1"/>
    <col min="4" max="4" width="16.9916666666667" style="1" customWidth="1"/>
    <col min="5" max="5" width="11.025" style="1" customWidth="1"/>
    <col min="6" max="6" width="15.5" style="1" customWidth="1"/>
    <col min="7" max="7" width="10.575" style="1" customWidth="1"/>
    <col min="8" max="9" width="12.6" style="1" customWidth="1"/>
    <col min="10" max="10" width="10.35" style="1" customWidth="1"/>
    <col min="11" max="16384" width="8.1" style="1"/>
  </cols>
  <sheetData>
    <row r="1" s="1" customFormat="1" ht="28.5" customHeight="1" spans="1:10">
      <c r="A1" s="5" t="s">
        <v>340</v>
      </c>
      <c r="B1" s="5"/>
      <c r="C1" s="5"/>
      <c r="D1" s="5"/>
      <c r="E1" s="5"/>
      <c r="F1" s="5"/>
      <c r="G1" s="5"/>
      <c r="H1" s="5"/>
      <c r="I1" s="5"/>
      <c r="J1" s="5"/>
    </row>
    <row r="2" s="2" customFormat="1" ht="18" customHeight="1" spans="1:12">
      <c r="A2" s="6" t="s">
        <v>310</v>
      </c>
      <c r="B2" s="7" t="s">
        <v>274</v>
      </c>
      <c r="C2" s="7" t="s">
        <v>270</v>
      </c>
      <c r="D2" s="7" t="s">
        <v>271</v>
      </c>
      <c r="E2" s="7" t="s">
        <v>272</v>
      </c>
      <c r="F2" s="7" t="s">
        <v>273</v>
      </c>
      <c r="G2" s="6" t="s">
        <v>341</v>
      </c>
      <c r="H2" s="6" t="s">
        <v>342</v>
      </c>
      <c r="I2" s="6" t="s">
        <v>343</v>
      </c>
      <c r="J2" s="6" t="s">
        <v>344</v>
      </c>
      <c r="K2" s="7" t="s">
        <v>316</v>
      </c>
      <c r="L2" s="7" t="s">
        <v>283</v>
      </c>
    </row>
    <row r="3" s="2" customFormat="1" ht="15.95" customHeight="1" spans="1:12">
      <c r="A3" s="28" t="s">
        <v>345</v>
      </c>
      <c r="B3" s="11" t="s">
        <v>287</v>
      </c>
      <c r="C3" s="29" t="s">
        <v>304</v>
      </c>
      <c r="D3" s="377" t="s">
        <v>286</v>
      </c>
      <c r="E3" s="12" t="s">
        <v>104</v>
      </c>
      <c r="F3" s="13" t="s">
        <v>47</v>
      </c>
      <c r="G3" s="31" t="s">
        <v>346</v>
      </c>
      <c r="H3" s="31" t="s">
        <v>347</v>
      </c>
      <c r="I3" s="31" t="s">
        <v>348</v>
      </c>
      <c r="J3" s="33" t="s">
        <v>349</v>
      </c>
      <c r="K3" s="33" t="s">
        <v>337</v>
      </c>
      <c r="L3" s="33"/>
    </row>
    <row r="4" s="2" customFormat="1" ht="15.95" customHeight="1" spans="1:12">
      <c r="A4" s="28" t="s">
        <v>350</v>
      </c>
      <c r="B4" s="11" t="s">
        <v>287</v>
      </c>
      <c r="C4" s="29" t="s">
        <v>285</v>
      </c>
      <c r="D4" s="377" t="s">
        <v>286</v>
      </c>
      <c r="E4" s="12" t="s">
        <v>103</v>
      </c>
      <c r="F4" s="13" t="s">
        <v>47</v>
      </c>
      <c r="G4" s="31" t="s">
        <v>346</v>
      </c>
      <c r="H4" s="31" t="s">
        <v>347</v>
      </c>
      <c r="I4" s="31" t="s">
        <v>348</v>
      </c>
      <c r="J4" s="33" t="s">
        <v>349</v>
      </c>
      <c r="K4" s="33" t="s">
        <v>337</v>
      </c>
      <c r="L4" s="33"/>
    </row>
    <row r="5" s="2" customFormat="1" ht="15.95" customHeight="1" spans="1:12">
      <c r="A5" s="28" t="s">
        <v>345</v>
      </c>
      <c r="B5" s="11" t="s">
        <v>287</v>
      </c>
      <c r="C5" s="29" t="s">
        <v>289</v>
      </c>
      <c r="D5" s="377" t="s">
        <v>286</v>
      </c>
      <c r="E5" s="12" t="s">
        <v>101</v>
      </c>
      <c r="F5" s="13" t="s">
        <v>47</v>
      </c>
      <c r="G5" s="31" t="s">
        <v>346</v>
      </c>
      <c r="H5" s="31" t="s">
        <v>347</v>
      </c>
      <c r="I5" s="31" t="s">
        <v>348</v>
      </c>
      <c r="J5" s="33" t="s">
        <v>349</v>
      </c>
      <c r="K5" s="33" t="s">
        <v>337</v>
      </c>
      <c r="L5" s="33"/>
    </row>
    <row r="6" s="2" customFormat="1" ht="15.95" customHeight="1" spans="1:12">
      <c r="A6" s="28" t="s">
        <v>351</v>
      </c>
      <c r="B6" s="11" t="s">
        <v>287</v>
      </c>
      <c r="C6" s="29" t="s">
        <v>306</v>
      </c>
      <c r="D6" s="377" t="s">
        <v>286</v>
      </c>
      <c r="E6" s="12" t="s">
        <v>102</v>
      </c>
      <c r="F6" s="13" t="s">
        <v>47</v>
      </c>
      <c r="G6" s="31" t="s">
        <v>346</v>
      </c>
      <c r="H6" s="31" t="s">
        <v>347</v>
      </c>
      <c r="I6" s="31" t="s">
        <v>348</v>
      </c>
      <c r="J6" s="33" t="s">
        <v>349</v>
      </c>
      <c r="K6" s="33" t="s">
        <v>337</v>
      </c>
      <c r="L6" s="28"/>
    </row>
    <row r="7" s="2" customFormat="1" ht="15.95" customHeight="1" spans="1:12">
      <c r="A7" s="28" t="s">
        <v>350</v>
      </c>
      <c r="B7" s="11" t="s">
        <v>287</v>
      </c>
      <c r="C7" s="29" t="s">
        <v>352</v>
      </c>
      <c r="D7" s="377" t="s">
        <v>286</v>
      </c>
      <c r="E7" s="12" t="s">
        <v>292</v>
      </c>
      <c r="F7" s="13" t="s">
        <v>47</v>
      </c>
      <c r="G7" s="31" t="s">
        <v>346</v>
      </c>
      <c r="H7" s="31" t="s">
        <v>347</v>
      </c>
      <c r="I7" s="31" t="s">
        <v>348</v>
      </c>
      <c r="J7" s="33" t="s">
        <v>349</v>
      </c>
      <c r="K7" s="33" t="s">
        <v>337</v>
      </c>
      <c r="L7" s="28"/>
    </row>
    <row r="8" s="2" customFormat="1" ht="15.95" customHeight="1" spans="1:12">
      <c r="A8" s="28"/>
      <c r="B8" s="11"/>
      <c r="C8" s="29"/>
      <c r="D8" s="30"/>
      <c r="E8" s="12"/>
      <c r="F8" s="13"/>
      <c r="G8" s="31"/>
      <c r="H8" s="31"/>
      <c r="I8" s="31"/>
      <c r="J8" s="33"/>
      <c r="K8" s="33"/>
      <c r="L8" s="28"/>
    </row>
    <row r="9" s="4" customFormat="1" ht="29.25" customHeight="1" spans="1:12">
      <c r="A9" s="17" t="s">
        <v>293</v>
      </c>
      <c r="B9" s="18"/>
      <c r="C9" s="18"/>
      <c r="D9" s="18"/>
      <c r="E9" s="19"/>
      <c r="F9" s="20"/>
      <c r="G9" s="32"/>
      <c r="H9" s="17" t="s">
        <v>294</v>
      </c>
      <c r="I9" s="18"/>
      <c r="J9" s="18"/>
      <c r="K9" s="18"/>
      <c r="L9" s="27"/>
    </row>
    <row r="10" s="1" customFormat="1" ht="72.95" customHeight="1" spans="1:12">
      <c r="A10" s="21" t="s">
        <v>353</v>
      </c>
      <c r="B10" s="21"/>
      <c r="C10" s="22"/>
      <c r="D10" s="22"/>
      <c r="E10" s="22"/>
      <c r="F10" s="22"/>
      <c r="G10" s="22"/>
      <c r="H10" s="22"/>
      <c r="I10" s="22"/>
      <c r="J10" s="22"/>
      <c r="K10" s="22"/>
      <c r="L10" s="22"/>
    </row>
  </sheetData>
  <mergeCells count="5">
    <mergeCell ref="A1:J1"/>
    <mergeCell ref="A9:E9"/>
    <mergeCell ref="F9:G9"/>
    <mergeCell ref="H9:J9"/>
    <mergeCell ref="A10:L10"/>
  </mergeCells>
  <dataValidations count="1">
    <dataValidation type="list" allowBlank="1" showInputMessage="1" showErrorMessage="1" sqref="L3:L10">
      <formula1>"YES,NO"</formula1>
    </dataValidation>
  </dataValidations>
  <pageMargins left="0.751388888888889" right="0.751388888888889" top="1" bottom="1" header="0.5" footer="0.5"/>
  <pageSetup paperSize="9" scale="90" fitToHeight="0" orientation="landscape" horizontalDpi="600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5"/>
  <sheetViews>
    <sheetView zoomScale="125" zoomScaleNormal="125" workbookViewId="0">
      <selection activeCell="J9" sqref="J9"/>
    </sheetView>
  </sheetViews>
  <sheetFormatPr defaultColWidth="8.1" defaultRowHeight="14.4"/>
  <cols>
    <col min="1" max="1" width="6.3" style="1" customWidth="1"/>
    <col min="2" max="2" width="9" style="1" customWidth="1"/>
    <col min="3" max="3" width="20.475" style="1" customWidth="1"/>
    <col min="4" max="4" width="17.4416666666667" style="1" customWidth="1"/>
    <col min="5" max="5" width="15.5" style="1" customWidth="1"/>
    <col min="6" max="6" width="11.5916666666667" style="1" customWidth="1"/>
    <col min="7" max="7" width="10.8" style="1" customWidth="1"/>
    <col min="8" max="8" width="11.3666666666667" style="1" customWidth="1"/>
    <col min="9" max="9" width="12.0416666666667" style="1" customWidth="1"/>
    <col min="10" max="16384" width="8.1" style="1"/>
  </cols>
  <sheetData>
    <row r="1" s="1" customFormat="1" ht="28.5" customHeight="1" spans="1:9">
      <c r="A1" s="5" t="s">
        <v>354</v>
      </c>
      <c r="B1" s="5"/>
      <c r="C1" s="5"/>
      <c r="D1" s="5"/>
      <c r="E1" s="5"/>
      <c r="F1" s="5"/>
      <c r="G1" s="5"/>
      <c r="H1" s="5"/>
      <c r="I1" s="5"/>
    </row>
    <row r="2" s="2" customFormat="1" ht="18" customHeight="1" spans="1:9">
      <c r="A2" s="6" t="s">
        <v>269</v>
      </c>
      <c r="B2" s="7" t="s">
        <v>274</v>
      </c>
      <c r="C2" s="7" t="s">
        <v>317</v>
      </c>
      <c r="D2" s="7" t="s">
        <v>272</v>
      </c>
      <c r="E2" s="7" t="s">
        <v>273</v>
      </c>
      <c r="F2" s="6" t="s">
        <v>355</v>
      </c>
      <c r="G2" s="6" t="s">
        <v>298</v>
      </c>
      <c r="H2" s="8" t="s">
        <v>299</v>
      </c>
      <c r="I2" s="23" t="s">
        <v>301</v>
      </c>
    </row>
    <row r="3" s="2" customFormat="1" ht="18" customHeight="1" spans="1:9">
      <c r="A3" s="6"/>
      <c r="B3" s="9"/>
      <c r="C3" s="9"/>
      <c r="D3" s="9"/>
      <c r="E3" s="9"/>
      <c r="F3" s="6" t="s">
        <v>356</v>
      </c>
      <c r="G3" s="6" t="s">
        <v>302</v>
      </c>
      <c r="H3" s="10"/>
      <c r="I3" s="24"/>
    </row>
    <row r="4" s="3" customFormat="1" ht="18" customHeight="1" spans="1:9">
      <c r="A4" s="11">
        <v>1</v>
      </c>
      <c r="B4" s="11" t="s">
        <v>357</v>
      </c>
      <c r="C4" s="12" t="s">
        <v>358</v>
      </c>
      <c r="D4" s="12" t="s">
        <v>104</v>
      </c>
      <c r="E4" s="13" t="s">
        <v>47</v>
      </c>
      <c r="F4" s="14">
        <v>-0.008</v>
      </c>
      <c r="G4" s="14">
        <v>-0.01</v>
      </c>
      <c r="H4" s="15">
        <f t="shared" ref="H4:H13" si="0">SUM(F4:G4)</f>
        <v>-0.018</v>
      </c>
      <c r="I4" s="11"/>
    </row>
    <row r="5" s="3" customFormat="1" ht="18" customHeight="1" spans="1:9">
      <c r="A5" s="11">
        <v>2</v>
      </c>
      <c r="B5" s="11" t="s">
        <v>357</v>
      </c>
      <c r="C5" s="12" t="s">
        <v>358</v>
      </c>
      <c r="D5" s="12" t="s">
        <v>103</v>
      </c>
      <c r="E5" s="13" t="s">
        <v>47</v>
      </c>
      <c r="F5" s="14">
        <v>0.006</v>
      </c>
      <c r="G5" s="14">
        <v>-0.01</v>
      </c>
      <c r="H5" s="15">
        <f t="shared" si="0"/>
        <v>-0.004</v>
      </c>
      <c r="I5" s="11"/>
    </row>
    <row r="6" s="3" customFormat="1" ht="18" customHeight="1" spans="1:9">
      <c r="A6" s="11">
        <v>3</v>
      </c>
      <c r="B6" s="11" t="s">
        <v>357</v>
      </c>
      <c r="C6" s="12" t="s">
        <v>358</v>
      </c>
      <c r="D6" s="12" t="s">
        <v>101</v>
      </c>
      <c r="E6" s="13" t="s">
        <v>47</v>
      </c>
      <c r="F6" s="14">
        <v>-0.007</v>
      </c>
      <c r="G6" s="14">
        <v>-0.008</v>
      </c>
      <c r="H6" s="15">
        <f t="shared" si="0"/>
        <v>-0.015</v>
      </c>
      <c r="I6" s="11"/>
    </row>
    <row r="7" s="3" customFormat="1" ht="18" customHeight="1" spans="1:9">
      <c r="A7" s="11">
        <v>4</v>
      </c>
      <c r="B7" s="11" t="s">
        <v>357</v>
      </c>
      <c r="C7" s="12" t="s">
        <v>358</v>
      </c>
      <c r="D7" s="12" t="s">
        <v>102</v>
      </c>
      <c r="E7" s="13" t="s">
        <v>47</v>
      </c>
      <c r="F7" s="14">
        <v>0.006</v>
      </c>
      <c r="G7" s="14">
        <v>-0.01</v>
      </c>
      <c r="H7" s="15">
        <f t="shared" si="0"/>
        <v>-0.004</v>
      </c>
      <c r="I7" s="11"/>
    </row>
    <row r="8" s="3" customFormat="1" ht="18" customHeight="1" spans="1:9">
      <c r="A8" s="11">
        <v>5</v>
      </c>
      <c r="B8" s="11" t="s">
        <v>357</v>
      </c>
      <c r="C8" s="12" t="s">
        <v>358</v>
      </c>
      <c r="D8" s="12" t="s">
        <v>292</v>
      </c>
      <c r="E8" s="13" t="s">
        <v>47</v>
      </c>
      <c r="F8" s="14">
        <v>-0.008</v>
      </c>
      <c r="G8" s="14">
        <v>-0.01</v>
      </c>
      <c r="H8" s="15">
        <f t="shared" si="0"/>
        <v>-0.018</v>
      </c>
      <c r="I8" s="25"/>
    </row>
    <row r="9" s="3" customFormat="1" ht="18" customHeight="1" spans="1:9">
      <c r="A9" s="11">
        <v>6</v>
      </c>
      <c r="B9" s="11" t="s">
        <v>357</v>
      </c>
      <c r="C9" s="16" t="s">
        <v>359</v>
      </c>
      <c r="D9" s="12" t="s">
        <v>104</v>
      </c>
      <c r="E9" s="13" t="s">
        <v>47</v>
      </c>
      <c r="F9" s="14">
        <v>0.006</v>
      </c>
      <c r="G9" s="14">
        <v>-0.01</v>
      </c>
      <c r="H9" s="15">
        <f t="shared" si="0"/>
        <v>-0.004</v>
      </c>
      <c r="I9" s="25"/>
    </row>
    <row r="10" s="1" customFormat="1" ht="18" customHeight="1" spans="1:9">
      <c r="A10" s="11">
        <v>7</v>
      </c>
      <c r="B10" s="11" t="s">
        <v>357</v>
      </c>
      <c r="C10" s="16" t="s">
        <v>359</v>
      </c>
      <c r="D10" s="12" t="s">
        <v>103</v>
      </c>
      <c r="E10" s="13" t="s">
        <v>47</v>
      </c>
      <c r="F10" s="14">
        <v>-0.007</v>
      </c>
      <c r="G10" s="14">
        <v>-0.008</v>
      </c>
      <c r="H10" s="15">
        <f t="shared" si="0"/>
        <v>-0.015</v>
      </c>
      <c r="I10" s="26"/>
    </row>
    <row r="11" s="1" customFormat="1" ht="18" customHeight="1" spans="1:9">
      <c r="A11" s="11">
        <v>8</v>
      </c>
      <c r="B11" s="11" t="s">
        <v>357</v>
      </c>
      <c r="C11" s="16" t="s">
        <v>359</v>
      </c>
      <c r="D11" s="12" t="s">
        <v>101</v>
      </c>
      <c r="E11" s="13" t="s">
        <v>47</v>
      </c>
      <c r="F11" s="14">
        <v>0.006</v>
      </c>
      <c r="G11" s="14">
        <v>-0.01</v>
      </c>
      <c r="H11" s="15">
        <f t="shared" si="0"/>
        <v>-0.004</v>
      </c>
      <c r="I11" s="26"/>
    </row>
    <row r="12" s="1" customFormat="1" ht="18" customHeight="1" spans="1:9">
      <c r="A12" s="11">
        <v>9</v>
      </c>
      <c r="B12" s="11" t="s">
        <v>357</v>
      </c>
      <c r="C12" s="16" t="s">
        <v>359</v>
      </c>
      <c r="D12" s="12" t="s">
        <v>102</v>
      </c>
      <c r="E12" s="13" t="s">
        <v>47</v>
      </c>
      <c r="F12" s="14">
        <v>0.006</v>
      </c>
      <c r="G12" s="14">
        <v>-0.01</v>
      </c>
      <c r="H12" s="15">
        <f t="shared" si="0"/>
        <v>-0.004</v>
      </c>
      <c r="I12" s="26"/>
    </row>
    <row r="13" s="1" customFormat="1" ht="18" customHeight="1" spans="1:9">
      <c r="A13" s="11">
        <v>10</v>
      </c>
      <c r="B13" s="11" t="s">
        <v>357</v>
      </c>
      <c r="C13" s="16" t="s">
        <v>359</v>
      </c>
      <c r="D13" s="12" t="s">
        <v>292</v>
      </c>
      <c r="E13" s="13" t="s">
        <v>47</v>
      </c>
      <c r="F13" s="14">
        <v>-0.007</v>
      </c>
      <c r="G13" s="14">
        <v>-0.008</v>
      </c>
      <c r="H13" s="15">
        <f t="shared" si="0"/>
        <v>-0.015</v>
      </c>
      <c r="I13" s="26"/>
    </row>
    <row r="14" s="4" customFormat="1" ht="29.25" customHeight="1" spans="1:9">
      <c r="A14" s="17" t="s">
        <v>293</v>
      </c>
      <c r="B14" s="18"/>
      <c r="C14" s="18"/>
      <c r="D14" s="19"/>
      <c r="E14" s="20"/>
      <c r="F14" s="17" t="s">
        <v>294</v>
      </c>
      <c r="G14" s="18"/>
      <c r="H14" s="19"/>
      <c r="I14" s="27"/>
    </row>
    <row r="15" s="1" customFormat="1" ht="51.95" customHeight="1" spans="1:9">
      <c r="A15" s="21" t="s">
        <v>360</v>
      </c>
      <c r="B15" s="21"/>
      <c r="C15" s="22"/>
      <c r="D15" s="22"/>
      <c r="E15" s="22"/>
      <c r="F15" s="22"/>
      <c r="G15" s="22"/>
      <c r="H15" s="22"/>
      <c r="I15" s="22"/>
    </row>
  </sheetData>
  <mergeCells count="11">
    <mergeCell ref="A1:I1"/>
    <mergeCell ref="A14:D14"/>
    <mergeCell ref="F14:H14"/>
    <mergeCell ref="A15:I15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1:I3 I8:I1048576">
      <formula1>"YES,NO"</formula1>
    </dataValidation>
  </dataValidations>
  <pageMargins left="0.751388888888889" right="0.751388888888889" top="1" bottom="1" header="0.5" footer="0.5"/>
  <pageSetup paperSize="9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B9" sqref="B9:G9"/>
    </sheetView>
  </sheetViews>
  <sheetFormatPr defaultColWidth="11" defaultRowHeight="15.6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6.35"/>
    <row r="2" ht="41" customHeight="1" spans="2:9">
      <c r="B2" s="343" t="s">
        <v>19</v>
      </c>
      <c r="C2" s="344"/>
      <c r="D2" s="344"/>
      <c r="E2" s="344"/>
      <c r="F2" s="344"/>
      <c r="G2" s="344"/>
      <c r="H2" s="344"/>
      <c r="I2" s="359"/>
    </row>
    <row r="3" ht="28" customHeight="1" spans="2:9">
      <c r="B3" s="345"/>
      <c r="C3" s="346"/>
      <c r="D3" s="347" t="s">
        <v>20</v>
      </c>
      <c r="E3" s="348"/>
      <c r="F3" s="349" t="s">
        <v>21</v>
      </c>
      <c r="G3" s="350"/>
      <c r="H3" s="347" t="s">
        <v>22</v>
      </c>
      <c r="I3" s="360"/>
    </row>
    <row r="4" ht="28" customHeight="1" spans="2:9">
      <c r="B4" s="345" t="s">
        <v>23</v>
      </c>
      <c r="C4" s="346" t="s">
        <v>24</v>
      </c>
      <c r="D4" s="346" t="s">
        <v>25</v>
      </c>
      <c r="E4" s="346" t="s">
        <v>26</v>
      </c>
      <c r="F4" s="351" t="s">
        <v>25</v>
      </c>
      <c r="G4" s="351" t="s">
        <v>26</v>
      </c>
      <c r="H4" s="346" t="s">
        <v>25</v>
      </c>
      <c r="I4" s="361" t="s">
        <v>26</v>
      </c>
    </row>
    <row r="5" ht="28" customHeight="1" spans="2:9">
      <c r="B5" s="352" t="s">
        <v>27</v>
      </c>
      <c r="C5" s="353">
        <v>13</v>
      </c>
      <c r="D5" s="353">
        <v>0</v>
      </c>
      <c r="E5" s="353">
        <v>1</v>
      </c>
      <c r="F5" s="354">
        <v>0</v>
      </c>
      <c r="G5" s="354">
        <v>1</v>
      </c>
      <c r="H5" s="353">
        <v>1</v>
      </c>
      <c r="I5" s="362">
        <v>2</v>
      </c>
    </row>
    <row r="6" ht="28" customHeight="1" spans="2:9">
      <c r="B6" s="352" t="s">
        <v>28</v>
      </c>
      <c r="C6" s="353">
        <v>20</v>
      </c>
      <c r="D6" s="353">
        <v>0</v>
      </c>
      <c r="E6" s="353">
        <v>1</v>
      </c>
      <c r="F6" s="354">
        <v>1</v>
      </c>
      <c r="G6" s="354">
        <v>2</v>
      </c>
      <c r="H6" s="353">
        <v>2</v>
      </c>
      <c r="I6" s="362">
        <v>3</v>
      </c>
    </row>
    <row r="7" ht="28" customHeight="1" spans="2:9">
      <c r="B7" s="352" t="s">
        <v>29</v>
      </c>
      <c r="C7" s="353">
        <v>32</v>
      </c>
      <c r="D7" s="353">
        <v>0</v>
      </c>
      <c r="E7" s="353">
        <v>1</v>
      </c>
      <c r="F7" s="354">
        <v>2</v>
      </c>
      <c r="G7" s="354">
        <v>3</v>
      </c>
      <c r="H7" s="353">
        <v>3</v>
      </c>
      <c r="I7" s="362">
        <v>4</v>
      </c>
    </row>
    <row r="8" ht="28" customHeight="1" spans="2:9">
      <c r="B8" s="352" t="s">
        <v>30</v>
      </c>
      <c r="C8" s="353">
        <v>50</v>
      </c>
      <c r="D8" s="353">
        <v>1</v>
      </c>
      <c r="E8" s="353">
        <v>2</v>
      </c>
      <c r="F8" s="354">
        <v>3</v>
      </c>
      <c r="G8" s="354">
        <v>4</v>
      </c>
      <c r="H8" s="353">
        <v>5</v>
      </c>
      <c r="I8" s="362">
        <v>6</v>
      </c>
    </row>
    <row r="9" ht="28" customHeight="1" spans="2:9">
      <c r="B9" s="352" t="s">
        <v>31</v>
      </c>
      <c r="C9" s="353">
        <v>80</v>
      </c>
      <c r="D9" s="353">
        <v>2</v>
      </c>
      <c r="E9" s="353">
        <v>3</v>
      </c>
      <c r="F9" s="354">
        <v>5</v>
      </c>
      <c r="G9" s="354">
        <v>6</v>
      </c>
      <c r="H9" s="353">
        <v>7</v>
      </c>
      <c r="I9" s="362">
        <v>8</v>
      </c>
    </row>
    <row r="10" ht="28" customHeight="1" spans="2:9">
      <c r="B10" s="352" t="s">
        <v>32</v>
      </c>
      <c r="C10" s="353">
        <v>125</v>
      </c>
      <c r="D10" s="353">
        <v>3</v>
      </c>
      <c r="E10" s="353">
        <v>4</v>
      </c>
      <c r="F10" s="354">
        <v>7</v>
      </c>
      <c r="G10" s="354">
        <v>8</v>
      </c>
      <c r="H10" s="353">
        <v>10</v>
      </c>
      <c r="I10" s="362">
        <v>11</v>
      </c>
    </row>
    <row r="11" ht="28" customHeight="1" spans="2:9">
      <c r="B11" s="352" t="s">
        <v>33</v>
      </c>
      <c r="C11" s="353">
        <v>200</v>
      </c>
      <c r="D11" s="353">
        <v>5</v>
      </c>
      <c r="E11" s="353">
        <v>6</v>
      </c>
      <c r="F11" s="354">
        <v>10</v>
      </c>
      <c r="G11" s="354">
        <v>11</v>
      </c>
      <c r="H11" s="353">
        <v>14</v>
      </c>
      <c r="I11" s="362">
        <v>15</v>
      </c>
    </row>
    <row r="12" ht="28" customHeight="1" spans="2:9">
      <c r="B12" s="355" t="s">
        <v>34</v>
      </c>
      <c r="C12" s="356">
        <v>315</v>
      </c>
      <c r="D12" s="356">
        <v>7</v>
      </c>
      <c r="E12" s="356">
        <v>8</v>
      </c>
      <c r="F12" s="357">
        <v>14</v>
      </c>
      <c r="G12" s="357">
        <v>15</v>
      </c>
      <c r="H12" s="356">
        <v>21</v>
      </c>
      <c r="I12" s="363">
        <v>22</v>
      </c>
    </row>
    <row r="14" spans="2:4">
      <c r="B14" s="358" t="s">
        <v>35</v>
      </c>
      <c r="C14" s="358"/>
      <c r="D14" s="358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6"/>
  <sheetViews>
    <sheetView view="pageBreakPreview" zoomScaleNormal="125" workbookViewId="0">
      <selection activeCell="A31" sqref="A31:K33"/>
    </sheetView>
  </sheetViews>
  <sheetFormatPr defaultColWidth="10.3333333333333" defaultRowHeight="16.5" customHeight="1"/>
  <cols>
    <col min="1" max="1" width="11.7" style="166" customWidth="1"/>
    <col min="2" max="9" width="10.3333333333333" style="166"/>
    <col min="10" max="10" width="8.83333333333333" style="166" customWidth="1"/>
    <col min="11" max="11" width="12" style="166" customWidth="1"/>
    <col min="12" max="16384" width="10.3333333333333" style="166"/>
  </cols>
  <sheetData>
    <row r="1" ht="21.15" spans="1:11">
      <c r="A1" s="271" t="s">
        <v>36</v>
      </c>
      <c r="B1" s="271"/>
      <c r="C1" s="271"/>
      <c r="D1" s="271"/>
      <c r="E1" s="271"/>
      <c r="F1" s="271"/>
      <c r="G1" s="271"/>
      <c r="H1" s="271"/>
      <c r="I1" s="271"/>
      <c r="J1" s="271"/>
      <c r="K1" s="271"/>
    </row>
    <row r="2" ht="16.35" spans="1:11">
      <c r="A2" s="168" t="s">
        <v>37</v>
      </c>
      <c r="B2" s="169" t="s">
        <v>38</v>
      </c>
      <c r="C2" s="169"/>
      <c r="D2" s="170" t="s">
        <v>39</v>
      </c>
      <c r="E2" s="170"/>
      <c r="F2" s="169" t="s">
        <v>40</v>
      </c>
      <c r="G2" s="169"/>
      <c r="H2" s="171" t="s">
        <v>41</v>
      </c>
      <c r="I2" s="247" t="s">
        <v>42</v>
      </c>
      <c r="J2" s="247"/>
      <c r="K2" s="248"/>
    </row>
    <row r="3" ht="15.6" spans="1:11">
      <c r="A3" s="172" t="s">
        <v>43</v>
      </c>
      <c r="B3" s="173"/>
      <c r="C3" s="174"/>
      <c r="D3" s="175" t="s">
        <v>44</v>
      </c>
      <c r="E3" s="176"/>
      <c r="F3" s="176"/>
      <c r="G3" s="177"/>
      <c r="H3" s="175" t="s">
        <v>45</v>
      </c>
      <c r="I3" s="176"/>
      <c r="J3" s="176"/>
      <c r="K3" s="177"/>
    </row>
    <row r="4" ht="16.35" spans="1:11">
      <c r="A4" s="178" t="s">
        <v>46</v>
      </c>
      <c r="B4" s="179" t="s">
        <v>47</v>
      </c>
      <c r="C4" s="180"/>
      <c r="D4" s="178" t="s">
        <v>48</v>
      </c>
      <c r="E4" s="249"/>
      <c r="F4" s="182">
        <v>45532</v>
      </c>
      <c r="G4" s="183"/>
      <c r="H4" s="178" t="s">
        <v>49</v>
      </c>
      <c r="I4" s="249"/>
      <c r="J4" s="207" t="s">
        <v>50</v>
      </c>
      <c r="K4" s="250" t="s">
        <v>51</v>
      </c>
    </row>
    <row r="5" ht="15.6" spans="1:11">
      <c r="A5" s="184" t="s">
        <v>52</v>
      </c>
      <c r="B5" s="99" t="s">
        <v>53</v>
      </c>
      <c r="C5" s="99"/>
      <c r="D5" s="178" t="s">
        <v>54</v>
      </c>
      <c r="E5" s="249"/>
      <c r="F5" s="182">
        <v>45394</v>
      </c>
      <c r="G5" s="183"/>
      <c r="H5" s="178" t="s">
        <v>55</v>
      </c>
      <c r="I5" s="249"/>
      <c r="J5" s="207" t="s">
        <v>50</v>
      </c>
      <c r="K5" s="250" t="s">
        <v>51</v>
      </c>
    </row>
    <row r="6" ht="15.6" spans="1:11">
      <c r="A6" s="178" t="s">
        <v>56</v>
      </c>
      <c r="B6" s="272">
        <v>4</v>
      </c>
      <c r="C6" s="273">
        <v>6</v>
      </c>
      <c r="D6" s="184" t="s">
        <v>57</v>
      </c>
      <c r="E6" s="209"/>
      <c r="F6" s="182">
        <v>45503</v>
      </c>
      <c r="G6" s="183"/>
      <c r="H6" s="178" t="s">
        <v>58</v>
      </c>
      <c r="I6" s="249"/>
      <c r="J6" s="207" t="s">
        <v>50</v>
      </c>
      <c r="K6" s="250" t="s">
        <v>51</v>
      </c>
    </row>
    <row r="7" ht="15.6" spans="1:11">
      <c r="A7" s="178" t="s">
        <v>59</v>
      </c>
      <c r="B7" s="189">
        <v>22082</v>
      </c>
      <c r="C7" s="190"/>
      <c r="D7" s="184" t="s">
        <v>60</v>
      </c>
      <c r="E7" s="208"/>
      <c r="F7" s="182">
        <v>45506</v>
      </c>
      <c r="G7" s="183"/>
      <c r="H7" s="178" t="s">
        <v>61</v>
      </c>
      <c r="I7" s="249"/>
      <c r="J7" s="207" t="s">
        <v>50</v>
      </c>
      <c r="K7" s="250" t="s">
        <v>51</v>
      </c>
    </row>
    <row r="8" ht="28" customHeight="1" spans="1:11">
      <c r="A8" s="192" t="s">
        <v>62</v>
      </c>
      <c r="B8" s="193" t="s">
        <v>63</v>
      </c>
      <c r="C8" s="194"/>
      <c r="D8" s="199" t="s">
        <v>64</v>
      </c>
      <c r="E8" s="210"/>
      <c r="F8" s="274">
        <v>45512</v>
      </c>
      <c r="G8" s="275"/>
      <c r="H8" s="199" t="s">
        <v>65</v>
      </c>
      <c r="I8" s="210"/>
      <c r="J8" s="220" t="s">
        <v>50</v>
      </c>
      <c r="K8" s="259" t="s">
        <v>51</v>
      </c>
    </row>
    <row r="9" ht="16.35" spans="1:11">
      <c r="A9" s="276" t="s">
        <v>66</v>
      </c>
      <c r="B9" s="277"/>
      <c r="C9" s="277"/>
      <c r="D9" s="277"/>
      <c r="E9" s="277"/>
      <c r="F9" s="277"/>
      <c r="G9" s="277"/>
      <c r="H9" s="277"/>
      <c r="I9" s="277"/>
      <c r="J9" s="277"/>
      <c r="K9" s="324"/>
    </row>
    <row r="10" ht="16.35" spans="1:11">
      <c r="A10" s="278" t="s">
        <v>67</v>
      </c>
      <c r="B10" s="279"/>
      <c r="C10" s="279"/>
      <c r="D10" s="279"/>
      <c r="E10" s="279"/>
      <c r="F10" s="279"/>
      <c r="G10" s="279"/>
      <c r="H10" s="279"/>
      <c r="I10" s="279"/>
      <c r="J10" s="279"/>
      <c r="K10" s="325"/>
    </row>
    <row r="11" ht="15.6" spans="1:11">
      <c r="A11" s="280" t="s">
        <v>68</v>
      </c>
      <c r="B11" s="281" t="s">
        <v>69</v>
      </c>
      <c r="C11" s="282" t="s">
        <v>70</v>
      </c>
      <c r="D11" s="283"/>
      <c r="E11" s="284" t="s">
        <v>71</v>
      </c>
      <c r="F11" s="281" t="s">
        <v>69</v>
      </c>
      <c r="G11" s="282" t="s">
        <v>70</v>
      </c>
      <c r="H11" s="282" t="s">
        <v>72</v>
      </c>
      <c r="I11" s="284" t="s">
        <v>73</v>
      </c>
      <c r="J11" s="281" t="s">
        <v>69</v>
      </c>
      <c r="K11" s="326" t="s">
        <v>70</v>
      </c>
    </row>
    <row r="12" ht="15.6" spans="1:11">
      <c r="A12" s="184" t="s">
        <v>74</v>
      </c>
      <c r="B12" s="206" t="s">
        <v>69</v>
      </c>
      <c r="C12" s="207" t="s">
        <v>70</v>
      </c>
      <c r="D12" s="208"/>
      <c r="E12" s="209" t="s">
        <v>75</v>
      </c>
      <c r="F12" s="206" t="s">
        <v>69</v>
      </c>
      <c r="G12" s="207" t="s">
        <v>70</v>
      </c>
      <c r="H12" s="207" t="s">
        <v>72</v>
      </c>
      <c r="I12" s="209" t="s">
        <v>76</v>
      </c>
      <c r="J12" s="206" t="s">
        <v>69</v>
      </c>
      <c r="K12" s="250" t="s">
        <v>70</v>
      </c>
    </row>
    <row r="13" ht="15.6" spans="1:11">
      <c r="A13" s="184" t="s">
        <v>77</v>
      </c>
      <c r="B13" s="206" t="s">
        <v>69</v>
      </c>
      <c r="C13" s="207" t="s">
        <v>70</v>
      </c>
      <c r="D13" s="208"/>
      <c r="E13" s="209" t="s">
        <v>78</v>
      </c>
      <c r="F13" s="207" t="s">
        <v>79</v>
      </c>
      <c r="G13" s="207" t="s">
        <v>80</v>
      </c>
      <c r="H13" s="207" t="s">
        <v>72</v>
      </c>
      <c r="I13" s="209" t="s">
        <v>81</v>
      </c>
      <c r="J13" s="206" t="s">
        <v>69</v>
      </c>
      <c r="K13" s="250" t="s">
        <v>70</v>
      </c>
    </row>
    <row r="14" ht="16.35" spans="1:11">
      <c r="A14" s="199" t="s">
        <v>82</v>
      </c>
      <c r="B14" s="210"/>
      <c r="C14" s="210"/>
      <c r="D14" s="210"/>
      <c r="E14" s="210"/>
      <c r="F14" s="210"/>
      <c r="G14" s="210"/>
      <c r="H14" s="210"/>
      <c r="I14" s="210"/>
      <c r="J14" s="210"/>
      <c r="K14" s="252"/>
    </row>
    <row r="15" ht="16.35" spans="1:11">
      <c r="A15" s="278" t="s">
        <v>83</v>
      </c>
      <c r="B15" s="279"/>
      <c r="C15" s="279"/>
      <c r="D15" s="279"/>
      <c r="E15" s="279"/>
      <c r="F15" s="279"/>
      <c r="G15" s="279"/>
      <c r="H15" s="279"/>
      <c r="I15" s="279"/>
      <c r="J15" s="279"/>
      <c r="K15" s="325"/>
    </row>
    <row r="16" ht="15.6" spans="1:11">
      <c r="A16" s="285" t="s">
        <v>84</v>
      </c>
      <c r="B16" s="282" t="s">
        <v>79</v>
      </c>
      <c r="C16" s="282" t="s">
        <v>80</v>
      </c>
      <c r="D16" s="286"/>
      <c r="E16" s="287" t="s">
        <v>85</v>
      </c>
      <c r="F16" s="282" t="s">
        <v>79</v>
      </c>
      <c r="G16" s="282" t="s">
        <v>80</v>
      </c>
      <c r="H16" s="288"/>
      <c r="I16" s="287" t="s">
        <v>86</v>
      </c>
      <c r="J16" s="282" t="s">
        <v>79</v>
      </c>
      <c r="K16" s="326" t="s">
        <v>80</v>
      </c>
    </row>
    <row r="17" customHeight="1" spans="1:22">
      <c r="A17" s="188" t="s">
        <v>87</v>
      </c>
      <c r="B17" s="207" t="s">
        <v>79</v>
      </c>
      <c r="C17" s="207" t="s">
        <v>80</v>
      </c>
      <c r="D17" s="289"/>
      <c r="E17" s="225" t="s">
        <v>88</v>
      </c>
      <c r="F17" s="207" t="s">
        <v>79</v>
      </c>
      <c r="G17" s="207" t="s">
        <v>80</v>
      </c>
      <c r="H17" s="290"/>
      <c r="I17" s="225" t="s">
        <v>89</v>
      </c>
      <c r="J17" s="207" t="s">
        <v>79</v>
      </c>
      <c r="K17" s="250" t="s">
        <v>80</v>
      </c>
      <c r="L17" s="327"/>
      <c r="M17" s="327"/>
      <c r="N17" s="327"/>
      <c r="O17" s="327"/>
      <c r="P17" s="327"/>
      <c r="Q17" s="327"/>
      <c r="R17" s="327"/>
      <c r="S17" s="327"/>
      <c r="T17" s="327"/>
      <c r="U17" s="327"/>
      <c r="V17" s="327"/>
    </row>
    <row r="18" ht="18" customHeight="1" spans="1:11">
      <c r="A18" s="291" t="s">
        <v>90</v>
      </c>
      <c r="B18" s="292"/>
      <c r="C18" s="292"/>
      <c r="D18" s="292"/>
      <c r="E18" s="292"/>
      <c r="F18" s="292"/>
      <c r="G18" s="292"/>
      <c r="H18" s="292"/>
      <c r="I18" s="292"/>
      <c r="J18" s="292"/>
      <c r="K18" s="328"/>
    </row>
    <row r="19" s="270" customFormat="1" ht="18" customHeight="1" spans="1:11">
      <c r="A19" s="278" t="s">
        <v>91</v>
      </c>
      <c r="B19" s="279"/>
      <c r="C19" s="279"/>
      <c r="D19" s="279"/>
      <c r="E19" s="279"/>
      <c r="F19" s="279"/>
      <c r="G19" s="279"/>
      <c r="H19" s="279"/>
      <c r="I19" s="279"/>
      <c r="J19" s="279"/>
      <c r="K19" s="325"/>
    </row>
    <row r="20" customHeight="1" spans="1:11">
      <c r="A20" s="293" t="s">
        <v>92</v>
      </c>
      <c r="B20" s="294"/>
      <c r="C20" s="294"/>
      <c r="D20" s="294"/>
      <c r="E20" s="294"/>
      <c r="F20" s="294"/>
      <c r="G20" s="294"/>
      <c r="H20" s="294"/>
      <c r="I20" s="294"/>
      <c r="J20" s="294"/>
      <c r="K20" s="329"/>
    </row>
    <row r="21" ht="21.75" customHeight="1" spans="1:11">
      <c r="A21" s="295" t="s">
        <v>93</v>
      </c>
      <c r="B21" s="225" t="s">
        <v>94</v>
      </c>
      <c r="C21" s="225" t="s">
        <v>95</v>
      </c>
      <c r="D21" s="225" t="s">
        <v>96</v>
      </c>
      <c r="E21" s="225" t="s">
        <v>97</v>
      </c>
      <c r="F21" s="225" t="s">
        <v>98</v>
      </c>
      <c r="G21" s="225" t="s">
        <v>99</v>
      </c>
      <c r="H21" s="225"/>
      <c r="I21" s="225"/>
      <c r="J21" s="225"/>
      <c r="K21" s="261" t="s">
        <v>100</v>
      </c>
    </row>
    <row r="22" customHeight="1" spans="1:11">
      <c r="A22" s="296" t="s">
        <v>101</v>
      </c>
      <c r="B22" s="297">
        <v>1</v>
      </c>
      <c r="C22" s="297">
        <v>1</v>
      </c>
      <c r="D22" s="297">
        <v>1</v>
      </c>
      <c r="E22" s="297">
        <v>1</v>
      </c>
      <c r="F22" s="297">
        <v>1</v>
      </c>
      <c r="G22" s="297">
        <v>1</v>
      </c>
      <c r="H22" s="297"/>
      <c r="I22" s="297"/>
      <c r="J22" s="297"/>
      <c r="K22" s="330"/>
    </row>
    <row r="23" customHeight="1" spans="1:11">
      <c r="A23" s="296" t="s">
        <v>102</v>
      </c>
      <c r="B23" s="297">
        <v>1</v>
      </c>
      <c r="C23" s="297">
        <v>1</v>
      </c>
      <c r="D23" s="297">
        <v>1</v>
      </c>
      <c r="E23" s="297">
        <v>1</v>
      </c>
      <c r="F23" s="297">
        <v>1</v>
      </c>
      <c r="G23" s="297">
        <v>1</v>
      </c>
      <c r="H23" s="297"/>
      <c r="I23" s="297"/>
      <c r="J23" s="297"/>
      <c r="K23" s="330"/>
    </row>
    <row r="24" customHeight="1" spans="1:11">
      <c r="A24" s="296" t="s">
        <v>103</v>
      </c>
      <c r="B24" s="297">
        <v>1</v>
      </c>
      <c r="C24" s="297">
        <v>1</v>
      </c>
      <c r="D24" s="297">
        <v>1</v>
      </c>
      <c r="E24" s="297">
        <v>1</v>
      </c>
      <c r="F24" s="297">
        <v>1</v>
      </c>
      <c r="G24" s="297">
        <v>1</v>
      </c>
      <c r="H24" s="297"/>
      <c r="I24" s="297"/>
      <c r="J24" s="297"/>
      <c r="K24" s="330"/>
    </row>
    <row r="25" customHeight="1" spans="1:11">
      <c r="A25" s="296" t="s">
        <v>104</v>
      </c>
      <c r="B25" s="297">
        <v>1</v>
      </c>
      <c r="C25" s="297">
        <v>1</v>
      </c>
      <c r="D25" s="297">
        <v>1</v>
      </c>
      <c r="E25" s="297">
        <v>1</v>
      </c>
      <c r="F25" s="297">
        <v>1</v>
      </c>
      <c r="G25" s="297">
        <v>1</v>
      </c>
      <c r="H25" s="297"/>
      <c r="I25" s="297"/>
      <c r="J25" s="297"/>
      <c r="K25" s="330"/>
    </row>
    <row r="26" customHeight="1" spans="1:11">
      <c r="A26" s="191"/>
      <c r="B26" s="297"/>
      <c r="C26" s="297"/>
      <c r="D26" s="297"/>
      <c r="E26" s="297"/>
      <c r="F26" s="297"/>
      <c r="G26" s="297"/>
      <c r="H26" s="297"/>
      <c r="I26" s="297"/>
      <c r="J26" s="297"/>
      <c r="K26" s="331"/>
    </row>
    <row r="27" customHeight="1" spans="1:11">
      <c r="A27" s="191"/>
      <c r="B27" s="297"/>
      <c r="C27" s="297"/>
      <c r="D27" s="297"/>
      <c r="E27" s="297"/>
      <c r="F27" s="297"/>
      <c r="G27" s="297"/>
      <c r="H27" s="297"/>
      <c r="I27" s="297"/>
      <c r="J27" s="297"/>
      <c r="K27" s="331"/>
    </row>
    <row r="28" customHeight="1" spans="1:11">
      <c r="A28" s="191"/>
      <c r="B28" s="297"/>
      <c r="C28" s="297"/>
      <c r="D28" s="297"/>
      <c r="E28" s="297"/>
      <c r="F28" s="297"/>
      <c r="G28" s="297"/>
      <c r="H28" s="297"/>
      <c r="I28" s="297"/>
      <c r="J28" s="297"/>
      <c r="K28" s="331"/>
    </row>
    <row r="29" ht="18" customHeight="1" spans="1:11">
      <c r="A29" s="298" t="s">
        <v>105</v>
      </c>
      <c r="B29" s="299"/>
      <c r="C29" s="299"/>
      <c r="D29" s="299"/>
      <c r="E29" s="299"/>
      <c r="F29" s="299"/>
      <c r="G29" s="299"/>
      <c r="H29" s="299"/>
      <c r="I29" s="299"/>
      <c r="J29" s="299"/>
      <c r="K29" s="332"/>
    </row>
    <row r="30" ht="18.75" customHeight="1" spans="1:11">
      <c r="A30" s="300" t="s">
        <v>106</v>
      </c>
      <c r="B30" s="301"/>
      <c r="C30" s="301"/>
      <c r="D30" s="301"/>
      <c r="E30" s="301"/>
      <c r="F30" s="301"/>
      <c r="G30" s="301"/>
      <c r="H30" s="301"/>
      <c r="I30" s="301"/>
      <c r="J30" s="301"/>
      <c r="K30" s="333"/>
    </row>
    <row r="31" ht="18.75" customHeight="1" spans="1:11">
      <c r="A31" s="302" t="s">
        <v>107</v>
      </c>
      <c r="B31" s="303"/>
      <c r="C31" s="303"/>
      <c r="D31" s="303"/>
      <c r="E31" s="303"/>
      <c r="F31" s="303"/>
      <c r="G31" s="303"/>
      <c r="H31" s="303"/>
      <c r="I31" s="303"/>
      <c r="J31" s="303"/>
      <c r="K31" s="334"/>
    </row>
    <row r="32" ht="18.75" customHeight="1" spans="1:11">
      <c r="A32" s="302" t="s">
        <v>108</v>
      </c>
      <c r="B32" s="303"/>
      <c r="C32" s="303"/>
      <c r="D32" s="303"/>
      <c r="E32" s="303"/>
      <c r="F32" s="303"/>
      <c r="G32" s="303"/>
      <c r="H32" s="303"/>
      <c r="I32" s="303"/>
      <c r="J32" s="303"/>
      <c r="K32" s="334"/>
    </row>
    <row r="33" ht="18.75" customHeight="1" spans="1:11">
      <c r="A33" s="302" t="s">
        <v>109</v>
      </c>
      <c r="B33" s="303"/>
      <c r="C33" s="303"/>
      <c r="D33" s="303"/>
      <c r="E33" s="303"/>
      <c r="F33" s="303"/>
      <c r="G33" s="303"/>
      <c r="H33" s="303"/>
      <c r="I33" s="303"/>
      <c r="J33" s="303"/>
      <c r="K33" s="334"/>
    </row>
    <row r="34" ht="18.75" customHeight="1" spans="1:11">
      <c r="A34" s="304"/>
      <c r="B34" s="305"/>
      <c r="C34" s="305"/>
      <c r="D34" s="305"/>
      <c r="E34" s="305"/>
      <c r="F34" s="305"/>
      <c r="G34" s="305"/>
      <c r="H34" s="305"/>
      <c r="I34" s="305"/>
      <c r="J34" s="305"/>
      <c r="K34" s="335"/>
    </row>
    <row r="35" ht="18" customHeight="1" spans="1:11">
      <c r="A35" s="298" t="s">
        <v>110</v>
      </c>
      <c r="B35" s="299"/>
      <c r="C35" s="299"/>
      <c r="D35" s="299"/>
      <c r="E35" s="299"/>
      <c r="F35" s="299"/>
      <c r="G35" s="299"/>
      <c r="H35" s="299"/>
      <c r="I35" s="299"/>
      <c r="J35" s="299"/>
      <c r="K35" s="332"/>
    </row>
    <row r="36" ht="15.6" spans="1:11">
      <c r="A36" s="306" t="s">
        <v>111</v>
      </c>
      <c r="B36" s="307"/>
      <c r="C36" s="307"/>
      <c r="D36" s="307"/>
      <c r="E36" s="307"/>
      <c r="F36" s="307"/>
      <c r="G36" s="307"/>
      <c r="H36" s="307"/>
      <c r="I36" s="307"/>
      <c r="J36" s="307"/>
      <c r="K36" s="336"/>
    </row>
    <row r="37" ht="16.35" spans="1:11">
      <c r="A37" s="105" t="s">
        <v>112</v>
      </c>
      <c r="B37" s="107"/>
      <c r="C37" s="207" t="s">
        <v>50</v>
      </c>
      <c r="D37" s="207" t="s">
        <v>51</v>
      </c>
      <c r="E37" s="308" t="s">
        <v>113</v>
      </c>
      <c r="F37" s="309"/>
      <c r="G37" s="309"/>
      <c r="H37" s="309"/>
      <c r="I37" s="309"/>
      <c r="J37" s="309"/>
      <c r="K37" s="337"/>
    </row>
    <row r="38" ht="16.35" spans="1:11">
      <c r="A38" s="310" t="s">
        <v>114</v>
      </c>
      <c r="B38" s="310"/>
      <c r="C38" s="310"/>
      <c r="D38" s="310"/>
      <c r="E38" s="310"/>
      <c r="F38" s="310"/>
      <c r="G38" s="310"/>
      <c r="H38" s="310"/>
      <c r="I38" s="310"/>
      <c r="J38" s="310"/>
      <c r="K38" s="310"/>
    </row>
    <row r="39" ht="15.6" spans="1:11">
      <c r="A39" s="230" t="s">
        <v>115</v>
      </c>
      <c r="B39" s="231"/>
      <c r="C39" s="231"/>
      <c r="D39" s="231"/>
      <c r="E39" s="231"/>
      <c r="F39" s="231"/>
      <c r="G39" s="231"/>
      <c r="H39" s="231"/>
      <c r="I39" s="231"/>
      <c r="J39" s="231"/>
      <c r="K39" s="190"/>
    </row>
    <row r="40" ht="15.6" spans="1:11">
      <c r="A40" s="230" t="s">
        <v>116</v>
      </c>
      <c r="B40" s="231"/>
      <c r="C40" s="231"/>
      <c r="D40" s="231"/>
      <c r="E40" s="231"/>
      <c r="F40" s="231"/>
      <c r="G40" s="231"/>
      <c r="H40" s="231"/>
      <c r="I40" s="231"/>
      <c r="J40" s="231"/>
      <c r="K40" s="190"/>
    </row>
    <row r="41" ht="15.6" spans="1:11">
      <c r="A41" s="230" t="s">
        <v>117</v>
      </c>
      <c r="B41" s="231"/>
      <c r="C41" s="231"/>
      <c r="D41" s="231"/>
      <c r="E41" s="231"/>
      <c r="F41" s="231"/>
      <c r="G41" s="231"/>
      <c r="H41" s="231"/>
      <c r="I41" s="231"/>
      <c r="J41" s="231"/>
      <c r="K41" s="190"/>
    </row>
    <row r="42" ht="15.6" spans="1:11">
      <c r="A42" s="230" t="s">
        <v>118</v>
      </c>
      <c r="B42" s="231"/>
      <c r="C42" s="231"/>
      <c r="D42" s="231"/>
      <c r="E42" s="231"/>
      <c r="F42" s="231"/>
      <c r="G42" s="231"/>
      <c r="H42" s="231"/>
      <c r="I42" s="231"/>
      <c r="J42" s="231"/>
      <c r="K42" s="190"/>
    </row>
    <row r="43" ht="15.6" spans="1:11">
      <c r="A43" s="230" t="s">
        <v>119</v>
      </c>
      <c r="B43" s="231"/>
      <c r="C43" s="231"/>
      <c r="D43" s="231"/>
      <c r="E43" s="231"/>
      <c r="F43" s="231"/>
      <c r="G43" s="231"/>
      <c r="H43" s="231"/>
      <c r="I43" s="231"/>
      <c r="J43" s="231"/>
      <c r="K43" s="190"/>
    </row>
    <row r="44" ht="15.6" spans="1:11">
      <c r="A44" s="230"/>
      <c r="B44" s="231"/>
      <c r="C44" s="231"/>
      <c r="D44" s="231"/>
      <c r="E44" s="231"/>
      <c r="F44" s="231"/>
      <c r="G44" s="231"/>
      <c r="H44" s="231"/>
      <c r="I44" s="231"/>
      <c r="J44" s="231"/>
      <c r="K44" s="190"/>
    </row>
    <row r="45" ht="15.6" spans="1:11">
      <c r="A45" s="230"/>
      <c r="B45" s="231"/>
      <c r="C45" s="231"/>
      <c r="D45" s="231"/>
      <c r="E45" s="231"/>
      <c r="F45" s="231"/>
      <c r="G45" s="231"/>
      <c r="H45" s="231"/>
      <c r="I45" s="231"/>
      <c r="J45" s="231"/>
      <c r="K45" s="190"/>
    </row>
    <row r="46" ht="16.35" spans="1:11">
      <c r="A46" s="227" t="s">
        <v>120</v>
      </c>
      <c r="B46" s="228"/>
      <c r="C46" s="228"/>
      <c r="D46" s="228"/>
      <c r="E46" s="228"/>
      <c r="F46" s="228"/>
      <c r="G46" s="228"/>
      <c r="H46" s="228"/>
      <c r="I46" s="228"/>
      <c r="J46" s="228"/>
      <c r="K46" s="262"/>
    </row>
    <row r="47" ht="16.35" spans="1:11">
      <c r="A47" s="278" t="s">
        <v>121</v>
      </c>
      <c r="B47" s="279"/>
      <c r="C47" s="279"/>
      <c r="D47" s="279"/>
      <c r="E47" s="279"/>
      <c r="F47" s="279"/>
      <c r="G47" s="279"/>
      <c r="H47" s="279"/>
      <c r="I47" s="279"/>
      <c r="J47" s="279"/>
      <c r="K47" s="325"/>
    </row>
    <row r="48" ht="15.6" spans="1:11">
      <c r="A48" s="285" t="s">
        <v>122</v>
      </c>
      <c r="B48" s="282" t="s">
        <v>79</v>
      </c>
      <c r="C48" s="282" t="s">
        <v>80</v>
      </c>
      <c r="D48" s="282" t="s">
        <v>72</v>
      </c>
      <c r="E48" s="287" t="s">
        <v>123</v>
      </c>
      <c r="F48" s="282" t="s">
        <v>79</v>
      </c>
      <c r="G48" s="282" t="s">
        <v>80</v>
      </c>
      <c r="H48" s="282" t="s">
        <v>72</v>
      </c>
      <c r="I48" s="287" t="s">
        <v>124</v>
      </c>
      <c r="J48" s="282" t="s">
        <v>79</v>
      </c>
      <c r="K48" s="326" t="s">
        <v>80</v>
      </c>
    </row>
    <row r="49" ht="15.6" spans="1:11">
      <c r="A49" s="188" t="s">
        <v>71</v>
      </c>
      <c r="B49" s="207" t="s">
        <v>79</v>
      </c>
      <c r="C49" s="207" t="s">
        <v>80</v>
      </c>
      <c r="D49" s="207" t="s">
        <v>72</v>
      </c>
      <c r="E49" s="225" t="s">
        <v>78</v>
      </c>
      <c r="F49" s="207" t="s">
        <v>79</v>
      </c>
      <c r="G49" s="207" t="s">
        <v>80</v>
      </c>
      <c r="H49" s="207" t="s">
        <v>72</v>
      </c>
      <c r="I49" s="225" t="s">
        <v>89</v>
      </c>
      <c r="J49" s="207" t="s">
        <v>79</v>
      </c>
      <c r="K49" s="250" t="s">
        <v>80</v>
      </c>
    </row>
    <row r="50" ht="16.35" spans="1:11">
      <c r="A50" s="199" t="s">
        <v>82</v>
      </c>
      <c r="B50" s="210"/>
      <c r="C50" s="210"/>
      <c r="D50" s="210"/>
      <c r="E50" s="210"/>
      <c r="F50" s="210"/>
      <c r="G50" s="210"/>
      <c r="H50" s="210"/>
      <c r="I50" s="210"/>
      <c r="J50" s="210"/>
      <c r="K50" s="252"/>
    </row>
    <row r="51" ht="16.35" spans="1:11">
      <c r="A51" s="310" t="s">
        <v>125</v>
      </c>
      <c r="B51" s="310"/>
      <c r="C51" s="310"/>
      <c r="D51" s="310"/>
      <c r="E51" s="310"/>
      <c r="F51" s="310"/>
      <c r="G51" s="310"/>
      <c r="H51" s="310"/>
      <c r="I51" s="310"/>
      <c r="J51" s="310"/>
      <c r="K51" s="310"/>
    </row>
    <row r="52" ht="16.35" spans="1:11">
      <c r="A52" s="311"/>
      <c r="B52" s="312"/>
      <c r="C52" s="312"/>
      <c r="D52" s="312"/>
      <c r="E52" s="312"/>
      <c r="F52" s="312"/>
      <c r="G52" s="312"/>
      <c r="H52" s="312"/>
      <c r="I52" s="312"/>
      <c r="J52" s="312"/>
      <c r="K52" s="338"/>
    </row>
    <row r="53" ht="16.35" spans="1:11">
      <c r="A53" s="313" t="s">
        <v>126</v>
      </c>
      <c r="B53" s="314" t="s">
        <v>127</v>
      </c>
      <c r="C53" s="314"/>
      <c r="D53" s="315" t="s">
        <v>128</v>
      </c>
      <c r="E53" s="316"/>
      <c r="F53" s="317" t="s">
        <v>129</v>
      </c>
      <c r="G53" s="318"/>
      <c r="H53" s="319" t="s">
        <v>130</v>
      </c>
      <c r="I53" s="339"/>
      <c r="J53" s="340" t="s">
        <v>131</v>
      </c>
      <c r="K53" s="341"/>
    </row>
    <row r="54" ht="16.35" spans="1:11">
      <c r="A54" s="310" t="s">
        <v>132</v>
      </c>
      <c r="B54" s="310"/>
      <c r="C54" s="310"/>
      <c r="D54" s="310"/>
      <c r="E54" s="310"/>
      <c r="F54" s="310"/>
      <c r="G54" s="310"/>
      <c r="H54" s="310"/>
      <c r="I54" s="310"/>
      <c r="J54" s="310"/>
      <c r="K54" s="310"/>
    </row>
    <row r="55" ht="16.35" spans="1:11">
      <c r="A55" s="320"/>
      <c r="B55" s="321"/>
      <c r="C55" s="321"/>
      <c r="D55" s="321"/>
      <c r="E55" s="321"/>
      <c r="F55" s="321"/>
      <c r="G55" s="321"/>
      <c r="H55" s="321"/>
      <c r="I55" s="321"/>
      <c r="J55" s="321"/>
      <c r="K55" s="342"/>
    </row>
    <row r="56" ht="16.35" spans="1:11">
      <c r="A56" s="313" t="s">
        <v>126</v>
      </c>
      <c r="B56" s="314" t="s">
        <v>127</v>
      </c>
      <c r="C56" s="314"/>
      <c r="D56" s="315" t="s">
        <v>128</v>
      </c>
      <c r="E56" s="322"/>
      <c r="F56" s="317" t="s">
        <v>133</v>
      </c>
      <c r="G56" s="323">
        <v>45439</v>
      </c>
      <c r="H56" s="319" t="s">
        <v>130</v>
      </c>
      <c r="I56" s="339"/>
      <c r="J56" s="340" t="s">
        <v>131</v>
      </c>
      <c r="K56" s="341"/>
    </row>
  </sheetData>
  <mergeCells count="6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K34"/>
    <mergeCell ref="A35:K35"/>
    <mergeCell ref="A36:K36"/>
    <mergeCell ref="A37:B37"/>
    <mergeCell ref="E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A50:K50"/>
    <mergeCell ref="A51:K51"/>
    <mergeCell ref="A52:K52"/>
    <mergeCell ref="B53:C53"/>
    <mergeCell ref="H53:I53"/>
    <mergeCell ref="J53:K53"/>
    <mergeCell ref="A54:K54"/>
    <mergeCell ref="A55:K55"/>
    <mergeCell ref="B56:C56"/>
    <mergeCell ref="H56:I56"/>
    <mergeCell ref="J56:K56"/>
  </mergeCells>
  <pageMargins left="0.75" right="0.75" top="1" bottom="1" header="0.5" footer="0.5"/>
  <pageSetup paperSize="9" scale="70" orientation="portrait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52</xdr:row>
                    <xdr:rowOff>0</xdr:rowOff>
                  </from>
                  <to>
                    <xdr:col>252</xdr:col>
                    <xdr:colOff>304800</xdr:colOff>
                    <xdr:row>52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52</xdr:row>
                    <xdr:rowOff>0</xdr:rowOff>
                  </from>
                  <to>
                    <xdr:col>252</xdr:col>
                    <xdr:colOff>393700</xdr:colOff>
                    <xdr:row>53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5080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7</xdr:row>
                    <xdr:rowOff>201295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4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3</xdr:row>
                    <xdr:rowOff>123190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3</xdr:row>
                    <xdr:rowOff>127635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4</xdr:row>
                    <xdr:rowOff>182245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10160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47</xdr:row>
                    <xdr:rowOff>12700</xdr:rowOff>
                  </from>
                  <to>
                    <xdr:col>1</xdr:col>
                    <xdr:colOff>596900</xdr:colOff>
                    <xdr:row>48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48</xdr:row>
                    <xdr:rowOff>0</xdr:rowOff>
                  </from>
                  <to>
                    <xdr:col>1</xdr:col>
                    <xdr:colOff>596900</xdr:colOff>
                    <xdr:row>49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48</xdr:row>
                    <xdr:rowOff>0</xdr:rowOff>
                  </from>
                  <to>
                    <xdr:col>2</xdr:col>
                    <xdr:colOff>596900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47</xdr:row>
                    <xdr:rowOff>0</xdr:rowOff>
                  </from>
                  <to>
                    <xdr:col>2</xdr:col>
                    <xdr:colOff>596900</xdr:colOff>
                    <xdr:row>48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48</xdr:row>
                    <xdr:rowOff>0</xdr:rowOff>
                  </from>
                  <to>
                    <xdr:col>5</xdr:col>
                    <xdr:colOff>635000</xdr:colOff>
                    <xdr:row>49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47</xdr:row>
                    <xdr:rowOff>0</xdr:rowOff>
                  </from>
                  <to>
                    <xdr:col>5</xdr:col>
                    <xdr:colOff>622300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48</xdr:row>
                    <xdr:rowOff>0</xdr:rowOff>
                  </from>
                  <to>
                    <xdr:col>6</xdr:col>
                    <xdr:colOff>571500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47</xdr:row>
                    <xdr:rowOff>0</xdr:rowOff>
                  </from>
                  <to>
                    <xdr:col>6</xdr:col>
                    <xdr:colOff>571500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48</xdr:row>
                    <xdr:rowOff>0</xdr:rowOff>
                  </from>
                  <to>
                    <xdr:col>9</xdr:col>
                    <xdr:colOff>596900</xdr:colOff>
                    <xdr:row>49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48</xdr:row>
                    <xdr:rowOff>0</xdr:rowOff>
                  </from>
                  <to>
                    <xdr:col>10</xdr:col>
                    <xdr:colOff>609600</xdr:colOff>
                    <xdr:row>49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47</xdr:row>
                    <xdr:rowOff>0</xdr:rowOff>
                  </from>
                  <to>
                    <xdr:col>9</xdr:col>
                    <xdr:colOff>584200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47</xdr:row>
                    <xdr:rowOff>0</xdr:rowOff>
                  </from>
                  <to>
                    <xdr:col>10</xdr:col>
                    <xdr:colOff>609600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48</xdr:row>
                    <xdr:rowOff>0</xdr:rowOff>
                  </from>
                  <to>
                    <xdr:col>8</xdr:col>
                    <xdr:colOff>190500</xdr:colOff>
                    <xdr:row>49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47</xdr:row>
                    <xdr:rowOff>0</xdr:rowOff>
                  </from>
                  <to>
                    <xdr:col>8</xdr:col>
                    <xdr:colOff>190500</xdr:colOff>
                    <xdr:row>48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48</xdr:row>
                    <xdr:rowOff>0</xdr:rowOff>
                  </from>
                  <to>
                    <xdr:col>4</xdr:col>
                    <xdr:colOff>190500</xdr:colOff>
                    <xdr:row>49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47</xdr:row>
                    <xdr:rowOff>0</xdr:rowOff>
                  </from>
                  <to>
                    <xdr:col>4</xdr:col>
                    <xdr:colOff>190500</xdr:colOff>
                    <xdr:row>48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48</xdr:row>
                    <xdr:rowOff>0</xdr:rowOff>
                  </from>
                  <to>
                    <xdr:col>8</xdr:col>
                    <xdr:colOff>190500</xdr:colOff>
                    <xdr:row>49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36</xdr:row>
                    <xdr:rowOff>0</xdr:rowOff>
                  </from>
                  <to>
                    <xdr:col>2</xdr:col>
                    <xdr:colOff>596900</xdr:colOff>
                    <xdr:row>37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36</xdr:row>
                    <xdr:rowOff>0</xdr:rowOff>
                  </from>
                  <to>
                    <xdr:col>3</xdr:col>
                    <xdr:colOff>596900</xdr:colOff>
                    <xdr:row>37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6"/>
  <sheetViews>
    <sheetView view="pageBreakPreview" zoomScale="90" zoomScaleNormal="90" workbookViewId="0">
      <selection activeCell="A1" sqref="$A1:$XFD1048576"/>
    </sheetView>
  </sheetViews>
  <sheetFormatPr defaultColWidth="9" defaultRowHeight="26" customHeight="1"/>
  <cols>
    <col min="1" max="1" width="17.1666666666667" style="66" customWidth="1"/>
    <col min="2" max="2" width="7.8" style="66" customWidth="1"/>
    <col min="3" max="8" width="9.33333333333333" style="66" customWidth="1"/>
    <col min="9" max="9" width="1.33333333333333" style="66" customWidth="1"/>
    <col min="10" max="10" width="11.5" style="66" customWidth="1"/>
    <col min="11" max="11" width="8.375" style="66" customWidth="1"/>
    <col min="12" max="12" width="10.5" style="66" customWidth="1"/>
    <col min="13" max="13" width="8.375" style="66" customWidth="1"/>
    <col min="14" max="15" width="10.875" style="66" customWidth="1"/>
    <col min="16" max="16" width="11" style="66" customWidth="1"/>
    <col min="17" max="16384" width="9" style="66"/>
  </cols>
  <sheetData>
    <row r="1" s="66" customFormat="1" ht="30" customHeight="1" spans="1:16">
      <c r="A1" s="69" t="s">
        <v>134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</row>
    <row r="2" s="67" customFormat="1" ht="25" customHeight="1" spans="1:16">
      <c r="A2" s="71" t="s">
        <v>46</v>
      </c>
      <c r="B2" s="72" t="s">
        <v>47</v>
      </c>
      <c r="C2" s="73"/>
      <c r="D2" s="74" t="s">
        <v>135</v>
      </c>
      <c r="E2" s="75"/>
      <c r="F2" s="75"/>
      <c r="G2" s="75"/>
      <c r="H2" s="75"/>
      <c r="I2" s="81"/>
      <c r="J2" s="82" t="s">
        <v>41</v>
      </c>
      <c r="K2" s="83" t="s">
        <v>42</v>
      </c>
      <c r="L2" s="84"/>
      <c r="M2" s="84"/>
      <c r="N2" s="84"/>
      <c r="O2" s="84"/>
      <c r="P2" s="85"/>
    </row>
    <row r="3" s="67" customFormat="1" ht="23" customHeight="1" spans="1:16">
      <c r="A3" s="76" t="s">
        <v>136</v>
      </c>
      <c r="B3" s="77" t="s">
        <v>137</v>
      </c>
      <c r="C3" s="76"/>
      <c r="D3" s="76"/>
      <c r="E3" s="76"/>
      <c r="F3" s="76"/>
      <c r="G3" s="76"/>
      <c r="H3" s="76"/>
      <c r="I3" s="71"/>
      <c r="J3" s="77" t="s">
        <v>138</v>
      </c>
      <c r="K3" s="76"/>
      <c r="L3" s="76"/>
      <c r="M3" s="76"/>
      <c r="N3" s="76"/>
      <c r="O3" s="76"/>
      <c r="P3" s="76"/>
    </row>
    <row r="4" s="67" customFormat="1" ht="23" customHeight="1" spans="1:16">
      <c r="A4" s="76"/>
      <c r="B4" s="78" t="s">
        <v>139</v>
      </c>
      <c r="C4" s="78" t="s">
        <v>94</v>
      </c>
      <c r="D4" s="78" t="s">
        <v>95</v>
      </c>
      <c r="E4" s="78" t="s">
        <v>96</v>
      </c>
      <c r="F4" s="78" t="s">
        <v>97</v>
      </c>
      <c r="G4" s="78" t="s">
        <v>98</v>
      </c>
      <c r="H4" s="78" t="s">
        <v>99</v>
      </c>
      <c r="I4" s="71"/>
      <c r="J4" s="78" t="s">
        <v>139</v>
      </c>
      <c r="K4" s="78" t="s">
        <v>94</v>
      </c>
      <c r="L4" s="78" t="s">
        <v>95</v>
      </c>
      <c r="M4" s="78" t="s">
        <v>96</v>
      </c>
      <c r="N4" s="78" t="s">
        <v>97</v>
      </c>
      <c r="O4" s="78" t="s">
        <v>98</v>
      </c>
      <c r="P4" s="78" t="s">
        <v>99</v>
      </c>
    </row>
    <row r="5" s="67" customFormat="1" ht="23" customHeight="1" spans="1:16">
      <c r="A5" s="76"/>
      <c r="B5" s="78" t="s">
        <v>140</v>
      </c>
      <c r="C5" s="78" t="s">
        <v>141</v>
      </c>
      <c r="D5" s="78" t="s">
        <v>142</v>
      </c>
      <c r="E5" s="78" t="s">
        <v>143</v>
      </c>
      <c r="F5" s="78" t="s">
        <v>144</v>
      </c>
      <c r="G5" s="78" t="s">
        <v>145</v>
      </c>
      <c r="H5" s="78" t="s">
        <v>146</v>
      </c>
      <c r="I5" s="71"/>
      <c r="J5" s="78" t="s">
        <v>140</v>
      </c>
      <c r="K5" s="78" t="s">
        <v>141</v>
      </c>
      <c r="L5" s="78" t="s">
        <v>142</v>
      </c>
      <c r="M5" s="78" t="s">
        <v>143</v>
      </c>
      <c r="N5" s="78" t="s">
        <v>144</v>
      </c>
      <c r="O5" s="78" t="s">
        <v>145</v>
      </c>
      <c r="P5" s="78" t="s">
        <v>146</v>
      </c>
    </row>
    <row r="6" s="67" customFormat="1" ht="21" customHeight="1" spans="1:16">
      <c r="A6" s="79" t="s">
        <v>147</v>
      </c>
      <c r="B6" s="80">
        <f t="shared" ref="B6:B8" si="0">C6-1</f>
        <v>65</v>
      </c>
      <c r="C6" s="80">
        <f t="shared" ref="C6:C8" si="1">D6-2</f>
        <v>66</v>
      </c>
      <c r="D6" s="80">
        <v>68</v>
      </c>
      <c r="E6" s="80">
        <f t="shared" ref="E6:E8" si="2">D6+2</f>
        <v>70</v>
      </c>
      <c r="F6" s="80">
        <f t="shared" ref="F6:F8" si="3">E6+2</f>
        <v>72</v>
      </c>
      <c r="G6" s="80">
        <f t="shared" ref="G6:G8" si="4">F6+1</f>
        <v>73</v>
      </c>
      <c r="H6" s="80">
        <f t="shared" ref="H6:H8" si="5">G6+1</f>
        <v>74</v>
      </c>
      <c r="I6" s="71"/>
      <c r="J6" s="71" t="s">
        <v>148</v>
      </c>
      <c r="K6" s="71" t="s">
        <v>149</v>
      </c>
      <c r="L6" s="71" t="s">
        <v>150</v>
      </c>
      <c r="M6" s="71" t="s">
        <v>149</v>
      </c>
      <c r="N6" s="71" t="s">
        <v>148</v>
      </c>
      <c r="O6" s="71" t="s">
        <v>151</v>
      </c>
      <c r="P6" s="71" t="s">
        <v>151</v>
      </c>
    </row>
    <row r="7" s="67" customFormat="1" ht="21" customHeight="1" spans="1:16">
      <c r="A7" s="79" t="s">
        <v>152</v>
      </c>
      <c r="B7" s="80">
        <f t="shared" si="0"/>
        <v>64</v>
      </c>
      <c r="C7" s="80">
        <f t="shared" si="1"/>
        <v>65</v>
      </c>
      <c r="D7" s="80">
        <v>67</v>
      </c>
      <c r="E7" s="80">
        <f t="shared" si="2"/>
        <v>69</v>
      </c>
      <c r="F7" s="80">
        <f t="shared" si="3"/>
        <v>71</v>
      </c>
      <c r="G7" s="80">
        <f t="shared" si="4"/>
        <v>72</v>
      </c>
      <c r="H7" s="80">
        <f t="shared" si="5"/>
        <v>73</v>
      </c>
      <c r="I7" s="71"/>
      <c r="J7" s="71" t="s">
        <v>153</v>
      </c>
      <c r="K7" s="71" t="s">
        <v>149</v>
      </c>
      <c r="L7" s="71">
        <f>0.3/0.3</f>
        <v>1</v>
      </c>
      <c r="M7" s="71" t="s">
        <v>150</v>
      </c>
      <c r="N7" s="71" t="s">
        <v>154</v>
      </c>
      <c r="O7" s="71" t="s">
        <v>151</v>
      </c>
      <c r="P7" s="71" t="s">
        <v>151</v>
      </c>
    </row>
    <row r="8" s="67" customFormat="1" ht="21" customHeight="1" spans="1:16">
      <c r="A8" s="79" t="s">
        <v>155</v>
      </c>
      <c r="B8" s="80">
        <f t="shared" si="0"/>
        <v>57</v>
      </c>
      <c r="C8" s="80">
        <f t="shared" si="1"/>
        <v>58</v>
      </c>
      <c r="D8" s="80">
        <v>60</v>
      </c>
      <c r="E8" s="80">
        <f t="shared" si="2"/>
        <v>62</v>
      </c>
      <c r="F8" s="80">
        <f t="shared" si="3"/>
        <v>64</v>
      </c>
      <c r="G8" s="80">
        <f t="shared" si="4"/>
        <v>65</v>
      </c>
      <c r="H8" s="80">
        <f t="shared" si="5"/>
        <v>66</v>
      </c>
      <c r="I8" s="71"/>
      <c r="J8" s="71" t="s">
        <v>156</v>
      </c>
      <c r="K8" s="71" t="s">
        <v>149</v>
      </c>
      <c r="L8" s="71" t="s">
        <v>149</v>
      </c>
      <c r="M8" s="71" t="s">
        <v>149</v>
      </c>
      <c r="N8" s="71" t="s">
        <v>149</v>
      </c>
      <c r="O8" s="71" t="s">
        <v>149</v>
      </c>
      <c r="P8" s="71" t="s">
        <v>149</v>
      </c>
    </row>
    <row r="9" s="67" customFormat="1" ht="21" customHeight="1" spans="1:16">
      <c r="A9" s="79" t="s">
        <v>157</v>
      </c>
      <c r="B9" s="80">
        <f t="shared" ref="B9:B11" si="6">C9-4</f>
        <v>100</v>
      </c>
      <c r="C9" s="80">
        <f t="shared" ref="C9:C11" si="7">D9-4</f>
        <v>104</v>
      </c>
      <c r="D9" s="80">
        <v>108</v>
      </c>
      <c r="E9" s="80">
        <f t="shared" ref="E9:E11" si="8">D9+4</f>
        <v>112</v>
      </c>
      <c r="F9" s="80">
        <f>E9+4</f>
        <v>116</v>
      </c>
      <c r="G9" s="80">
        <f t="shared" ref="G9:G11" si="9">F9+6</f>
        <v>122</v>
      </c>
      <c r="H9" s="80">
        <f>G9+6</f>
        <v>128</v>
      </c>
      <c r="I9" s="71"/>
      <c r="J9" s="71" t="s">
        <v>149</v>
      </c>
      <c r="K9" s="71" t="s">
        <v>149</v>
      </c>
      <c r="L9" s="71" t="s">
        <v>149</v>
      </c>
      <c r="M9" s="71" t="s">
        <v>158</v>
      </c>
      <c r="N9" s="71" t="s">
        <v>149</v>
      </c>
      <c r="O9" s="71" t="s">
        <v>149</v>
      </c>
      <c r="P9" s="71" t="s">
        <v>149</v>
      </c>
    </row>
    <row r="10" s="67" customFormat="1" ht="21" customHeight="1" spans="1:16">
      <c r="A10" s="79" t="s">
        <v>159</v>
      </c>
      <c r="B10" s="80">
        <f t="shared" si="6"/>
        <v>96</v>
      </c>
      <c r="C10" s="80">
        <f t="shared" si="7"/>
        <v>100</v>
      </c>
      <c r="D10" s="80">
        <v>104</v>
      </c>
      <c r="E10" s="80">
        <f t="shared" si="8"/>
        <v>108</v>
      </c>
      <c r="F10" s="80">
        <f>E10+5</f>
        <v>113</v>
      </c>
      <c r="G10" s="80">
        <f t="shared" si="9"/>
        <v>119</v>
      </c>
      <c r="H10" s="80">
        <f>G10+7</f>
        <v>126</v>
      </c>
      <c r="I10" s="71"/>
      <c r="J10" s="71" t="s">
        <v>149</v>
      </c>
      <c r="K10" s="71" t="s">
        <v>149</v>
      </c>
      <c r="L10" s="71" t="s">
        <v>149</v>
      </c>
      <c r="M10" s="71" t="s">
        <v>149</v>
      </c>
      <c r="N10" s="71" t="s">
        <v>149</v>
      </c>
      <c r="O10" s="71" t="s">
        <v>149</v>
      </c>
      <c r="P10" s="71" t="s">
        <v>149</v>
      </c>
    </row>
    <row r="11" s="67" customFormat="1" ht="21" customHeight="1" spans="1:16">
      <c r="A11" s="79" t="s">
        <v>160</v>
      </c>
      <c r="B11" s="80">
        <f t="shared" si="6"/>
        <v>104</v>
      </c>
      <c r="C11" s="80">
        <f t="shared" si="7"/>
        <v>108</v>
      </c>
      <c r="D11" s="80">
        <v>112</v>
      </c>
      <c r="E11" s="80">
        <f t="shared" si="8"/>
        <v>116</v>
      </c>
      <c r="F11" s="80">
        <f>E11+5</f>
        <v>121</v>
      </c>
      <c r="G11" s="80">
        <f t="shared" si="9"/>
        <v>127</v>
      </c>
      <c r="H11" s="80">
        <f>G11+7</f>
        <v>134</v>
      </c>
      <c r="I11" s="71"/>
      <c r="J11" s="71" t="s">
        <v>161</v>
      </c>
      <c r="K11" s="71" t="s">
        <v>162</v>
      </c>
      <c r="L11" s="71" t="s">
        <v>163</v>
      </c>
      <c r="M11" s="71" t="s">
        <v>164</v>
      </c>
      <c r="N11" s="71" t="s">
        <v>162</v>
      </c>
      <c r="O11" s="71" t="s">
        <v>165</v>
      </c>
      <c r="P11" s="71" t="s">
        <v>165</v>
      </c>
    </row>
    <row r="12" s="67" customFormat="1" ht="21" customHeight="1" spans="1:16">
      <c r="A12" s="79" t="s">
        <v>166</v>
      </c>
      <c r="B12" s="80">
        <f>C12-1</f>
        <v>39</v>
      </c>
      <c r="C12" s="80">
        <f>D12-1</f>
        <v>40</v>
      </c>
      <c r="D12" s="80">
        <v>41</v>
      </c>
      <c r="E12" s="80">
        <f>D12+1</f>
        <v>42</v>
      </c>
      <c r="F12" s="80">
        <f>E12+1</f>
        <v>43</v>
      </c>
      <c r="G12" s="80">
        <f>F12+1.2</f>
        <v>44.2</v>
      </c>
      <c r="H12" s="80">
        <f>G12+1.2</f>
        <v>45.4</v>
      </c>
      <c r="I12" s="71"/>
      <c r="J12" s="71" t="s">
        <v>167</v>
      </c>
      <c r="K12" s="71" t="s">
        <v>168</v>
      </c>
      <c r="L12" s="71" t="s">
        <v>149</v>
      </c>
      <c r="M12" s="71" t="s">
        <v>158</v>
      </c>
      <c r="N12" s="71" t="s">
        <v>149</v>
      </c>
      <c r="O12" s="71" t="s">
        <v>169</v>
      </c>
      <c r="P12" s="71" t="s">
        <v>169</v>
      </c>
    </row>
    <row r="13" s="67" customFormat="1" ht="21" customHeight="1" spans="1:16">
      <c r="A13" s="79" t="s">
        <v>170</v>
      </c>
      <c r="B13" s="80">
        <f>C13-0.5</f>
        <v>60.5</v>
      </c>
      <c r="C13" s="80">
        <f>D13-1</f>
        <v>61</v>
      </c>
      <c r="D13" s="80">
        <v>62</v>
      </c>
      <c r="E13" s="80">
        <f>D13+1</f>
        <v>63</v>
      </c>
      <c r="F13" s="80">
        <f>E13+1</f>
        <v>64</v>
      </c>
      <c r="G13" s="80">
        <f>F13+0.5</f>
        <v>64.5</v>
      </c>
      <c r="H13" s="80">
        <f>G13+0.5</f>
        <v>65</v>
      </c>
      <c r="I13" s="71"/>
      <c r="J13" s="71" t="s">
        <v>171</v>
      </c>
      <c r="K13" s="71" t="s">
        <v>172</v>
      </c>
      <c r="L13" s="71" t="s">
        <v>172</v>
      </c>
      <c r="M13" s="71" t="s">
        <v>172</v>
      </c>
      <c r="N13" s="71" t="s">
        <v>172</v>
      </c>
      <c r="O13" s="71" t="s">
        <v>172</v>
      </c>
      <c r="P13" s="71" t="s">
        <v>172</v>
      </c>
    </row>
    <row r="14" s="67" customFormat="1" ht="21" customHeight="1" spans="1:16">
      <c r="A14" s="79" t="s">
        <v>173</v>
      </c>
      <c r="B14" s="80">
        <f>C14-0.8</f>
        <v>20.4</v>
      </c>
      <c r="C14" s="80">
        <f>D14-0.8</f>
        <v>21.2</v>
      </c>
      <c r="D14" s="80">
        <v>22</v>
      </c>
      <c r="E14" s="80">
        <f>D14+0.8</f>
        <v>22.8</v>
      </c>
      <c r="F14" s="80">
        <f>E14+0.8</f>
        <v>23.6</v>
      </c>
      <c r="G14" s="80">
        <f>F14+1.3</f>
        <v>24.9</v>
      </c>
      <c r="H14" s="80">
        <f>G14+1.3</f>
        <v>26.2</v>
      </c>
      <c r="I14" s="71"/>
      <c r="J14" s="71" t="s">
        <v>150</v>
      </c>
      <c r="K14" s="71" t="s">
        <v>149</v>
      </c>
      <c r="L14" s="71" t="s">
        <v>171</v>
      </c>
      <c r="M14" s="71" t="s">
        <v>171</v>
      </c>
      <c r="N14" s="71" t="s">
        <v>172</v>
      </c>
      <c r="O14" s="71" t="s">
        <v>172</v>
      </c>
      <c r="P14" s="71" t="s">
        <v>172</v>
      </c>
    </row>
    <row r="15" s="67" customFormat="1" ht="21" customHeight="1" spans="1:16">
      <c r="A15" s="79" t="s">
        <v>174</v>
      </c>
      <c r="B15" s="80">
        <f>C15-0.7</f>
        <v>17.6</v>
      </c>
      <c r="C15" s="80">
        <f>D15-0.7</f>
        <v>18.3</v>
      </c>
      <c r="D15" s="80">
        <v>19</v>
      </c>
      <c r="E15" s="80">
        <f>D15+0.7</f>
        <v>19.7</v>
      </c>
      <c r="F15" s="80">
        <f>E15+0.7</f>
        <v>20.4</v>
      </c>
      <c r="G15" s="80">
        <f>F15+0.9</f>
        <v>21.3</v>
      </c>
      <c r="H15" s="80">
        <f>G15+0.9</f>
        <v>22.2</v>
      </c>
      <c r="I15" s="71"/>
      <c r="J15" s="71" t="s">
        <v>149</v>
      </c>
      <c r="K15" s="71" t="s">
        <v>149</v>
      </c>
      <c r="L15" s="71" t="s">
        <v>149</v>
      </c>
      <c r="M15" s="71" t="s">
        <v>149</v>
      </c>
      <c r="N15" s="71" t="s">
        <v>149</v>
      </c>
      <c r="O15" s="71" t="s">
        <v>149</v>
      </c>
      <c r="P15" s="71" t="s">
        <v>149</v>
      </c>
    </row>
    <row r="16" s="67" customFormat="1" ht="21" customHeight="1" spans="1:16">
      <c r="A16" s="79" t="s">
        <v>175</v>
      </c>
      <c r="B16" s="80">
        <f>C16-0.5</f>
        <v>12.5</v>
      </c>
      <c r="C16" s="80">
        <f>D16-0.5</f>
        <v>13</v>
      </c>
      <c r="D16" s="80">
        <v>13.5</v>
      </c>
      <c r="E16" s="80">
        <f>D16+0.5</f>
        <v>14</v>
      </c>
      <c r="F16" s="80">
        <f>E16+0.5</f>
        <v>14.5</v>
      </c>
      <c r="G16" s="80">
        <f>F16+0.7</f>
        <v>15.2</v>
      </c>
      <c r="H16" s="80">
        <f>G16+0.7</f>
        <v>15.9</v>
      </c>
      <c r="I16" s="71"/>
      <c r="J16" s="71" t="s">
        <v>149</v>
      </c>
      <c r="K16" s="71" t="s">
        <v>149</v>
      </c>
      <c r="L16" s="71" t="s">
        <v>149</v>
      </c>
      <c r="M16" s="71" t="s">
        <v>149</v>
      </c>
      <c r="N16" s="71" t="s">
        <v>149</v>
      </c>
      <c r="O16" s="71" t="s">
        <v>149</v>
      </c>
      <c r="P16" s="71" t="s">
        <v>149</v>
      </c>
    </row>
    <row r="17" s="67" customFormat="1" ht="21" customHeight="1" spans="1:16">
      <c r="A17" s="79" t="s">
        <v>176</v>
      </c>
      <c r="B17" s="80">
        <f>C17</f>
        <v>9.5</v>
      </c>
      <c r="C17" s="80">
        <f>D17</f>
        <v>9.5</v>
      </c>
      <c r="D17" s="80">
        <v>9.5</v>
      </c>
      <c r="E17" s="80">
        <f t="shared" ref="E17:H17" si="10">D17</f>
        <v>9.5</v>
      </c>
      <c r="F17" s="80">
        <f t="shared" si="10"/>
        <v>9.5</v>
      </c>
      <c r="G17" s="80">
        <f t="shared" si="10"/>
        <v>9.5</v>
      </c>
      <c r="H17" s="80">
        <f t="shared" si="10"/>
        <v>9.5</v>
      </c>
      <c r="I17" s="71"/>
      <c r="J17" s="71"/>
      <c r="K17" s="71" t="s">
        <v>149</v>
      </c>
      <c r="L17" s="71" t="s">
        <v>149</v>
      </c>
      <c r="M17" s="71" t="s">
        <v>149</v>
      </c>
      <c r="N17" s="71" t="s">
        <v>149</v>
      </c>
      <c r="O17" s="71" t="s">
        <v>149</v>
      </c>
      <c r="P17" s="71" t="s">
        <v>149</v>
      </c>
    </row>
    <row r="18" s="67" customFormat="1" ht="21" customHeight="1" spans="1:16">
      <c r="A18" s="79" t="s">
        <v>177</v>
      </c>
      <c r="B18" s="80">
        <f>C18</f>
        <v>9</v>
      </c>
      <c r="C18" s="80">
        <f>D18</f>
        <v>9</v>
      </c>
      <c r="D18" s="80">
        <v>9</v>
      </c>
      <c r="E18" s="80">
        <f t="shared" ref="E18:H18" si="11">D18</f>
        <v>9</v>
      </c>
      <c r="F18" s="80">
        <f t="shared" si="11"/>
        <v>9</v>
      </c>
      <c r="G18" s="80">
        <f t="shared" si="11"/>
        <v>9</v>
      </c>
      <c r="H18" s="80">
        <f t="shared" si="11"/>
        <v>9</v>
      </c>
      <c r="I18" s="71"/>
      <c r="J18" s="71" t="s">
        <v>178</v>
      </c>
      <c r="K18" s="71" t="s">
        <v>172</v>
      </c>
      <c r="L18" s="71" t="s">
        <v>172</v>
      </c>
      <c r="M18" s="71" t="s">
        <v>179</v>
      </c>
      <c r="N18" s="71" t="s">
        <v>172</v>
      </c>
      <c r="O18" s="71" t="s">
        <v>148</v>
      </c>
      <c r="P18" s="71" t="s">
        <v>148</v>
      </c>
    </row>
    <row r="19" s="67" customFormat="1" ht="21" customHeight="1" spans="1:16">
      <c r="A19" s="79" t="s">
        <v>180</v>
      </c>
      <c r="B19" s="80">
        <f>C19-1</f>
        <v>53</v>
      </c>
      <c r="C19" s="80">
        <f>D19-1</f>
        <v>54</v>
      </c>
      <c r="D19" s="80">
        <v>55</v>
      </c>
      <c r="E19" s="80">
        <f>D19+1</f>
        <v>56</v>
      </c>
      <c r="F19" s="80">
        <f>E19+1</f>
        <v>57</v>
      </c>
      <c r="G19" s="80">
        <f>F19+1.5</f>
        <v>58.5</v>
      </c>
      <c r="H19" s="80">
        <f>G19+1.5</f>
        <v>60</v>
      </c>
      <c r="I19" s="71"/>
      <c r="J19" s="71" t="s">
        <v>150</v>
      </c>
      <c r="K19" s="71" t="s">
        <v>149</v>
      </c>
      <c r="L19" s="71" t="s">
        <v>171</v>
      </c>
      <c r="M19" s="71" t="s">
        <v>171</v>
      </c>
      <c r="N19" s="71" t="s">
        <v>172</v>
      </c>
      <c r="O19" s="71" t="s">
        <v>172</v>
      </c>
      <c r="P19" s="71" t="s">
        <v>172</v>
      </c>
    </row>
    <row r="20" s="67" customFormat="1" ht="21" customHeight="1" spans="1:16">
      <c r="A20" s="79" t="s">
        <v>181</v>
      </c>
      <c r="B20" s="80">
        <f>C20-1</f>
        <v>51</v>
      </c>
      <c r="C20" s="80">
        <f>D20-1</f>
        <v>52</v>
      </c>
      <c r="D20" s="80">
        <v>53</v>
      </c>
      <c r="E20" s="80">
        <f>D20+1</f>
        <v>54</v>
      </c>
      <c r="F20" s="80">
        <f>E20+1</f>
        <v>55</v>
      </c>
      <c r="G20" s="80">
        <f>F20+1.5</f>
        <v>56.5</v>
      </c>
      <c r="H20" s="80">
        <f>G20+1.5</f>
        <v>58</v>
      </c>
      <c r="I20" s="71"/>
      <c r="J20" s="71" t="s">
        <v>167</v>
      </c>
      <c r="K20" s="71" t="s">
        <v>168</v>
      </c>
      <c r="L20" s="71" t="s">
        <v>149</v>
      </c>
      <c r="M20" s="71" t="s">
        <v>158</v>
      </c>
      <c r="N20" s="71" t="s">
        <v>149</v>
      </c>
      <c r="O20" s="71" t="s">
        <v>169</v>
      </c>
      <c r="P20" s="71" t="s">
        <v>169</v>
      </c>
    </row>
    <row r="21" s="67" customFormat="1" ht="19" customHeight="1" spans="1:16">
      <c r="A21" s="79" t="s">
        <v>182</v>
      </c>
      <c r="B21" s="80">
        <f>C21-0.5</f>
        <v>35</v>
      </c>
      <c r="C21" s="80">
        <f>D21-0.5</f>
        <v>35.5</v>
      </c>
      <c r="D21" s="80">
        <v>36</v>
      </c>
      <c r="E21" s="80">
        <f t="shared" ref="E21:G21" si="12">D21+0.5</f>
        <v>36.5</v>
      </c>
      <c r="F21" s="80">
        <f t="shared" si="12"/>
        <v>37</v>
      </c>
      <c r="G21" s="80">
        <f t="shared" si="12"/>
        <v>37.5</v>
      </c>
      <c r="H21" s="80">
        <f>G21</f>
        <v>37.5</v>
      </c>
      <c r="I21" s="86"/>
      <c r="J21" s="71" t="s">
        <v>171</v>
      </c>
      <c r="K21" s="71" t="s">
        <v>172</v>
      </c>
      <c r="L21" s="71" t="s">
        <v>172</v>
      </c>
      <c r="M21" s="71" t="s">
        <v>172</v>
      </c>
      <c r="N21" s="71" t="s">
        <v>172</v>
      </c>
      <c r="O21" s="71" t="s">
        <v>172</v>
      </c>
      <c r="P21" s="71" t="s">
        <v>172</v>
      </c>
    </row>
    <row r="22" s="66" customFormat="1" ht="47" customHeight="1" spans="1:16">
      <c r="A22" s="79" t="s">
        <v>183</v>
      </c>
      <c r="B22" s="80">
        <f>C22-0.5</f>
        <v>25</v>
      </c>
      <c r="C22" s="80">
        <f>D22-0.5</f>
        <v>25.5</v>
      </c>
      <c r="D22" s="80">
        <v>26</v>
      </c>
      <c r="E22" s="80">
        <f>D22+0.5</f>
        <v>26.5</v>
      </c>
      <c r="F22" s="80">
        <f>E22+0.5</f>
        <v>27</v>
      </c>
      <c r="G22" s="80">
        <f>F22+0.75</f>
        <v>27.75</v>
      </c>
      <c r="H22" s="80">
        <f>G22</f>
        <v>27.75</v>
      </c>
      <c r="I22" s="87"/>
      <c r="J22" s="88" t="s">
        <v>167</v>
      </c>
      <c r="K22" s="88" t="s">
        <v>168</v>
      </c>
      <c r="L22" s="88" t="s">
        <v>149</v>
      </c>
      <c r="M22" s="88" t="s">
        <v>158</v>
      </c>
      <c r="N22" s="88" t="s">
        <v>149</v>
      </c>
      <c r="O22" s="88" t="s">
        <v>169</v>
      </c>
      <c r="P22" s="88" t="s">
        <v>167</v>
      </c>
    </row>
    <row r="23" s="68" customFormat="1" customHeight="1" spans="1:16">
      <c r="A23" s="79" t="s">
        <v>184</v>
      </c>
      <c r="B23" s="80">
        <f>C23</f>
        <v>17</v>
      </c>
      <c r="C23" s="80">
        <f>D23-1</f>
        <v>17</v>
      </c>
      <c r="D23" s="80">
        <v>18</v>
      </c>
      <c r="E23" s="80">
        <f t="shared" ref="E23:E25" si="13">D23</f>
        <v>18</v>
      </c>
      <c r="F23" s="80">
        <f>E23+1.5</f>
        <v>19.5</v>
      </c>
      <c r="G23" s="80">
        <f t="shared" ref="G23:G25" si="14">F23</f>
        <v>19.5</v>
      </c>
      <c r="H23" s="80">
        <f>G23</f>
        <v>19.5</v>
      </c>
      <c r="I23" s="66"/>
      <c r="J23" s="71" t="s">
        <v>171</v>
      </c>
      <c r="K23" s="71" t="s">
        <v>172</v>
      </c>
      <c r="L23" s="71" t="s">
        <v>172</v>
      </c>
      <c r="M23" s="71" t="s">
        <v>172</v>
      </c>
      <c r="N23" s="71" t="s">
        <v>172</v>
      </c>
      <c r="O23" s="71" t="s">
        <v>172</v>
      </c>
      <c r="P23" s="71" t="s">
        <v>172</v>
      </c>
    </row>
    <row r="24" s="68" customFormat="1" customHeight="1" spans="1:16">
      <c r="A24" s="79" t="s">
        <v>185</v>
      </c>
      <c r="B24" s="80">
        <f>C24</f>
        <v>16</v>
      </c>
      <c r="C24" s="80">
        <f>D24</f>
        <v>16</v>
      </c>
      <c r="D24" s="80">
        <v>16</v>
      </c>
      <c r="E24" s="80">
        <f t="shared" si="13"/>
        <v>16</v>
      </c>
      <c r="F24" s="80">
        <f>E24+1</f>
        <v>17</v>
      </c>
      <c r="G24" s="80">
        <f t="shared" si="14"/>
        <v>17</v>
      </c>
      <c r="H24" s="80">
        <f>G24</f>
        <v>17</v>
      </c>
      <c r="I24" s="66"/>
      <c r="J24" s="71" t="s">
        <v>171</v>
      </c>
      <c r="K24" s="71" t="s">
        <v>172</v>
      </c>
      <c r="L24" s="71" t="s">
        <v>172</v>
      </c>
      <c r="M24" s="71" t="s">
        <v>172</v>
      </c>
      <c r="N24" s="71" t="s">
        <v>172</v>
      </c>
      <c r="O24" s="71" t="s">
        <v>172</v>
      </c>
      <c r="P24" s="71" t="s">
        <v>172</v>
      </c>
    </row>
    <row r="25" s="68" customFormat="1" customHeight="1" spans="1:16">
      <c r="A25" s="79" t="s">
        <v>186</v>
      </c>
      <c r="B25" s="80">
        <v>13</v>
      </c>
      <c r="C25" s="80">
        <f>D25</f>
        <v>13</v>
      </c>
      <c r="D25" s="80">
        <v>13</v>
      </c>
      <c r="E25" s="80">
        <f t="shared" si="13"/>
        <v>13</v>
      </c>
      <c r="F25" s="80">
        <f>E25+2</f>
        <v>15</v>
      </c>
      <c r="G25" s="80">
        <f t="shared" si="14"/>
        <v>15</v>
      </c>
      <c r="H25" s="80">
        <f>G25</f>
        <v>15</v>
      </c>
      <c r="I25" s="66"/>
      <c r="J25" s="88" t="s">
        <v>149</v>
      </c>
      <c r="K25" s="88" t="s">
        <v>149</v>
      </c>
      <c r="L25" s="88" t="s">
        <v>149</v>
      </c>
      <c r="M25" s="88" t="s">
        <v>149</v>
      </c>
      <c r="N25" s="88" t="s">
        <v>149</v>
      </c>
      <c r="O25" s="88" t="s">
        <v>149</v>
      </c>
      <c r="P25" s="88" t="s">
        <v>149</v>
      </c>
    </row>
    <row r="26" customHeight="1" spans="10:14">
      <c r="J26" s="66" t="s">
        <v>187</v>
      </c>
      <c r="K26" s="89"/>
      <c r="L26" s="66" t="s">
        <v>188</v>
      </c>
      <c r="N26" s="66" t="s">
        <v>189</v>
      </c>
    </row>
  </sheetData>
  <mergeCells count="8">
    <mergeCell ref="A1:P1"/>
    <mergeCell ref="B2:C2"/>
    <mergeCell ref="E2:H2"/>
    <mergeCell ref="K2:P2"/>
    <mergeCell ref="B3:H3"/>
    <mergeCell ref="J3:P3"/>
    <mergeCell ref="A3:A5"/>
    <mergeCell ref="I2:I21"/>
  </mergeCells>
  <pageMargins left="0.161111111111111" right="0.161111111111111" top="0.2125" bottom="0.2125" header="0.5" footer="0.5"/>
  <pageSetup paperSize="9" scale="88" fitToHeight="0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view="pageBreakPreview" zoomScale="110" zoomScaleNormal="110" workbookViewId="0">
      <selection activeCell="M11" sqref="M11"/>
    </sheetView>
  </sheetViews>
  <sheetFormatPr defaultColWidth="10" defaultRowHeight="16.5" customHeight="1"/>
  <cols>
    <col min="1" max="1" width="10.875" style="166" customWidth="1"/>
    <col min="2" max="6" width="10" style="166"/>
    <col min="7" max="7" width="10.1" style="166"/>
    <col min="8" max="16384" width="10" style="166"/>
  </cols>
  <sheetData>
    <row r="1" ht="22.5" customHeight="1" spans="1:11">
      <c r="A1" s="167" t="s">
        <v>190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</row>
    <row r="2" ht="17.25" customHeight="1" spans="1:11">
      <c r="A2" s="168" t="s">
        <v>37</v>
      </c>
      <c r="B2" s="169" t="s">
        <v>38</v>
      </c>
      <c r="C2" s="169"/>
      <c r="D2" s="170" t="s">
        <v>39</v>
      </c>
      <c r="E2" s="170"/>
      <c r="F2" s="169" t="s">
        <v>40</v>
      </c>
      <c r="G2" s="169"/>
      <c r="H2" s="171" t="s">
        <v>41</v>
      </c>
      <c r="I2" s="247" t="s">
        <v>42</v>
      </c>
      <c r="J2" s="247"/>
      <c r="K2" s="248"/>
    </row>
    <row r="3" customHeight="1" spans="1:11">
      <c r="A3" s="172" t="s">
        <v>43</v>
      </c>
      <c r="B3" s="173"/>
      <c r="C3" s="174"/>
      <c r="D3" s="175" t="s">
        <v>44</v>
      </c>
      <c r="E3" s="176"/>
      <c r="F3" s="176"/>
      <c r="G3" s="177"/>
      <c r="H3" s="175" t="s">
        <v>45</v>
      </c>
      <c r="I3" s="176"/>
      <c r="J3" s="176"/>
      <c r="K3" s="177"/>
    </row>
    <row r="4" customHeight="1" spans="1:11">
      <c r="A4" s="178" t="s">
        <v>46</v>
      </c>
      <c r="B4" s="179" t="s">
        <v>47</v>
      </c>
      <c r="C4" s="180"/>
      <c r="D4" s="181" t="s">
        <v>48</v>
      </c>
      <c r="E4" s="72"/>
      <c r="F4" s="182">
        <v>45532</v>
      </c>
      <c r="G4" s="183"/>
      <c r="H4" s="178" t="s">
        <v>191</v>
      </c>
      <c r="I4" s="249"/>
      <c r="J4" s="207" t="s">
        <v>50</v>
      </c>
      <c r="K4" s="250" t="s">
        <v>51</v>
      </c>
    </row>
    <row r="5" customHeight="1" spans="1:11">
      <c r="A5" s="184" t="s">
        <v>52</v>
      </c>
      <c r="B5" s="99" t="s">
        <v>53</v>
      </c>
      <c r="C5" s="99"/>
      <c r="D5" s="181" t="s">
        <v>192</v>
      </c>
      <c r="E5" s="72"/>
      <c r="F5" s="185">
        <v>1</v>
      </c>
      <c r="G5" s="186"/>
      <c r="H5" s="178" t="s">
        <v>193</v>
      </c>
      <c r="I5" s="249"/>
      <c r="J5" s="207" t="s">
        <v>50</v>
      </c>
      <c r="K5" s="250" t="s">
        <v>51</v>
      </c>
    </row>
    <row r="6" customHeight="1" spans="1:11">
      <c r="A6" s="178" t="s">
        <v>56</v>
      </c>
      <c r="B6" s="179">
        <v>4</v>
      </c>
      <c r="C6" s="180">
        <v>6</v>
      </c>
      <c r="D6" s="181" t="s">
        <v>194</v>
      </c>
      <c r="E6" s="72"/>
      <c r="F6" s="187">
        <v>1</v>
      </c>
      <c r="G6" s="186"/>
      <c r="H6" s="188" t="s">
        <v>195</v>
      </c>
      <c r="I6" s="225"/>
      <c r="J6" s="225"/>
      <c r="K6" s="251"/>
    </row>
    <row r="7" customHeight="1" spans="1:11">
      <c r="A7" s="178" t="s">
        <v>59</v>
      </c>
      <c r="B7" s="189">
        <v>22082</v>
      </c>
      <c r="C7" s="190"/>
      <c r="D7" s="181" t="s">
        <v>196</v>
      </c>
      <c r="E7" s="72"/>
      <c r="F7" s="187">
        <v>1</v>
      </c>
      <c r="G7" s="186"/>
      <c r="H7" s="191"/>
      <c r="I7" s="207"/>
      <c r="J7" s="207"/>
      <c r="K7" s="250"/>
    </row>
    <row r="8" ht="34" customHeight="1" spans="1:11">
      <c r="A8" s="192" t="s">
        <v>62</v>
      </c>
      <c r="B8" s="193" t="s">
        <v>63</v>
      </c>
      <c r="C8" s="194"/>
      <c r="D8" s="195" t="s">
        <v>64</v>
      </c>
      <c r="E8" s="196"/>
      <c r="F8" s="197">
        <v>45512</v>
      </c>
      <c r="G8" s="198"/>
      <c r="H8" s="199" t="s">
        <v>197</v>
      </c>
      <c r="I8" s="210"/>
      <c r="J8" s="210"/>
      <c r="K8" s="252"/>
    </row>
    <row r="9" customHeight="1" spans="1:11">
      <c r="A9" s="200" t="s">
        <v>198</v>
      </c>
      <c r="B9" s="200"/>
      <c r="C9" s="200"/>
      <c r="D9" s="200"/>
      <c r="E9" s="200"/>
      <c r="F9" s="200"/>
      <c r="G9" s="200"/>
      <c r="H9" s="200"/>
      <c r="I9" s="200"/>
      <c r="J9" s="200"/>
      <c r="K9" s="200"/>
    </row>
    <row r="10" customHeight="1" spans="1:11">
      <c r="A10" s="201" t="s">
        <v>68</v>
      </c>
      <c r="B10" s="202" t="s">
        <v>69</v>
      </c>
      <c r="C10" s="203" t="s">
        <v>70</v>
      </c>
      <c r="D10" s="204"/>
      <c r="E10" s="205" t="s">
        <v>73</v>
      </c>
      <c r="F10" s="202" t="s">
        <v>69</v>
      </c>
      <c r="G10" s="203" t="s">
        <v>70</v>
      </c>
      <c r="H10" s="202"/>
      <c r="I10" s="205" t="s">
        <v>71</v>
      </c>
      <c r="J10" s="202" t="s">
        <v>69</v>
      </c>
      <c r="K10" s="253" t="s">
        <v>70</v>
      </c>
    </row>
    <row r="11" customHeight="1" spans="1:11">
      <c r="A11" s="184" t="s">
        <v>74</v>
      </c>
      <c r="B11" s="206" t="s">
        <v>69</v>
      </c>
      <c r="C11" s="207" t="s">
        <v>70</v>
      </c>
      <c r="D11" s="208"/>
      <c r="E11" s="209" t="s">
        <v>76</v>
      </c>
      <c r="F11" s="206" t="s">
        <v>69</v>
      </c>
      <c r="G11" s="207" t="s">
        <v>70</v>
      </c>
      <c r="H11" s="206"/>
      <c r="I11" s="209" t="s">
        <v>81</v>
      </c>
      <c r="J11" s="206" t="s">
        <v>69</v>
      </c>
      <c r="K11" s="250" t="s">
        <v>70</v>
      </c>
    </row>
    <row r="12" customHeight="1" spans="1:11">
      <c r="A12" s="199" t="s">
        <v>113</v>
      </c>
      <c r="B12" s="210"/>
      <c r="C12" s="210"/>
      <c r="D12" s="210"/>
      <c r="E12" s="210"/>
      <c r="F12" s="210"/>
      <c r="G12" s="210"/>
      <c r="H12" s="210"/>
      <c r="I12" s="210"/>
      <c r="J12" s="210"/>
      <c r="K12" s="252"/>
    </row>
    <row r="13" customHeight="1" spans="1:11">
      <c r="A13" s="211" t="s">
        <v>199</v>
      </c>
      <c r="B13" s="211"/>
      <c r="C13" s="211"/>
      <c r="D13" s="211"/>
      <c r="E13" s="211"/>
      <c r="F13" s="211"/>
      <c r="G13" s="211"/>
      <c r="H13" s="211"/>
      <c r="I13" s="211"/>
      <c r="J13" s="211"/>
      <c r="K13" s="211"/>
    </row>
    <row r="14" customHeight="1" spans="1:11">
      <c r="A14" s="212" t="s">
        <v>200</v>
      </c>
      <c r="B14" s="213"/>
      <c r="C14" s="213"/>
      <c r="D14" s="213"/>
      <c r="E14" s="214" t="s">
        <v>201</v>
      </c>
      <c r="F14" s="214"/>
      <c r="G14" s="214"/>
      <c r="H14" s="214"/>
      <c r="I14" s="254"/>
      <c r="J14" s="254"/>
      <c r="K14" s="255"/>
    </row>
    <row r="15" customHeight="1" spans="1:11">
      <c r="A15" s="215" t="s">
        <v>202</v>
      </c>
      <c r="B15" s="216"/>
      <c r="C15" s="216"/>
      <c r="D15" s="217"/>
      <c r="E15" s="218"/>
      <c r="F15" s="216"/>
      <c r="G15" s="216"/>
      <c r="H15" s="217"/>
      <c r="I15" s="256"/>
      <c r="J15" s="257"/>
      <c r="K15" s="258"/>
    </row>
    <row r="16" customHeight="1" spans="1:11">
      <c r="A16" s="219" t="s">
        <v>203</v>
      </c>
      <c r="B16" s="220"/>
      <c r="C16" s="220"/>
      <c r="D16" s="220"/>
      <c r="E16" s="220"/>
      <c r="F16" s="220"/>
      <c r="G16" s="220"/>
      <c r="H16" s="220"/>
      <c r="I16" s="220"/>
      <c r="J16" s="220"/>
      <c r="K16" s="259"/>
    </row>
    <row r="17" customHeight="1" spans="1:11">
      <c r="A17" s="211" t="s">
        <v>204</v>
      </c>
      <c r="B17" s="211"/>
      <c r="C17" s="211"/>
      <c r="D17" s="211"/>
      <c r="E17" s="211"/>
      <c r="F17" s="211"/>
      <c r="G17" s="211"/>
      <c r="H17" s="211"/>
      <c r="I17" s="211"/>
      <c r="J17" s="211"/>
      <c r="K17" s="211"/>
    </row>
    <row r="18" customHeight="1" spans="1:11">
      <c r="A18" s="221" t="s">
        <v>197</v>
      </c>
      <c r="B18" s="214"/>
      <c r="C18" s="214"/>
      <c r="D18" s="214"/>
      <c r="E18" s="214"/>
      <c r="F18" s="214"/>
      <c r="G18" s="214"/>
      <c r="H18" s="214"/>
      <c r="I18" s="254"/>
      <c r="J18" s="254"/>
      <c r="K18" s="255"/>
    </row>
    <row r="19" customHeight="1" spans="1:11">
      <c r="A19" s="215"/>
      <c r="B19" s="216"/>
      <c r="C19" s="216"/>
      <c r="D19" s="217"/>
      <c r="E19" s="218"/>
      <c r="F19" s="216"/>
      <c r="G19" s="216"/>
      <c r="H19" s="217"/>
      <c r="I19" s="256"/>
      <c r="J19" s="257"/>
      <c r="K19" s="258"/>
    </row>
    <row r="20" customHeight="1" spans="1:11">
      <c r="A20" s="219"/>
      <c r="B20" s="220"/>
      <c r="C20" s="220"/>
      <c r="D20" s="220"/>
      <c r="E20" s="220"/>
      <c r="F20" s="220"/>
      <c r="G20" s="220"/>
      <c r="H20" s="220"/>
      <c r="I20" s="220"/>
      <c r="J20" s="220"/>
      <c r="K20" s="259"/>
    </row>
    <row r="21" customHeight="1" spans="1:11">
      <c r="A21" s="222" t="s">
        <v>110</v>
      </c>
      <c r="B21" s="222"/>
      <c r="C21" s="222"/>
      <c r="D21" s="222"/>
      <c r="E21" s="222"/>
      <c r="F21" s="222"/>
      <c r="G21" s="222"/>
      <c r="H21" s="222"/>
      <c r="I21" s="222"/>
      <c r="J21" s="222"/>
      <c r="K21" s="222"/>
    </row>
    <row r="22" customHeight="1" spans="1:11">
      <c r="A22" s="94" t="s">
        <v>111</v>
      </c>
      <c r="B22" s="129"/>
      <c r="C22" s="129"/>
      <c r="D22" s="129"/>
      <c r="E22" s="129"/>
      <c r="F22" s="129"/>
      <c r="G22" s="129"/>
      <c r="H22" s="129"/>
      <c r="I22" s="129"/>
      <c r="J22" s="129"/>
      <c r="K22" s="157"/>
    </row>
    <row r="23" customHeight="1" spans="1:11">
      <c r="A23" s="105" t="s">
        <v>112</v>
      </c>
      <c r="B23" s="107"/>
      <c r="C23" s="207" t="s">
        <v>50</v>
      </c>
      <c r="D23" s="207" t="s">
        <v>51</v>
      </c>
      <c r="E23" s="104"/>
      <c r="F23" s="104"/>
      <c r="G23" s="104"/>
      <c r="H23" s="104"/>
      <c r="I23" s="104"/>
      <c r="J23" s="104"/>
      <c r="K23" s="151"/>
    </row>
    <row r="24" customHeight="1" spans="1:11">
      <c r="A24" s="181" t="s">
        <v>205</v>
      </c>
      <c r="B24" s="179"/>
      <c r="C24" s="179"/>
      <c r="D24" s="179"/>
      <c r="E24" s="179"/>
      <c r="F24" s="179"/>
      <c r="G24" s="179"/>
      <c r="H24" s="179"/>
      <c r="I24" s="179"/>
      <c r="J24" s="179"/>
      <c r="K24" s="180"/>
    </row>
    <row r="25" customHeight="1" spans="1:11">
      <c r="A25" s="223"/>
      <c r="B25" s="224"/>
      <c r="C25" s="224"/>
      <c r="D25" s="224"/>
      <c r="E25" s="224"/>
      <c r="F25" s="224"/>
      <c r="G25" s="224"/>
      <c r="H25" s="224"/>
      <c r="I25" s="224"/>
      <c r="J25" s="224"/>
      <c r="K25" s="260"/>
    </row>
    <row r="26" customHeight="1" spans="1:11">
      <c r="A26" s="200" t="s">
        <v>121</v>
      </c>
      <c r="B26" s="200"/>
      <c r="C26" s="200"/>
      <c r="D26" s="200"/>
      <c r="E26" s="200"/>
      <c r="F26" s="200"/>
      <c r="G26" s="200"/>
      <c r="H26" s="200"/>
      <c r="I26" s="200"/>
      <c r="J26" s="200"/>
      <c r="K26" s="200"/>
    </row>
    <row r="27" customHeight="1" spans="1:11">
      <c r="A27" s="172" t="s">
        <v>122</v>
      </c>
      <c r="B27" s="203" t="s">
        <v>79</v>
      </c>
      <c r="C27" s="203" t="s">
        <v>80</v>
      </c>
      <c r="D27" s="203" t="s">
        <v>72</v>
      </c>
      <c r="E27" s="173" t="s">
        <v>123</v>
      </c>
      <c r="F27" s="203" t="s">
        <v>79</v>
      </c>
      <c r="G27" s="203" t="s">
        <v>80</v>
      </c>
      <c r="H27" s="203" t="s">
        <v>72</v>
      </c>
      <c r="I27" s="173" t="s">
        <v>124</v>
      </c>
      <c r="J27" s="203" t="s">
        <v>79</v>
      </c>
      <c r="K27" s="253" t="s">
        <v>80</v>
      </c>
    </row>
    <row r="28" customHeight="1" spans="1:11">
      <c r="A28" s="188" t="s">
        <v>71</v>
      </c>
      <c r="B28" s="207" t="s">
        <v>79</v>
      </c>
      <c r="C28" s="207" t="s">
        <v>80</v>
      </c>
      <c r="D28" s="207" t="s">
        <v>72</v>
      </c>
      <c r="E28" s="225" t="s">
        <v>78</v>
      </c>
      <c r="F28" s="207" t="s">
        <v>79</v>
      </c>
      <c r="G28" s="207" t="s">
        <v>80</v>
      </c>
      <c r="H28" s="207" t="s">
        <v>72</v>
      </c>
      <c r="I28" s="225" t="s">
        <v>89</v>
      </c>
      <c r="J28" s="207" t="s">
        <v>79</v>
      </c>
      <c r="K28" s="250" t="s">
        <v>80</v>
      </c>
    </row>
    <row r="29" customHeight="1" spans="1:11">
      <c r="A29" s="178" t="s">
        <v>82</v>
      </c>
      <c r="B29" s="226"/>
      <c r="C29" s="226"/>
      <c r="D29" s="226"/>
      <c r="E29" s="226"/>
      <c r="F29" s="226"/>
      <c r="G29" s="226"/>
      <c r="H29" s="226"/>
      <c r="I29" s="226"/>
      <c r="J29" s="226"/>
      <c r="K29" s="261"/>
    </row>
    <row r="30" customHeight="1" spans="1:11">
      <c r="A30" s="227"/>
      <c r="B30" s="228"/>
      <c r="C30" s="228"/>
      <c r="D30" s="228"/>
      <c r="E30" s="228"/>
      <c r="F30" s="228"/>
      <c r="G30" s="228"/>
      <c r="H30" s="228"/>
      <c r="I30" s="228"/>
      <c r="J30" s="228"/>
      <c r="K30" s="262"/>
    </row>
    <row r="31" customHeight="1" spans="1:11">
      <c r="A31" s="229" t="s">
        <v>206</v>
      </c>
      <c r="B31" s="229"/>
      <c r="C31" s="229"/>
      <c r="D31" s="229"/>
      <c r="E31" s="229"/>
      <c r="F31" s="229"/>
      <c r="G31" s="229"/>
      <c r="H31" s="229"/>
      <c r="I31" s="229"/>
      <c r="J31" s="229"/>
      <c r="K31" s="229"/>
    </row>
    <row r="32" ht="17.25" customHeight="1" spans="1:11">
      <c r="A32" s="230" t="s">
        <v>207</v>
      </c>
      <c r="B32" s="231"/>
      <c r="C32" s="231"/>
      <c r="D32" s="231"/>
      <c r="E32" s="231"/>
      <c r="F32" s="231"/>
      <c r="G32" s="231"/>
      <c r="H32" s="231"/>
      <c r="I32" s="231"/>
      <c r="J32" s="231"/>
      <c r="K32" s="190"/>
    </row>
    <row r="33" ht="17.25" customHeight="1" spans="1:11">
      <c r="A33" s="230" t="s">
        <v>208</v>
      </c>
      <c r="B33" s="231"/>
      <c r="C33" s="231"/>
      <c r="D33" s="231"/>
      <c r="E33" s="231"/>
      <c r="F33" s="231"/>
      <c r="G33" s="231"/>
      <c r="H33" s="231"/>
      <c r="I33" s="231"/>
      <c r="J33" s="231"/>
      <c r="K33" s="190"/>
    </row>
    <row r="34" ht="17.25" customHeight="1" spans="1:11">
      <c r="A34" s="230"/>
      <c r="B34" s="231"/>
      <c r="C34" s="231"/>
      <c r="D34" s="231"/>
      <c r="E34" s="231"/>
      <c r="F34" s="231"/>
      <c r="G34" s="231"/>
      <c r="H34" s="231"/>
      <c r="I34" s="231"/>
      <c r="J34" s="231"/>
      <c r="K34" s="190"/>
    </row>
    <row r="35" ht="17.25" customHeight="1" spans="1:11">
      <c r="A35" s="230"/>
      <c r="B35" s="231"/>
      <c r="C35" s="231"/>
      <c r="D35" s="231"/>
      <c r="E35" s="231"/>
      <c r="F35" s="231"/>
      <c r="G35" s="231"/>
      <c r="H35" s="231"/>
      <c r="I35" s="231"/>
      <c r="J35" s="231"/>
      <c r="K35" s="190"/>
    </row>
    <row r="36" ht="17.25" customHeight="1" spans="1:11">
      <c r="A36" s="230"/>
      <c r="B36" s="231"/>
      <c r="C36" s="231"/>
      <c r="D36" s="231"/>
      <c r="E36" s="231"/>
      <c r="F36" s="231"/>
      <c r="G36" s="231"/>
      <c r="H36" s="231"/>
      <c r="I36" s="231"/>
      <c r="J36" s="231"/>
      <c r="K36" s="190"/>
    </row>
    <row r="37" ht="17.25" customHeight="1" spans="1:11">
      <c r="A37" s="230"/>
      <c r="B37" s="231"/>
      <c r="C37" s="231"/>
      <c r="D37" s="231"/>
      <c r="E37" s="231"/>
      <c r="F37" s="231"/>
      <c r="G37" s="231"/>
      <c r="H37" s="231"/>
      <c r="I37" s="231"/>
      <c r="J37" s="231"/>
      <c r="K37" s="190"/>
    </row>
    <row r="38" ht="17.25" customHeight="1" spans="1:11">
      <c r="A38" s="230"/>
      <c r="B38" s="231"/>
      <c r="C38" s="231"/>
      <c r="D38" s="231"/>
      <c r="E38" s="231"/>
      <c r="F38" s="231"/>
      <c r="G38" s="231"/>
      <c r="H38" s="231"/>
      <c r="I38" s="231"/>
      <c r="J38" s="231"/>
      <c r="K38" s="190"/>
    </row>
    <row r="39" ht="17.25" customHeight="1" spans="1:11">
      <c r="A39" s="230"/>
      <c r="B39" s="231"/>
      <c r="C39" s="231"/>
      <c r="D39" s="231"/>
      <c r="E39" s="231"/>
      <c r="F39" s="231"/>
      <c r="G39" s="231"/>
      <c r="H39" s="231"/>
      <c r="I39" s="231"/>
      <c r="J39" s="231"/>
      <c r="K39" s="190"/>
    </row>
    <row r="40" ht="17.25" customHeight="1" spans="1:11">
      <c r="A40" s="230"/>
      <c r="B40" s="231"/>
      <c r="C40" s="231"/>
      <c r="D40" s="231"/>
      <c r="E40" s="231"/>
      <c r="F40" s="231"/>
      <c r="G40" s="231"/>
      <c r="H40" s="231"/>
      <c r="I40" s="231"/>
      <c r="J40" s="231"/>
      <c r="K40" s="190"/>
    </row>
    <row r="41" ht="17.25" customHeight="1" spans="1:11">
      <c r="A41" s="230"/>
      <c r="B41" s="231"/>
      <c r="C41" s="231"/>
      <c r="D41" s="231"/>
      <c r="E41" s="231"/>
      <c r="F41" s="231"/>
      <c r="G41" s="231"/>
      <c r="H41" s="231"/>
      <c r="I41" s="231"/>
      <c r="J41" s="231"/>
      <c r="K41" s="190"/>
    </row>
    <row r="42" ht="17.25" customHeight="1" spans="1:11">
      <c r="A42" s="230"/>
      <c r="B42" s="231"/>
      <c r="C42" s="231"/>
      <c r="D42" s="231"/>
      <c r="E42" s="231"/>
      <c r="F42" s="231"/>
      <c r="G42" s="231"/>
      <c r="H42" s="231"/>
      <c r="I42" s="231"/>
      <c r="J42" s="231"/>
      <c r="K42" s="190"/>
    </row>
    <row r="43" ht="17.25" customHeight="1" spans="1:11">
      <c r="A43" s="227" t="s">
        <v>120</v>
      </c>
      <c r="B43" s="228"/>
      <c r="C43" s="228"/>
      <c r="D43" s="228"/>
      <c r="E43" s="228"/>
      <c r="F43" s="228"/>
      <c r="G43" s="228"/>
      <c r="H43" s="228"/>
      <c r="I43" s="228"/>
      <c r="J43" s="228"/>
      <c r="K43" s="262"/>
    </row>
    <row r="44" customHeight="1" spans="1:11">
      <c r="A44" s="229" t="s">
        <v>209</v>
      </c>
      <c r="B44" s="229"/>
      <c r="C44" s="229"/>
      <c r="D44" s="229"/>
      <c r="E44" s="229"/>
      <c r="F44" s="229"/>
      <c r="G44" s="229"/>
      <c r="H44" s="229"/>
      <c r="I44" s="229"/>
      <c r="J44" s="229"/>
      <c r="K44" s="229"/>
    </row>
    <row r="45" ht="18" customHeight="1" spans="1:11">
      <c r="A45" s="232" t="s">
        <v>113</v>
      </c>
      <c r="B45" s="233"/>
      <c r="C45" s="233"/>
      <c r="D45" s="233"/>
      <c r="E45" s="233"/>
      <c r="F45" s="233"/>
      <c r="G45" s="233"/>
      <c r="H45" s="233"/>
      <c r="I45" s="233"/>
      <c r="J45" s="233"/>
      <c r="K45" s="263"/>
    </row>
    <row r="46" ht="18" customHeight="1" spans="1:11">
      <c r="A46" s="232"/>
      <c r="B46" s="233"/>
      <c r="C46" s="233"/>
      <c r="D46" s="233"/>
      <c r="E46" s="233"/>
      <c r="F46" s="233"/>
      <c r="G46" s="233"/>
      <c r="H46" s="233"/>
      <c r="I46" s="233"/>
      <c r="J46" s="233"/>
      <c r="K46" s="263"/>
    </row>
    <row r="47" ht="18" customHeight="1" spans="1:11">
      <c r="A47" s="223"/>
      <c r="B47" s="224"/>
      <c r="C47" s="224"/>
      <c r="D47" s="224"/>
      <c r="E47" s="224"/>
      <c r="F47" s="224"/>
      <c r="G47" s="224"/>
      <c r="H47" s="224"/>
      <c r="I47" s="224"/>
      <c r="J47" s="224"/>
      <c r="K47" s="260"/>
    </row>
    <row r="48" ht="21" customHeight="1" spans="1:11">
      <c r="A48" s="234" t="s">
        <v>126</v>
      </c>
      <c r="B48" s="235" t="s">
        <v>210</v>
      </c>
      <c r="C48" s="235"/>
      <c r="D48" s="236" t="s">
        <v>128</v>
      </c>
      <c r="E48" s="237"/>
      <c r="F48" s="236" t="s">
        <v>129</v>
      </c>
      <c r="G48" s="238"/>
      <c r="H48" s="239" t="s">
        <v>130</v>
      </c>
      <c r="I48" s="239"/>
      <c r="J48" s="235"/>
      <c r="K48" s="264"/>
    </row>
    <row r="49" customHeight="1" spans="1:11">
      <c r="A49" s="240" t="s">
        <v>132</v>
      </c>
      <c r="B49" s="241"/>
      <c r="C49" s="241"/>
      <c r="D49" s="241"/>
      <c r="E49" s="241"/>
      <c r="F49" s="241"/>
      <c r="G49" s="241"/>
      <c r="H49" s="241"/>
      <c r="I49" s="241"/>
      <c r="J49" s="241"/>
      <c r="K49" s="265"/>
    </row>
    <row r="50" customHeight="1" spans="1:11">
      <c r="A50" s="242"/>
      <c r="B50" s="243"/>
      <c r="C50" s="243"/>
      <c r="D50" s="243"/>
      <c r="E50" s="243"/>
      <c r="F50" s="243"/>
      <c r="G50" s="243"/>
      <c r="H50" s="243"/>
      <c r="I50" s="243"/>
      <c r="J50" s="243"/>
      <c r="K50" s="266"/>
    </row>
    <row r="51" customHeight="1" spans="1:11">
      <c r="A51" s="244"/>
      <c r="B51" s="245"/>
      <c r="C51" s="245"/>
      <c r="D51" s="245"/>
      <c r="E51" s="245"/>
      <c r="F51" s="245"/>
      <c r="G51" s="245"/>
      <c r="H51" s="245"/>
      <c r="I51" s="245"/>
      <c r="J51" s="245"/>
      <c r="K51" s="267"/>
    </row>
    <row r="52" ht="21" customHeight="1" spans="1:11">
      <c r="A52" s="234" t="s">
        <v>126</v>
      </c>
      <c r="B52" s="235" t="s">
        <v>210</v>
      </c>
      <c r="C52" s="235"/>
      <c r="D52" s="236" t="s">
        <v>128</v>
      </c>
      <c r="E52" s="236" t="s">
        <v>211</v>
      </c>
      <c r="F52" s="236" t="s">
        <v>129</v>
      </c>
      <c r="G52" s="246">
        <v>45485</v>
      </c>
      <c r="H52" s="239" t="s">
        <v>130</v>
      </c>
      <c r="I52" s="239"/>
      <c r="J52" s="268" t="s">
        <v>131</v>
      </c>
      <c r="K52" s="269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pageSetup paperSize="9" scale="73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263525</xdr:colOff>
                    <xdr:row>9</xdr:row>
                    <xdr:rowOff>169545</xdr:rowOff>
                  </from>
                  <to>
                    <xdr:col>6</xdr:col>
                    <xdr:colOff>657225</xdr:colOff>
                    <xdr:row>11</xdr:row>
                    <xdr:rowOff>67945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313055</xdr:colOff>
                    <xdr:row>9</xdr:row>
                    <xdr:rowOff>3175</xdr:rowOff>
                  </from>
                  <to>
                    <xdr:col>2</xdr:col>
                    <xdr:colOff>724535</xdr:colOff>
                    <xdr:row>10</xdr:row>
                    <xdr:rowOff>1905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306070</xdr:colOff>
                    <xdr:row>10</xdr:row>
                    <xdr:rowOff>30480</xdr:rowOff>
                  </from>
                  <to>
                    <xdr:col>2</xdr:col>
                    <xdr:colOff>735330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361315</xdr:colOff>
                    <xdr:row>8</xdr:row>
                    <xdr:rowOff>201295</xdr:rowOff>
                  </from>
                  <to>
                    <xdr:col>6</xdr:col>
                    <xdr:colOff>10795</xdr:colOff>
                    <xdr:row>10</xdr:row>
                    <xdr:rowOff>43180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269240</xdr:colOff>
                    <xdr:row>8</xdr:row>
                    <xdr:rowOff>163195</xdr:rowOff>
                  </from>
                  <to>
                    <xdr:col>6</xdr:col>
                    <xdr:colOff>662940</xdr:colOff>
                    <xdr:row>10</xdr:row>
                    <xdr:rowOff>48895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26035</xdr:rowOff>
                  </from>
                  <to>
                    <xdr:col>6</xdr:col>
                    <xdr:colOff>5080</xdr:colOff>
                    <xdr:row>11</xdr:row>
                    <xdr:rowOff>24130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348615</xdr:colOff>
                    <xdr:row>9</xdr:row>
                    <xdr:rowOff>2540</xdr:rowOff>
                  </from>
                  <to>
                    <xdr:col>1</xdr:col>
                    <xdr:colOff>760095</xdr:colOff>
                    <xdr:row>10</xdr:row>
                    <xdr:rowOff>2540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354330</xdr:colOff>
                    <xdr:row>10</xdr:row>
                    <xdr:rowOff>33020</xdr:rowOff>
                  </from>
                  <to>
                    <xdr:col>2</xdr:col>
                    <xdr:colOff>15240</xdr:colOff>
                    <xdr:row>11</xdr:row>
                    <xdr:rowOff>35560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353695</xdr:colOff>
                    <xdr:row>8</xdr:row>
                    <xdr:rowOff>208915</xdr:rowOff>
                  </from>
                  <to>
                    <xdr:col>10</xdr:col>
                    <xdr:colOff>3175</xdr:colOff>
                    <xdr:row>10</xdr:row>
                    <xdr:rowOff>37465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180340</xdr:rowOff>
                  </from>
                  <to>
                    <xdr:col>10</xdr:col>
                    <xdr:colOff>722630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353695</xdr:colOff>
                    <xdr:row>10</xdr:row>
                    <xdr:rowOff>20955</xdr:rowOff>
                  </from>
                  <to>
                    <xdr:col>10</xdr:col>
                    <xdr:colOff>3175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316865</xdr:colOff>
                    <xdr:row>9</xdr:row>
                    <xdr:rowOff>174625</xdr:rowOff>
                  </from>
                  <to>
                    <xdr:col>10</xdr:col>
                    <xdr:colOff>728345</xdr:colOff>
                    <xdr:row>11</xdr:row>
                    <xdr:rowOff>36830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305435</xdr:colOff>
                    <xdr:row>2</xdr:row>
                    <xdr:rowOff>176530</xdr:rowOff>
                  </from>
                  <to>
                    <xdr:col>9</xdr:col>
                    <xdr:colOff>716915</xdr:colOff>
                    <xdr:row>4</xdr:row>
                    <xdr:rowOff>37465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17145</xdr:rowOff>
                  </from>
                  <to>
                    <xdr:col>10</xdr:col>
                    <xdr:colOff>748030</xdr:colOff>
                    <xdr:row>4</xdr:row>
                    <xdr:rowOff>24130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312420</xdr:colOff>
                    <xdr:row>3</xdr:row>
                    <xdr:rowOff>170815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3810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6"/>
  <sheetViews>
    <sheetView view="pageBreakPreview" zoomScale="80" zoomScaleNormal="90" topLeftCell="A9" workbookViewId="0">
      <selection activeCell="A1" sqref="$A1:$XFD1048576"/>
    </sheetView>
  </sheetViews>
  <sheetFormatPr defaultColWidth="9" defaultRowHeight="26" customHeight="1"/>
  <cols>
    <col min="1" max="1" width="17.1666666666667" style="66" customWidth="1"/>
    <col min="2" max="2" width="7.8" style="66" customWidth="1"/>
    <col min="3" max="8" width="9.33333333333333" style="66" customWidth="1"/>
    <col min="9" max="9" width="1.33333333333333" style="66" customWidth="1"/>
    <col min="10" max="10" width="11.5" style="66" customWidth="1"/>
    <col min="11" max="11" width="8.375" style="66" customWidth="1"/>
    <col min="12" max="12" width="10.5" style="66" customWidth="1"/>
    <col min="13" max="13" width="8.375" style="66" customWidth="1"/>
    <col min="14" max="15" width="10.875" style="66" customWidth="1"/>
    <col min="16" max="16" width="11" style="66" customWidth="1"/>
    <col min="17" max="16384" width="9" style="66"/>
  </cols>
  <sheetData>
    <row r="1" s="66" customFormat="1" ht="30" customHeight="1" spans="1:16">
      <c r="A1" s="69" t="s">
        <v>134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</row>
    <row r="2" s="67" customFormat="1" ht="25" customHeight="1" spans="1:16">
      <c r="A2" s="71" t="s">
        <v>46</v>
      </c>
      <c r="B2" s="72" t="s">
        <v>47</v>
      </c>
      <c r="C2" s="73"/>
      <c r="D2" s="74" t="s">
        <v>135</v>
      </c>
      <c r="E2" s="75"/>
      <c r="F2" s="75"/>
      <c r="G2" s="75"/>
      <c r="H2" s="75"/>
      <c r="I2" s="81"/>
      <c r="J2" s="82" t="s">
        <v>41</v>
      </c>
      <c r="K2" s="83" t="s">
        <v>42</v>
      </c>
      <c r="L2" s="84"/>
      <c r="M2" s="84"/>
      <c r="N2" s="84"/>
      <c r="O2" s="84"/>
      <c r="P2" s="85"/>
    </row>
    <row r="3" s="67" customFormat="1" ht="23" customHeight="1" spans="1:16">
      <c r="A3" s="76" t="s">
        <v>136</v>
      </c>
      <c r="B3" s="77" t="s">
        <v>137</v>
      </c>
      <c r="C3" s="76"/>
      <c r="D3" s="76"/>
      <c r="E3" s="76"/>
      <c r="F3" s="76"/>
      <c r="G3" s="76"/>
      <c r="H3" s="76"/>
      <c r="I3" s="71"/>
      <c r="J3" s="77" t="s">
        <v>138</v>
      </c>
      <c r="K3" s="76"/>
      <c r="L3" s="76"/>
      <c r="M3" s="76"/>
      <c r="N3" s="76"/>
      <c r="O3" s="76"/>
      <c r="P3" s="76"/>
    </row>
    <row r="4" s="67" customFormat="1" ht="23" customHeight="1" spans="1:16">
      <c r="A4" s="76"/>
      <c r="B4" s="78" t="s">
        <v>139</v>
      </c>
      <c r="C4" s="78" t="s">
        <v>94</v>
      </c>
      <c r="D4" s="78" t="s">
        <v>95</v>
      </c>
      <c r="E4" s="78" t="s">
        <v>96</v>
      </c>
      <c r="F4" s="78" t="s">
        <v>97</v>
      </c>
      <c r="G4" s="78" t="s">
        <v>98</v>
      </c>
      <c r="H4" s="78" t="s">
        <v>99</v>
      </c>
      <c r="I4" s="71"/>
      <c r="J4" s="78" t="s">
        <v>139</v>
      </c>
      <c r="K4" s="78" t="s">
        <v>94</v>
      </c>
      <c r="L4" s="78" t="s">
        <v>95</v>
      </c>
      <c r="M4" s="78" t="s">
        <v>96</v>
      </c>
      <c r="N4" s="78" t="s">
        <v>97</v>
      </c>
      <c r="O4" s="78" t="s">
        <v>98</v>
      </c>
      <c r="P4" s="78" t="s">
        <v>99</v>
      </c>
    </row>
    <row r="5" s="67" customFormat="1" ht="23" customHeight="1" spans="1:16">
      <c r="A5" s="76"/>
      <c r="B5" s="78" t="s">
        <v>140</v>
      </c>
      <c r="C5" s="78" t="s">
        <v>141</v>
      </c>
      <c r="D5" s="78" t="s">
        <v>142</v>
      </c>
      <c r="E5" s="78" t="s">
        <v>143</v>
      </c>
      <c r="F5" s="78" t="s">
        <v>144</v>
      </c>
      <c r="G5" s="78" t="s">
        <v>145</v>
      </c>
      <c r="H5" s="78" t="s">
        <v>146</v>
      </c>
      <c r="I5" s="71"/>
      <c r="J5" s="78" t="s">
        <v>140</v>
      </c>
      <c r="K5" s="78" t="s">
        <v>141</v>
      </c>
      <c r="L5" s="78" t="s">
        <v>142</v>
      </c>
      <c r="M5" s="78" t="s">
        <v>143</v>
      </c>
      <c r="N5" s="78" t="s">
        <v>144</v>
      </c>
      <c r="O5" s="78" t="s">
        <v>145</v>
      </c>
      <c r="P5" s="78" t="s">
        <v>146</v>
      </c>
    </row>
    <row r="6" s="67" customFormat="1" ht="21" customHeight="1" spans="1:16">
      <c r="A6" s="79" t="s">
        <v>147</v>
      </c>
      <c r="B6" s="80">
        <f t="shared" ref="B6:B8" si="0">C6-1</f>
        <v>65</v>
      </c>
      <c r="C6" s="80">
        <f t="shared" ref="C6:C8" si="1">D6-2</f>
        <v>66</v>
      </c>
      <c r="D6" s="80">
        <v>68</v>
      </c>
      <c r="E6" s="80">
        <f t="shared" ref="E6:E8" si="2">D6+2</f>
        <v>70</v>
      </c>
      <c r="F6" s="80">
        <f t="shared" ref="F6:F8" si="3">E6+2</f>
        <v>72</v>
      </c>
      <c r="G6" s="80">
        <f t="shared" ref="G6:G8" si="4">F6+1</f>
        <v>73</v>
      </c>
      <c r="H6" s="80">
        <f t="shared" ref="H6:H8" si="5">G6+1</f>
        <v>74</v>
      </c>
      <c r="I6" s="71"/>
      <c r="J6" s="71" t="s">
        <v>148</v>
      </c>
      <c r="K6" s="71" t="s">
        <v>149</v>
      </c>
      <c r="L6" s="71" t="s">
        <v>150</v>
      </c>
      <c r="M6" s="71" t="s">
        <v>149</v>
      </c>
      <c r="N6" s="71" t="s">
        <v>148</v>
      </c>
      <c r="O6" s="71" t="s">
        <v>151</v>
      </c>
      <c r="P6" s="71" t="s">
        <v>151</v>
      </c>
    </row>
    <row r="7" s="67" customFormat="1" ht="21" customHeight="1" spans="1:16">
      <c r="A7" s="79" t="s">
        <v>152</v>
      </c>
      <c r="B7" s="80">
        <f t="shared" si="0"/>
        <v>64</v>
      </c>
      <c r="C7" s="80">
        <f t="shared" si="1"/>
        <v>65</v>
      </c>
      <c r="D7" s="80">
        <v>67</v>
      </c>
      <c r="E7" s="80">
        <f t="shared" si="2"/>
        <v>69</v>
      </c>
      <c r="F7" s="80">
        <f t="shared" si="3"/>
        <v>71</v>
      </c>
      <c r="G7" s="80">
        <f t="shared" si="4"/>
        <v>72</v>
      </c>
      <c r="H7" s="80">
        <f t="shared" si="5"/>
        <v>73</v>
      </c>
      <c r="I7" s="71"/>
      <c r="J7" s="71" t="s">
        <v>153</v>
      </c>
      <c r="K7" s="71" t="s">
        <v>149</v>
      </c>
      <c r="L7" s="71">
        <f>0.3/0.3</f>
        <v>1</v>
      </c>
      <c r="M7" s="71" t="s">
        <v>150</v>
      </c>
      <c r="N7" s="71" t="s">
        <v>154</v>
      </c>
      <c r="O7" s="71" t="s">
        <v>151</v>
      </c>
      <c r="P7" s="71" t="s">
        <v>151</v>
      </c>
    </row>
    <row r="8" s="67" customFormat="1" ht="21" customHeight="1" spans="1:16">
      <c r="A8" s="79" t="s">
        <v>155</v>
      </c>
      <c r="B8" s="80">
        <f t="shared" si="0"/>
        <v>57</v>
      </c>
      <c r="C8" s="80">
        <f t="shared" si="1"/>
        <v>58</v>
      </c>
      <c r="D8" s="80">
        <v>60</v>
      </c>
      <c r="E8" s="80">
        <f t="shared" si="2"/>
        <v>62</v>
      </c>
      <c r="F8" s="80">
        <f t="shared" si="3"/>
        <v>64</v>
      </c>
      <c r="G8" s="80">
        <f t="shared" si="4"/>
        <v>65</v>
      </c>
      <c r="H8" s="80">
        <f t="shared" si="5"/>
        <v>66</v>
      </c>
      <c r="I8" s="71"/>
      <c r="J8" s="71" t="s">
        <v>156</v>
      </c>
      <c r="K8" s="71" t="s">
        <v>149</v>
      </c>
      <c r="L8" s="71" t="s">
        <v>149</v>
      </c>
      <c r="M8" s="71" t="s">
        <v>149</v>
      </c>
      <c r="N8" s="71" t="s">
        <v>149</v>
      </c>
      <c r="O8" s="71" t="s">
        <v>149</v>
      </c>
      <c r="P8" s="71" t="s">
        <v>149</v>
      </c>
    </row>
    <row r="9" s="67" customFormat="1" ht="21" customHeight="1" spans="1:16">
      <c r="A9" s="79" t="s">
        <v>157</v>
      </c>
      <c r="B9" s="80">
        <f t="shared" ref="B9:B11" si="6">C9-4</f>
        <v>100</v>
      </c>
      <c r="C9" s="80">
        <f t="shared" ref="C9:C11" si="7">D9-4</f>
        <v>104</v>
      </c>
      <c r="D9" s="80">
        <v>108</v>
      </c>
      <c r="E9" s="80">
        <f t="shared" ref="E9:E11" si="8">D9+4</f>
        <v>112</v>
      </c>
      <c r="F9" s="80">
        <f>E9+4</f>
        <v>116</v>
      </c>
      <c r="G9" s="80">
        <f t="shared" ref="G9:G11" si="9">F9+6</f>
        <v>122</v>
      </c>
      <c r="H9" s="80">
        <f>G9+6</f>
        <v>128</v>
      </c>
      <c r="I9" s="71"/>
      <c r="J9" s="71" t="s">
        <v>149</v>
      </c>
      <c r="K9" s="71" t="s">
        <v>149</v>
      </c>
      <c r="L9" s="71" t="s">
        <v>149</v>
      </c>
      <c r="M9" s="71" t="s">
        <v>158</v>
      </c>
      <c r="N9" s="71" t="s">
        <v>149</v>
      </c>
      <c r="O9" s="71" t="s">
        <v>149</v>
      </c>
      <c r="P9" s="71" t="s">
        <v>149</v>
      </c>
    </row>
    <row r="10" s="67" customFormat="1" ht="21" customHeight="1" spans="1:16">
      <c r="A10" s="79" t="s">
        <v>159</v>
      </c>
      <c r="B10" s="80">
        <f t="shared" si="6"/>
        <v>96</v>
      </c>
      <c r="C10" s="80">
        <f t="shared" si="7"/>
        <v>100</v>
      </c>
      <c r="D10" s="80">
        <v>104</v>
      </c>
      <c r="E10" s="80">
        <f t="shared" si="8"/>
        <v>108</v>
      </c>
      <c r="F10" s="80">
        <f>E10+5</f>
        <v>113</v>
      </c>
      <c r="G10" s="80">
        <f t="shared" si="9"/>
        <v>119</v>
      </c>
      <c r="H10" s="80">
        <f>G10+7</f>
        <v>126</v>
      </c>
      <c r="I10" s="71"/>
      <c r="J10" s="71" t="s">
        <v>149</v>
      </c>
      <c r="K10" s="71" t="s">
        <v>149</v>
      </c>
      <c r="L10" s="71" t="s">
        <v>149</v>
      </c>
      <c r="M10" s="71" t="s">
        <v>149</v>
      </c>
      <c r="N10" s="71" t="s">
        <v>149</v>
      </c>
      <c r="O10" s="71" t="s">
        <v>149</v>
      </c>
      <c r="P10" s="71" t="s">
        <v>149</v>
      </c>
    </row>
    <row r="11" s="67" customFormat="1" ht="21" customHeight="1" spans="1:16">
      <c r="A11" s="79" t="s">
        <v>160</v>
      </c>
      <c r="B11" s="80">
        <f t="shared" si="6"/>
        <v>104</v>
      </c>
      <c r="C11" s="80">
        <f t="shared" si="7"/>
        <v>108</v>
      </c>
      <c r="D11" s="80">
        <v>112</v>
      </c>
      <c r="E11" s="80">
        <f t="shared" si="8"/>
        <v>116</v>
      </c>
      <c r="F11" s="80">
        <f>E11+5</f>
        <v>121</v>
      </c>
      <c r="G11" s="80">
        <f t="shared" si="9"/>
        <v>127</v>
      </c>
      <c r="H11" s="80">
        <f>G11+7</f>
        <v>134</v>
      </c>
      <c r="I11" s="71"/>
      <c r="J11" s="71" t="s">
        <v>161</v>
      </c>
      <c r="K11" s="71" t="s">
        <v>162</v>
      </c>
      <c r="L11" s="71" t="s">
        <v>163</v>
      </c>
      <c r="M11" s="71" t="s">
        <v>164</v>
      </c>
      <c r="N11" s="71" t="s">
        <v>162</v>
      </c>
      <c r="O11" s="71" t="s">
        <v>165</v>
      </c>
      <c r="P11" s="71" t="s">
        <v>165</v>
      </c>
    </row>
    <row r="12" s="67" customFormat="1" ht="21" customHeight="1" spans="1:16">
      <c r="A12" s="79" t="s">
        <v>166</v>
      </c>
      <c r="B12" s="80">
        <f>C12-1</f>
        <v>39</v>
      </c>
      <c r="C12" s="80">
        <f>D12-1</f>
        <v>40</v>
      </c>
      <c r="D12" s="80">
        <v>41</v>
      </c>
      <c r="E12" s="80">
        <f>D12+1</f>
        <v>42</v>
      </c>
      <c r="F12" s="80">
        <f>E12+1</f>
        <v>43</v>
      </c>
      <c r="G12" s="80">
        <f>F12+1.2</f>
        <v>44.2</v>
      </c>
      <c r="H12" s="80">
        <f>G12+1.2</f>
        <v>45.4</v>
      </c>
      <c r="I12" s="71"/>
      <c r="J12" s="71" t="s">
        <v>167</v>
      </c>
      <c r="K12" s="71" t="s">
        <v>168</v>
      </c>
      <c r="L12" s="71" t="s">
        <v>149</v>
      </c>
      <c r="M12" s="71" t="s">
        <v>158</v>
      </c>
      <c r="N12" s="71" t="s">
        <v>149</v>
      </c>
      <c r="O12" s="71" t="s">
        <v>169</v>
      </c>
      <c r="P12" s="71" t="s">
        <v>169</v>
      </c>
    </row>
    <row r="13" s="67" customFormat="1" ht="21" customHeight="1" spans="1:16">
      <c r="A13" s="79" t="s">
        <v>170</v>
      </c>
      <c r="B13" s="80">
        <f>C13-0.5</f>
        <v>60.5</v>
      </c>
      <c r="C13" s="80">
        <f>D13-1</f>
        <v>61</v>
      </c>
      <c r="D13" s="80">
        <v>62</v>
      </c>
      <c r="E13" s="80">
        <f>D13+1</f>
        <v>63</v>
      </c>
      <c r="F13" s="80">
        <f>E13+1</f>
        <v>64</v>
      </c>
      <c r="G13" s="80">
        <f>F13+0.5</f>
        <v>64.5</v>
      </c>
      <c r="H13" s="80">
        <f>G13+0.5</f>
        <v>65</v>
      </c>
      <c r="I13" s="71"/>
      <c r="J13" s="71" t="s">
        <v>171</v>
      </c>
      <c r="K13" s="71" t="s">
        <v>172</v>
      </c>
      <c r="L13" s="71" t="s">
        <v>172</v>
      </c>
      <c r="M13" s="71" t="s">
        <v>172</v>
      </c>
      <c r="N13" s="71" t="s">
        <v>172</v>
      </c>
      <c r="O13" s="71" t="s">
        <v>172</v>
      </c>
      <c r="P13" s="71" t="s">
        <v>172</v>
      </c>
    </row>
    <row r="14" s="67" customFormat="1" ht="21" customHeight="1" spans="1:16">
      <c r="A14" s="79" t="s">
        <v>173</v>
      </c>
      <c r="B14" s="80">
        <f>C14-0.8</f>
        <v>20.4</v>
      </c>
      <c r="C14" s="80">
        <f>D14-0.8</f>
        <v>21.2</v>
      </c>
      <c r="D14" s="80">
        <v>22</v>
      </c>
      <c r="E14" s="80">
        <f>D14+0.8</f>
        <v>22.8</v>
      </c>
      <c r="F14" s="80">
        <f>E14+0.8</f>
        <v>23.6</v>
      </c>
      <c r="G14" s="80">
        <f>F14+1.3</f>
        <v>24.9</v>
      </c>
      <c r="H14" s="80">
        <f>G14+1.3</f>
        <v>26.2</v>
      </c>
      <c r="I14" s="71"/>
      <c r="J14" s="71" t="s">
        <v>150</v>
      </c>
      <c r="K14" s="71" t="s">
        <v>149</v>
      </c>
      <c r="L14" s="71" t="s">
        <v>171</v>
      </c>
      <c r="M14" s="71" t="s">
        <v>171</v>
      </c>
      <c r="N14" s="71" t="s">
        <v>172</v>
      </c>
      <c r="O14" s="71" t="s">
        <v>172</v>
      </c>
      <c r="P14" s="71" t="s">
        <v>172</v>
      </c>
    </row>
    <row r="15" s="67" customFormat="1" ht="21" customHeight="1" spans="1:16">
      <c r="A15" s="79" t="s">
        <v>174</v>
      </c>
      <c r="B15" s="80">
        <f>C15-0.7</f>
        <v>17.6</v>
      </c>
      <c r="C15" s="80">
        <f>D15-0.7</f>
        <v>18.3</v>
      </c>
      <c r="D15" s="80">
        <v>19</v>
      </c>
      <c r="E15" s="80">
        <f>D15+0.7</f>
        <v>19.7</v>
      </c>
      <c r="F15" s="80">
        <f>E15+0.7</f>
        <v>20.4</v>
      </c>
      <c r="G15" s="80">
        <f>F15+0.9</f>
        <v>21.3</v>
      </c>
      <c r="H15" s="80">
        <f>G15+0.9</f>
        <v>22.2</v>
      </c>
      <c r="I15" s="71"/>
      <c r="J15" s="71" t="s">
        <v>149</v>
      </c>
      <c r="K15" s="71" t="s">
        <v>149</v>
      </c>
      <c r="L15" s="71" t="s">
        <v>149</v>
      </c>
      <c r="M15" s="71" t="s">
        <v>149</v>
      </c>
      <c r="N15" s="71" t="s">
        <v>149</v>
      </c>
      <c r="O15" s="71" t="s">
        <v>149</v>
      </c>
      <c r="P15" s="71" t="s">
        <v>149</v>
      </c>
    </row>
    <row r="16" s="67" customFormat="1" ht="21" customHeight="1" spans="1:16">
      <c r="A16" s="79" t="s">
        <v>175</v>
      </c>
      <c r="B16" s="80">
        <f>C16-0.5</f>
        <v>12.5</v>
      </c>
      <c r="C16" s="80">
        <f>D16-0.5</f>
        <v>13</v>
      </c>
      <c r="D16" s="80">
        <v>13.5</v>
      </c>
      <c r="E16" s="80">
        <f>D16+0.5</f>
        <v>14</v>
      </c>
      <c r="F16" s="80">
        <f>E16+0.5</f>
        <v>14.5</v>
      </c>
      <c r="G16" s="80">
        <f>F16+0.7</f>
        <v>15.2</v>
      </c>
      <c r="H16" s="80">
        <f>G16+0.7</f>
        <v>15.9</v>
      </c>
      <c r="I16" s="71"/>
      <c r="J16" s="71" t="s">
        <v>149</v>
      </c>
      <c r="K16" s="71" t="s">
        <v>149</v>
      </c>
      <c r="L16" s="71" t="s">
        <v>149</v>
      </c>
      <c r="M16" s="71" t="s">
        <v>149</v>
      </c>
      <c r="N16" s="71" t="s">
        <v>149</v>
      </c>
      <c r="O16" s="71" t="s">
        <v>149</v>
      </c>
      <c r="P16" s="71" t="s">
        <v>149</v>
      </c>
    </row>
    <row r="17" s="67" customFormat="1" ht="21" customHeight="1" spans="1:16">
      <c r="A17" s="79" t="s">
        <v>176</v>
      </c>
      <c r="B17" s="80">
        <f>C17</f>
        <v>9.5</v>
      </c>
      <c r="C17" s="80">
        <f>D17</f>
        <v>9.5</v>
      </c>
      <c r="D17" s="80">
        <v>9.5</v>
      </c>
      <c r="E17" s="80">
        <f t="shared" ref="E17:H17" si="10">D17</f>
        <v>9.5</v>
      </c>
      <c r="F17" s="80">
        <f t="shared" si="10"/>
        <v>9.5</v>
      </c>
      <c r="G17" s="80">
        <f t="shared" si="10"/>
        <v>9.5</v>
      </c>
      <c r="H17" s="80">
        <f t="shared" si="10"/>
        <v>9.5</v>
      </c>
      <c r="I17" s="71"/>
      <c r="J17" s="71"/>
      <c r="K17" s="71" t="s">
        <v>149</v>
      </c>
      <c r="L17" s="71" t="s">
        <v>149</v>
      </c>
      <c r="M17" s="71" t="s">
        <v>149</v>
      </c>
      <c r="N17" s="71" t="s">
        <v>149</v>
      </c>
      <c r="O17" s="71" t="s">
        <v>149</v>
      </c>
      <c r="P17" s="71" t="s">
        <v>149</v>
      </c>
    </row>
    <row r="18" s="67" customFormat="1" ht="21" customHeight="1" spans="1:16">
      <c r="A18" s="79" t="s">
        <v>177</v>
      </c>
      <c r="B18" s="80">
        <f>C18</f>
        <v>9</v>
      </c>
      <c r="C18" s="80">
        <f>D18</f>
        <v>9</v>
      </c>
      <c r="D18" s="80">
        <v>9</v>
      </c>
      <c r="E18" s="80">
        <f t="shared" ref="E18:H18" si="11">D18</f>
        <v>9</v>
      </c>
      <c r="F18" s="80">
        <f t="shared" si="11"/>
        <v>9</v>
      </c>
      <c r="G18" s="80">
        <f t="shared" si="11"/>
        <v>9</v>
      </c>
      <c r="H18" s="80">
        <f t="shared" si="11"/>
        <v>9</v>
      </c>
      <c r="I18" s="71"/>
      <c r="J18" s="71" t="s">
        <v>178</v>
      </c>
      <c r="K18" s="71" t="s">
        <v>172</v>
      </c>
      <c r="L18" s="71" t="s">
        <v>172</v>
      </c>
      <c r="M18" s="71" t="s">
        <v>179</v>
      </c>
      <c r="N18" s="71" t="s">
        <v>172</v>
      </c>
      <c r="O18" s="71" t="s">
        <v>148</v>
      </c>
      <c r="P18" s="71" t="s">
        <v>148</v>
      </c>
    </row>
    <row r="19" s="67" customFormat="1" ht="21" customHeight="1" spans="1:16">
      <c r="A19" s="79" t="s">
        <v>180</v>
      </c>
      <c r="B19" s="80">
        <f>C19-1</f>
        <v>53</v>
      </c>
      <c r="C19" s="80">
        <f t="shared" ref="C19:C23" si="12">D19-1</f>
        <v>54</v>
      </c>
      <c r="D19" s="80">
        <v>55</v>
      </c>
      <c r="E19" s="80">
        <f>D19+1</f>
        <v>56</v>
      </c>
      <c r="F19" s="80">
        <f t="shared" ref="F19:F24" si="13">E19+1</f>
        <v>57</v>
      </c>
      <c r="G19" s="80">
        <f>F19+1.5</f>
        <v>58.5</v>
      </c>
      <c r="H19" s="80">
        <f>G19+1.5</f>
        <v>60</v>
      </c>
      <c r="I19" s="71"/>
      <c r="J19" s="71" t="s">
        <v>150</v>
      </c>
      <c r="K19" s="71" t="s">
        <v>149</v>
      </c>
      <c r="L19" s="71" t="s">
        <v>171</v>
      </c>
      <c r="M19" s="71" t="s">
        <v>171</v>
      </c>
      <c r="N19" s="71" t="s">
        <v>172</v>
      </c>
      <c r="O19" s="71" t="s">
        <v>172</v>
      </c>
      <c r="P19" s="71" t="s">
        <v>172</v>
      </c>
    </row>
    <row r="20" s="67" customFormat="1" ht="21" customHeight="1" spans="1:16">
      <c r="A20" s="79" t="s">
        <v>181</v>
      </c>
      <c r="B20" s="80">
        <f>C20-1</f>
        <v>51</v>
      </c>
      <c r="C20" s="80">
        <f t="shared" si="12"/>
        <v>52</v>
      </c>
      <c r="D20" s="80">
        <v>53</v>
      </c>
      <c r="E20" s="80">
        <f>D20+1</f>
        <v>54</v>
      </c>
      <c r="F20" s="80">
        <f t="shared" si="13"/>
        <v>55</v>
      </c>
      <c r="G20" s="80">
        <f>F20+1.5</f>
        <v>56.5</v>
      </c>
      <c r="H20" s="80">
        <f>G20+1.5</f>
        <v>58</v>
      </c>
      <c r="I20" s="71"/>
      <c r="J20" s="71" t="s">
        <v>167</v>
      </c>
      <c r="K20" s="71" t="s">
        <v>168</v>
      </c>
      <c r="L20" s="71" t="s">
        <v>149</v>
      </c>
      <c r="M20" s="71" t="s">
        <v>158</v>
      </c>
      <c r="N20" s="71" t="s">
        <v>149</v>
      </c>
      <c r="O20" s="71" t="s">
        <v>169</v>
      </c>
      <c r="P20" s="71" t="s">
        <v>169</v>
      </c>
    </row>
    <row r="21" s="67" customFormat="1" ht="19" customHeight="1" spans="1:16">
      <c r="A21" s="79" t="s">
        <v>182</v>
      </c>
      <c r="B21" s="80">
        <f>C21-0.5</f>
        <v>35</v>
      </c>
      <c r="C21" s="80">
        <f>D21-0.5</f>
        <v>35.5</v>
      </c>
      <c r="D21" s="80">
        <v>36</v>
      </c>
      <c r="E21" s="80">
        <f t="shared" ref="E21:G21" si="14">D21+0.5</f>
        <v>36.5</v>
      </c>
      <c r="F21" s="80">
        <f t="shared" si="14"/>
        <v>37</v>
      </c>
      <c r="G21" s="80">
        <f t="shared" si="14"/>
        <v>37.5</v>
      </c>
      <c r="H21" s="80">
        <f t="shared" ref="H21:H25" si="15">G21</f>
        <v>37.5</v>
      </c>
      <c r="I21" s="86"/>
      <c r="J21" s="71" t="s">
        <v>171</v>
      </c>
      <c r="K21" s="71" t="s">
        <v>172</v>
      </c>
      <c r="L21" s="71" t="s">
        <v>172</v>
      </c>
      <c r="M21" s="71" t="s">
        <v>172</v>
      </c>
      <c r="N21" s="71" t="s">
        <v>172</v>
      </c>
      <c r="O21" s="71" t="s">
        <v>172</v>
      </c>
      <c r="P21" s="71" t="s">
        <v>172</v>
      </c>
    </row>
    <row r="22" s="66" customFormat="1" ht="47" customHeight="1" spans="1:16">
      <c r="A22" s="79" t="s">
        <v>183</v>
      </c>
      <c r="B22" s="80">
        <f>C22-0.5</f>
        <v>25</v>
      </c>
      <c r="C22" s="80">
        <f>D22-0.5</f>
        <v>25.5</v>
      </c>
      <c r="D22" s="80">
        <v>26</v>
      </c>
      <c r="E22" s="80">
        <f>D22+0.5</f>
        <v>26.5</v>
      </c>
      <c r="F22" s="80">
        <f>E22+0.5</f>
        <v>27</v>
      </c>
      <c r="G22" s="80">
        <f>F22+0.75</f>
        <v>27.75</v>
      </c>
      <c r="H22" s="80">
        <f t="shared" si="15"/>
        <v>27.75</v>
      </c>
      <c r="I22" s="87"/>
      <c r="J22" s="88" t="s">
        <v>167</v>
      </c>
      <c r="K22" s="88" t="s">
        <v>168</v>
      </c>
      <c r="L22" s="88" t="s">
        <v>149</v>
      </c>
      <c r="M22" s="88" t="s">
        <v>158</v>
      </c>
      <c r="N22" s="88" t="s">
        <v>149</v>
      </c>
      <c r="O22" s="88" t="s">
        <v>169</v>
      </c>
      <c r="P22" s="88" t="s">
        <v>167</v>
      </c>
    </row>
    <row r="23" s="68" customFormat="1" customHeight="1" spans="1:16">
      <c r="A23" s="79" t="s">
        <v>184</v>
      </c>
      <c r="B23" s="80">
        <f>C23</f>
        <v>17</v>
      </c>
      <c r="C23" s="80">
        <f t="shared" si="12"/>
        <v>17</v>
      </c>
      <c r="D23" s="80">
        <v>18</v>
      </c>
      <c r="E23" s="80">
        <f t="shared" ref="E23:E25" si="16">D23</f>
        <v>18</v>
      </c>
      <c r="F23" s="80">
        <f>E23+1.5</f>
        <v>19.5</v>
      </c>
      <c r="G23" s="80">
        <f t="shared" ref="G23:G25" si="17">F23</f>
        <v>19.5</v>
      </c>
      <c r="H23" s="80">
        <f t="shared" si="15"/>
        <v>19.5</v>
      </c>
      <c r="I23" s="66"/>
      <c r="J23" s="71" t="s">
        <v>171</v>
      </c>
      <c r="K23" s="71" t="s">
        <v>172</v>
      </c>
      <c r="L23" s="71" t="s">
        <v>172</v>
      </c>
      <c r="M23" s="71" t="s">
        <v>172</v>
      </c>
      <c r="N23" s="71" t="s">
        <v>172</v>
      </c>
      <c r="O23" s="71" t="s">
        <v>172</v>
      </c>
      <c r="P23" s="71" t="s">
        <v>172</v>
      </c>
    </row>
    <row r="24" s="68" customFormat="1" customHeight="1" spans="1:16">
      <c r="A24" s="79" t="s">
        <v>185</v>
      </c>
      <c r="B24" s="80">
        <f>C24</f>
        <v>16</v>
      </c>
      <c r="C24" s="80">
        <f>D24</f>
        <v>16</v>
      </c>
      <c r="D24" s="80">
        <v>16</v>
      </c>
      <c r="E24" s="80">
        <f t="shared" si="16"/>
        <v>16</v>
      </c>
      <c r="F24" s="80">
        <f t="shared" si="13"/>
        <v>17</v>
      </c>
      <c r="G24" s="80">
        <f t="shared" si="17"/>
        <v>17</v>
      </c>
      <c r="H24" s="80">
        <f t="shared" si="15"/>
        <v>17</v>
      </c>
      <c r="I24" s="66"/>
      <c r="J24" s="71" t="s">
        <v>171</v>
      </c>
      <c r="K24" s="71" t="s">
        <v>172</v>
      </c>
      <c r="L24" s="71" t="s">
        <v>172</v>
      </c>
      <c r="M24" s="71" t="s">
        <v>172</v>
      </c>
      <c r="N24" s="71" t="s">
        <v>172</v>
      </c>
      <c r="O24" s="71" t="s">
        <v>172</v>
      </c>
      <c r="P24" s="71" t="s">
        <v>172</v>
      </c>
    </row>
    <row r="25" s="68" customFormat="1" customHeight="1" spans="1:16">
      <c r="A25" s="79" t="s">
        <v>186</v>
      </c>
      <c r="B25" s="80">
        <v>13</v>
      </c>
      <c r="C25" s="80">
        <f>D25</f>
        <v>13</v>
      </c>
      <c r="D25" s="80">
        <v>13</v>
      </c>
      <c r="E25" s="80">
        <f t="shared" si="16"/>
        <v>13</v>
      </c>
      <c r="F25" s="80">
        <f>E25+2</f>
        <v>15</v>
      </c>
      <c r="G25" s="80">
        <f t="shared" si="17"/>
        <v>15</v>
      </c>
      <c r="H25" s="80">
        <f t="shared" si="15"/>
        <v>15</v>
      </c>
      <c r="I25" s="66"/>
      <c r="J25" s="88" t="s">
        <v>149</v>
      </c>
      <c r="K25" s="88" t="s">
        <v>149</v>
      </c>
      <c r="L25" s="88" t="s">
        <v>149</v>
      </c>
      <c r="M25" s="88" t="s">
        <v>149</v>
      </c>
      <c r="N25" s="88" t="s">
        <v>149</v>
      </c>
      <c r="O25" s="88" t="s">
        <v>149</v>
      </c>
      <c r="P25" s="88" t="s">
        <v>149</v>
      </c>
    </row>
    <row r="26" s="66" customFormat="1" customHeight="1" spans="10:14">
      <c r="J26" s="66" t="s">
        <v>187</v>
      </c>
      <c r="K26" s="89"/>
      <c r="L26" s="66" t="s">
        <v>188</v>
      </c>
      <c r="N26" s="66" t="s">
        <v>189</v>
      </c>
    </row>
  </sheetData>
  <mergeCells count="8">
    <mergeCell ref="A1:P1"/>
    <mergeCell ref="B2:C2"/>
    <mergeCell ref="E2:H2"/>
    <mergeCell ref="K2:P2"/>
    <mergeCell ref="B3:H3"/>
    <mergeCell ref="J3:P3"/>
    <mergeCell ref="A3:A5"/>
    <mergeCell ref="I2:I21"/>
  </mergeCells>
  <pageMargins left="0.751388888888889" right="0.751388888888889" top="1" bottom="1" header="0.5" footer="0.5"/>
  <pageSetup paperSize="9" scale="79" fitToHeight="0" orientation="landscape" horizontalDpi="600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zoomScale="110" zoomScaleNormal="110" workbookViewId="0">
      <selection activeCell="A1" sqref="$A1:$XFD1048576"/>
    </sheetView>
  </sheetViews>
  <sheetFormatPr defaultColWidth="10.1666666666667" defaultRowHeight="15.6"/>
  <cols>
    <col min="1" max="1" width="9.66666666666667" style="90" customWidth="1"/>
    <col min="2" max="2" width="11.1666666666667" style="90" customWidth="1"/>
    <col min="3" max="3" width="9.16666666666667" style="90" customWidth="1"/>
    <col min="4" max="4" width="9.5" style="90" customWidth="1"/>
    <col min="5" max="5" width="10.6833333333333" style="90" customWidth="1"/>
    <col min="6" max="6" width="18.6" style="90" customWidth="1"/>
    <col min="7" max="7" width="9.5" style="90" customWidth="1"/>
    <col min="8" max="8" width="9.16666666666667" style="90" customWidth="1"/>
    <col min="9" max="9" width="8.16666666666667" style="90" customWidth="1"/>
    <col min="10" max="10" width="10.5" style="90" customWidth="1"/>
    <col min="11" max="11" width="12.1666666666667" style="90" customWidth="1"/>
    <col min="12" max="16384" width="10.1666666666667" style="90"/>
  </cols>
  <sheetData>
    <row r="1" ht="26.55" spans="1:11">
      <c r="A1" s="93" t="s">
        <v>212</v>
      </c>
      <c r="B1" s="93"/>
      <c r="C1" s="93"/>
      <c r="D1" s="93"/>
      <c r="E1" s="93"/>
      <c r="F1" s="93"/>
      <c r="G1" s="93"/>
      <c r="H1" s="93"/>
      <c r="I1" s="93"/>
      <c r="J1" s="93"/>
      <c r="K1" s="93"/>
    </row>
    <row r="2" spans="1:11">
      <c r="A2" s="94" t="s">
        <v>37</v>
      </c>
      <c r="B2" s="95" t="s">
        <v>38</v>
      </c>
      <c r="C2" s="95"/>
      <c r="D2" s="96" t="s">
        <v>46</v>
      </c>
      <c r="E2" s="97" t="s">
        <v>47</v>
      </c>
      <c r="F2" s="98" t="s">
        <v>213</v>
      </c>
      <c r="G2" s="99" t="s">
        <v>53</v>
      </c>
      <c r="H2" s="99"/>
      <c r="I2" s="129" t="s">
        <v>41</v>
      </c>
      <c r="J2" s="99" t="s">
        <v>42</v>
      </c>
      <c r="K2" s="150"/>
    </row>
    <row r="3" spans="1:11">
      <c r="A3" s="100" t="s">
        <v>59</v>
      </c>
      <c r="B3" s="101">
        <v>22082</v>
      </c>
      <c r="C3" s="101"/>
      <c r="D3" s="102" t="s">
        <v>214</v>
      </c>
      <c r="E3" s="103">
        <v>45532</v>
      </c>
      <c r="F3" s="103"/>
      <c r="G3" s="103"/>
      <c r="H3" s="104" t="s">
        <v>215</v>
      </c>
      <c r="I3" s="104"/>
      <c r="J3" s="104"/>
      <c r="K3" s="151"/>
    </row>
    <row r="4" spans="1:11">
      <c r="A4" s="105" t="s">
        <v>56</v>
      </c>
      <c r="B4" s="106">
        <v>4</v>
      </c>
      <c r="C4" s="106">
        <v>6</v>
      </c>
      <c r="D4" s="107" t="s">
        <v>216</v>
      </c>
      <c r="E4" s="108" t="s">
        <v>217</v>
      </c>
      <c r="F4" s="108"/>
      <c r="G4" s="108"/>
      <c r="H4" s="107" t="s">
        <v>218</v>
      </c>
      <c r="I4" s="107"/>
      <c r="J4" s="121" t="s">
        <v>50</v>
      </c>
      <c r="K4" s="152" t="s">
        <v>51</v>
      </c>
    </row>
    <row r="5" spans="1:11">
      <c r="A5" s="105" t="s">
        <v>219</v>
      </c>
      <c r="B5" s="101">
        <v>6</v>
      </c>
      <c r="C5" s="101"/>
      <c r="D5" s="102" t="s">
        <v>217</v>
      </c>
      <c r="E5" s="102" t="s">
        <v>220</v>
      </c>
      <c r="F5" s="102" t="s">
        <v>221</v>
      </c>
      <c r="G5" s="102" t="s">
        <v>222</v>
      </c>
      <c r="H5" s="107" t="s">
        <v>223</v>
      </c>
      <c r="I5" s="107"/>
      <c r="J5" s="121" t="s">
        <v>50</v>
      </c>
      <c r="K5" s="152" t="s">
        <v>51</v>
      </c>
    </row>
    <row r="6" ht="16.35" spans="1:11">
      <c r="A6" s="109" t="s">
        <v>224</v>
      </c>
      <c r="B6" s="110">
        <v>980</v>
      </c>
      <c r="C6" s="110"/>
      <c r="D6" s="111" t="s">
        <v>225</v>
      </c>
      <c r="E6" s="112"/>
      <c r="F6" s="113">
        <v>11000</v>
      </c>
      <c r="G6" s="111"/>
      <c r="H6" s="114" t="s">
        <v>226</v>
      </c>
      <c r="I6" s="114"/>
      <c r="J6" s="127" t="s">
        <v>50</v>
      </c>
      <c r="K6" s="153" t="s">
        <v>51</v>
      </c>
    </row>
    <row r="7" ht="16.35" spans="1:11">
      <c r="A7" s="115"/>
      <c r="B7" s="116"/>
      <c r="C7" s="116"/>
      <c r="D7" s="115"/>
      <c r="E7" s="116"/>
      <c r="F7" s="117"/>
      <c r="G7" s="115"/>
      <c r="H7" s="117"/>
      <c r="I7" s="116"/>
      <c r="J7" s="116"/>
      <c r="K7" s="116"/>
    </row>
    <row r="8" spans="1:11">
      <c r="A8" s="118" t="s">
        <v>227</v>
      </c>
      <c r="B8" s="98" t="s">
        <v>228</v>
      </c>
      <c r="C8" s="98" t="s">
        <v>229</v>
      </c>
      <c r="D8" s="98" t="s">
        <v>230</v>
      </c>
      <c r="E8" s="98" t="s">
        <v>231</v>
      </c>
      <c r="F8" s="98" t="s">
        <v>232</v>
      </c>
      <c r="G8" s="119" t="s">
        <v>233</v>
      </c>
      <c r="H8" s="120"/>
      <c r="I8" s="120"/>
      <c r="J8" s="120"/>
      <c r="K8" s="154"/>
    </row>
    <row r="9" spans="1:11">
      <c r="A9" s="105" t="s">
        <v>234</v>
      </c>
      <c r="B9" s="107"/>
      <c r="C9" s="121" t="s">
        <v>50</v>
      </c>
      <c r="D9" s="121" t="s">
        <v>51</v>
      </c>
      <c r="E9" s="102" t="s">
        <v>235</v>
      </c>
      <c r="F9" s="122" t="s">
        <v>236</v>
      </c>
      <c r="G9" s="123"/>
      <c r="H9" s="124"/>
      <c r="I9" s="124"/>
      <c r="J9" s="124"/>
      <c r="K9" s="155"/>
    </row>
    <row r="10" spans="1:11">
      <c r="A10" s="105" t="s">
        <v>237</v>
      </c>
      <c r="B10" s="107"/>
      <c r="C10" s="121" t="s">
        <v>50</v>
      </c>
      <c r="D10" s="121" t="s">
        <v>51</v>
      </c>
      <c r="E10" s="102" t="s">
        <v>238</v>
      </c>
      <c r="F10" s="122" t="s">
        <v>197</v>
      </c>
      <c r="G10" s="123" t="s">
        <v>239</v>
      </c>
      <c r="H10" s="124"/>
      <c r="I10" s="124"/>
      <c r="J10" s="124"/>
      <c r="K10" s="155"/>
    </row>
    <row r="11" spans="1:11">
      <c r="A11" s="125" t="s">
        <v>198</v>
      </c>
      <c r="B11" s="126"/>
      <c r="C11" s="126"/>
      <c r="D11" s="126"/>
      <c r="E11" s="126"/>
      <c r="F11" s="126"/>
      <c r="G11" s="126"/>
      <c r="H11" s="126"/>
      <c r="I11" s="126"/>
      <c r="J11" s="126"/>
      <c r="K11" s="156"/>
    </row>
    <row r="12" spans="1:11">
      <c r="A12" s="100" t="s">
        <v>73</v>
      </c>
      <c r="B12" s="121" t="s">
        <v>69</v>
      </c>
      <c r="C12" s="121" t="s">
        <v>70</v>
      </c>
      <c r="D12" s="122"/>
      <c r="E12" s="102" t="s">
        <v>71</v>
      </c>
      <c r="F12" s="121" t="s">
        <v>69</v>
      </c>
      <c r="G12" s="121" t="s">
        <v>70</v>
      </c>
      <c r="H12" s="121"/>
      <c r="I12" s="102" t="s">
        <v>240</v>
      </c>
      <c r="J12" s="121" t="s">
        <v>69</v>
      </c>
      <c r="K12" s="152" t="s">
        <v>70</v>
      </c>
    </row>
    <row r="13" spans="1:11">
      <c r="A13" s="100" t="s">
        <v>76</v>
      </c>
      <c r="B13" s="121" t="s">
        <v>69</v>
      </c>
      <c r="C13" s="121" t="s">
        <v>70</v>
      </c>
      <c r="D13" s="122"/>
      <c r="E13" s="102" t="s">
        <v>81</v>
      </c>
      <c r="F13" s="121" t="s">
        <v>69</v>
      </c>
      <c r="G13" s="121" t="s">
        <v>70</v>
      </c>
      <c r="H13" s="121"/>
      <c r="I13" s="102" t="s">
        <v>241</v>
      </c>
      <c r="J13" s="121" t="s">
        <v>69</v>
      </c>
      <c r="K13" s="152" t="s">
        <v>70</v>
      </c>
    </row>
    <row r="14" ht="16.35" spans="1:11">
      <c r="A14" s="109" t="s">
        <v>242</v>
      </c>
      <c r="B14" s="127" t="s">
        <v>69</v>
      </c>
      <c r="C14" s="127" t="s">
        <v>70</v>
      </c>
      <c r="D14" s="112"/>
      <c r="E14" s="111" t="s">
        <v>243</v>
      </c>
      <c r="F14" s="127" t="s">
        <v>69</v>
      </c>
      <c r="G14" s="127" t="s">
        <v>70</v>
      </c>
      <c r="H14" s="127"/>
      <c r="I14" s="111" t="s">
        <v>244</v>
      </c>
      <c r="J14" s="127" t="s">
        <v>69</v>
      </c>
      <c r="K14" s="153" t="s">
        <v>70</v>
      </c>
    </row>
    <row r="15" ht="16.35" spans="1:11">
      <c r="A15" s="115"/>
      <c r="B15" s="128"/>
      <c r="C15" s="128"/>
      <c r="D15" s="116"/>
      <c r="E15" s="115"/>
      <c r="F15" s="128"/>
      <c r="G15" s="128"/>
      <c r="H15" s="128"/>
      <c r="I15" s="115"/>
      <c r="J15" s="128"/>
      <c r="K15" s="128"/>
    </row>
    <row r="16" s="91" customFormat="1" spans="1:11">
      <c r="A16" s="94" t="s">
        <v>245</v>
      </c>
      <c r="B16" s="129"/>
      <c r="C16" s="129"/>
      <c r="D16" s="129"/>
      <c r="E16" s="129"/>
      <c r="F16" s="129"/>
      <c r="G16" s="129"/>
      <c r="H16" s="129"/>
      <c r="I16" s="129"/>
      <c r="J16" s="129"/>
      <c r="K16" s="157"/>
    </row>
    <row r="17" spans="1:11">
      <c r="A17" s="105" t="s">
        <v>246</v>
      </c>
      <c r="B17" s="107"/>
      <c r="C17" s="107"/>
      <c r="D17" s="107"/>
      <c r="E17" s="107"/>
      <c r="F17" s="107"/>
      <c r="G17" s="107"/>
      <c r="H17" s="107"/>
      <c r="I17" s="107"/>
      <c r="J17" s="107"/>
      <c r="K17" s="158"/>
    </row>
    <row r="18" spans="1:11">
      <c r="A18" s="105" t="s">
        <v>247</v>
      </c>
      <c r="B18" s="107"/>
      <c r="C18" s="107"/>
      <c r="D18" s="107"/>
      <c r="E18" s="107"/>
      <c r="F18" s="107"/>
      <c r="G18" s="107"/>
      <c r="H18" s="107"/>
      <c r="I18" s="107"/>
      <c r="J18" s="107"/>
      <c r="K18" s="158"/>
    </row>
    <row r="19" spans="1:11">
      <c r="A19" s="130" t="s">
        <v>248</v>
      </c>
      <c r="B19" s="121"/>
      <c r="C19" s="121"/>
      <c r="D19" s="121"/>
      <c r="E19" s="121"/>
      <c r="F19" s="121"/>
      <c r="G19" s="121"/>
      <c r="H19" s="121"/>
      <c r="I19" s="121"/>
      <c r="J19" s="121"/>
      <c r="K19" s="152"/>
    </row>
    <row r="20" spans="1:11">
      <c r="A20" s="131" t="s">
        <v>249</v>
      </c>
      <c r="B20" s="132"/>
      <c r="C20" s="132"/>
      <c r="D20" s="132"/>
      <c r="E20" s="132"/>
      <c r="F20" s="132"/>
      <c r="G20" s="132"/>
      <c r="H20" s="132"/>
      <c r="I20" s="132"/>
      <c r="J20" s="132"/>
      <c r="K20" s="159"/>
    </row>
    <row r="21" spans="1:11">
      <c r="A21" s="131" t="s">
        <v>250</v>
      </c>
      <c r="B21" s="132"/>
      <c r="C21" s="132"/>
      <c r="D21" s="132"/>
      <c r="E21" s="132"/>
      <c r="F21" s="132"/>
      <c r="G21" s="132"/>
      <c r="H21" s="132"/>
      <c r="I21" s="132"/>
      <c r="J21" s="132"/>
      <c r="K21" s="159"/>
    </row>
    <row r="22" spans="1:11">
      <c r="A22" s="131" t="s">
        <v>251</v>
      </c>
      <c r="B22" s="132"/>
      <c r="C22" s="132"/>
      <c r="D22" s="132"/>
      <c r="E22" s="132"/>
      <c r="F22" s="132"/>
      <c r="G22" s="132"/>
      <c r="H22" s="132"/>
      <c r="I22" s="132"/>
      <c r="J22" s="132"/>
      <c r="K22" s="159"/>
    </row>
    <row r="23" spans="1:11">
      <c r="A23" s="133"/>
      <c r="B23" s="134"/>
      <c r="C23" s="134"/>
      <c r="D23" s="134"/>
      <c r="E23" s="134"/>
      <c r="F23" s="134"/>
      <c r="G23" s="134"/>
      <c r="H23" s="134"/>
      <c r="I23" s="134"/>
      <c r="J23" s="134"/>
      <c r="K23" s="160"/>
    </row>
    <row r="24" spans="1:11">
      <c r="A24" s="105" t="s">
        <v>112</v>
      </c>
      <c r="B24" s="107"/>
      <c r="C24" s="121" t="s">
        <v>50</v>
      </c>
      <c r="D24" s="121" t="s">
        <v>51</v>
      </c>
      <c r="E24" s="104"/>
      <c r="F24" s="104"/>
      <c r="G24" s="104"/>
      <c r="H24" s="104"/>
      <c r="I24" s="104"/>
      <c r="J24" s="104"/>
      <c r="K24" s="151"/>
    </row>
    <row r="25" ht="16.35" spans="1:11">
      <c r="A25" s="135" t="s">
        <v>252</v>
      </c>
      <c r="B25" s="136"/>
      <c r="C25" s="136"/>
      <c r="D25" s="136"/>
      <c r="E25" s="136"/>
      <c r="F25" s="136"/>
      <c r="G25" s="136"/>
      <c r="H25" s="136"/>
      <c r="I25" s="136"/>
      <c r="J25" s="136"/>
      <c r="K25" s="161"/>
    </row>
    <row r="26" ht="16.35" spans="1:11">
      <c r="A26" s="137"/>
      <c r="B26" s="137"/>
      <c r="C26" s="137"/>
      <c r="D26" s="137"/>
      <c r="E26" s="137"/>
      <c r="F26" s="137"/>
      <c r="G26" s="137"/>
      <c r="H26" s="137"/>
      <c r="I26" s="137"/>
      <c r="J26" s="137"/>
      <c r="K26" s="137"/>
    </row>
    <row r="27" spans="1:11">
      <c r="A27" s="138" t="s">
        <v>253</v>
      </c>
      <c r="B27" s="120"/>
      <c r="C27" s="120"/>
      <c r="D27" s="120"/>
      <c r="E27" s="120"/>
      <c r="F27" s="120"/>
      <c r="G27" s="120"/>
      <c r="H27" s="120"/>
      <c r="I27" s="120"/>
      <c r="J27" s="120"/>
      <c r="K27" s="154"/>
    </row>
    <row r="28" spans="1:11">
      <c r="A28" s="130" t="s">
        <v>254</v>
      </c>
      <c r="B28" s="121"/>
      <c r="C28" s="121"/>
      <c r="D28" s="121"/>
      <c r="E28" s="121"/>
      <c r="F28" s="121"/>
      <c r="G28" s="121"/>
      <c r="H28" s="121"/>
      <c r="I28" s="121"/>
      <c r="J28" s="121"/>
      <c r="K28" s="152"/>
    </row>
    <row r="29" spans="1:11">
      <c r="A29" s="131"/>
      <c r="B29" s="132"/>
      <c r="C29" s="132"/>
      <c r="D29" s="132"/>
      <c r="E29" s="132"/>
      <c r="F29" s="132"/>
      <c r="G29" s="132"/>
      <c r="H29" s="132"/>
      <c r="I29" s="132"/>
      <c r="J29" s="132"/>
      <c r="K29" s="159"/>
    </row>
    <row r="30" spans="1:11">
      <c r="A30" s="139"/>
      <c r="B30" s="140"/>
      <c r="C30" s="140"/>
      <c r="D30" s="140"/>
      <c r="E30" s="140"/>
      <c r="F30" s="140"/>
      <c r="G30" s="140"/>
      <c r="H30" s="140"/>
      <c r="I30" s="140"/>
      <c r="J30" s="140"/>
      <c r="K30" s="162"/>
    </row>
    <row r="31" spans="1:11">
      <c r="A31" s="139"/>
      <c r="B31" s="140"/>
      <c r="C31" s="140"/>
      <c r="D31" s="140"/>
      <c r="E31" s="140"/>
      <c r="F31" s="140"/>
      <c r="G31" s="140"/>
      <c r="H31" s="140"/>
      <c r="I31" s="140"/>
      <c r="J31" s="140"/>
      <c r="K31" s="162"/>
    </row>
    <row r="32" spans="1:11">
      <c r="A32" s="139"/>
      <c r="B32" s="140"/>
      <c r="C32" s="140"/>
      <c r="D32" s="140"/>
      <c r="E32" s="140"/>
      <c r="F32" s="140"/>
      <c r="G32" s="140"/>
      <c r="H32" s="140"/>
      <c r="I32" s="140"/>
      <c r="J32" s="140"/>
      <c r="K32" s="162"/>
    </row>
    <row r="33" ht="23" customHeight="1" spans="1:11">
      <c r="A33" s="139"/>
      <c r="B33" s="140"/>
      <c r="C33" s="140"/>
      <c r="D33" s="140"/>
      <c r="E33" s="140"/>
      <c r="F33" s="140"/>
      <c r="G33" s="140"/>
      <c r="H33" s="140"/>
      <c r="I33" s="140"/>
      <c r="J33" s="140"/>
      <c r="K33" s="162"/>
    </row>
    <row r="34" ht="23" customHeight="1" spans="1:11">
      <c r="A34" s="131"/>
      <c r="B34" s="132"/>
      <c r="C34" s="132"/>
      <c r="D34" s="132"/>
      <c r="E34" s="132"/>
      <c r="F34" s="132"/>
      <c r="G34" s="132"/>
      <c r="H34" s="132"/>
      <c r="I34" s="132"/>
      <c r="J34" s="132"/>
      <c r="K34" s="159"/>
    </row>
    <row r="35" ht="23" customHeight="1" spans="1:11">
      <c r="A35" s="141"/>
      <c r="B35" s="132"/>
      <c r="C35" s="132"/>
      <c r="D35" s="132"/>
      <c r="E35" s="132"/>
      <c r="F35" s="132"/>
      <c r="G35" s="132"/>
      <c r="H35" s="132"/>
      <c r="I35" s="132"/>
      <c r="J35" s="132"/>
      <c r="K35" s="159"/>
    </row>
    <row r="36" ht="23" customHeight="1" spans="1:11">
      <c r="A36" s="142"/>
      <c r="B36" s="143"/>
      <c r="C36" s="143"/>
      <c r="D36" s="143"/>
      <c r="E36" s="143"/>
      <c r="F36" s="143"/>
      <c r="G36" s="143"/>
      <c r="H36" s="143"/>
      <c r="I36" s="143"/>
      <c r="J36" s="143"/>
      <c r="K36" s="163"/>
    </row>
    <row r="37" ht="18.75" customHeight="1" spans="1:11">
      <c r="A37" s="144" t="s">
        <v>255</v>
      </c>
      <c r="B37" s="145"/>
      <c r="C37" s="145"/>
      <c r="D37" s="145"/>
      <c r="E37" s="145"/>
      <c r="F37" s="145"/>
      <c r="G37" s="145"/>
      <c r="H37" s="145"/>
      <c r="I37" s="145"/>
      <c r="J37" s="145"/>
      <c r="K37" s="164"/>
    </row>
    <row r="38" s="92" customFormat="1" ht="18.75" customHeight="1" spans="1:11">
      <c r="A38" s="105" t="s">
        <v>256</v>
      </c>
      <c r="B38" s="107"/>
      <c r="C38" s="107"/>
      <c r="D38" s="104" t="s">
        <v>257</v>
      </c>
      <c r="E38" s="104"/>
      <c r="F38" s="146" t="s">
        <v>258</v>
      </c>
      <c r="G38" s="147"/>
      <c r="H38" s="107" t="s">
        <v>259</v>
      </c>
      <c r="I38" s="107"/>
      <c r="J38" s="107" t="s">
        <v>260</v>
      </c>
      <c r="K38" s="158"/>
    </row>
    <row r="39" ht="18.75" customHeight="1" spans="1:13">
      <c r="A39" s="105" t="s">
        <v>113</v>
      </c>
      <c r="B39" s="107" t="s">
        <v>261</v>
      </c>
      <c r="C39" s="107"/>
      <c r="D39" s="107"/>
      <c r="E39" s="107"/>
      <c r="F39" s="107"/>
      <c r="G39" s="107"/>
      <c r="H39" s="107"/>
      <c r="I39" s="107"/>
      <c r="J39" s="107"/>
      <c r="K39" s="158"/>
      <c r="M39" s="92"/>
    </row>
    <row r="40" ht="31" customHeight="1" spans="1:11">
      <c r="A40" s="105" t="s">
        <v>262</v>
      </c>
      <c r="B40" s="107"/>
      <c r="C40" s="107"/>
      <c r="D40" s="107"/>
      <c r="E40" s="107"/>
      <c r="F40" s="107"/>
      <c r="G40" s="107"/>
      <c r="H40" s="107"/>
      <c r="I40" s="107"/>
      <c r="J40" s="107"/>
      <c r="K40" s="158"/>
    </row>
    <row r="41" ht="18.75" customHeight="1" spans="1:11">
      <c r="A41" s="105"/>
      <c r="B41" s="107"/>
      <c r="C41" s="107"/>
      <c r="D41" s="107"/>
      <c r="E41" s="107"/>
      <c r="F41" s="107"/>
      <c r="G41" s="107"/>
      <c r="H41" s="107"/>
      <c r="I41" s="107"/>
      <c r="J41" s="107"/>
      <c r="K41" s="158"/>
    </row>
    <row r="42" ht="32" customHeight="1" spans="1:11">
      <c r="A42" s="109" t="s">
        <v>126</v>
      </c>
      <c r="B42" s="113" t="s">
        <v>210</v>
      </c>
      <c r="C42" s="113"/>
      <c r="D42" s="111" t="s">
        <v>263</v>
      </c>
      <c r="E42" s="112" t="s">
        <v>211</v>
      </c>
      <c r="F42" s="111" t="s">
        <v>129</v>
      </c>
      <c r="G42" s="148">
        <v>45494</v>
      </c>
      <c r="H42" s="149" t="s">
        <v>130</v>
      </c>
      <c r="I42" s="149"/>
      <c r="J42" s="113" t="s">
        <v>131</v>
      </c>
      <c r="K42" s="165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landscape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165735</xdr:rowOff>
                  </from>
                  <to>
                    <xdr:col>2</xdr:col>
                    <xdr:colOff>24130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354330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5</xdr:col>
                    <xdr:colOff>825500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407670</xdr:colOff>
                    <xdr:row>11</xdr:row>
                    <xdr:rowOff>159385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398145</xdr:colOff>
                    <xdr:row>12</xdr:row>
                    <xdr:rowOff>188595</xdr:rowOff>
                  </from>
                  <to>
                    <xdr:col>2</xdr:col>
                    <xdr:colOff>182245</xdr:colOff>
                    <xdr:row>14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5</xdr:col>
                    <xdr:colOff>1041400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412115</xdr:colOff>
                    <xdr:row>6</xdr:row>
                    <xdr:rowOff>152400</xdr:rowOff>
                  </from>
                  <to>
                    <xdr:col>3</xdr:col>
                    <xdr:colOff>122555</xdr:colOff>
                    <xdr:row>8</xdr:row>
                    <xdr:rowOff>76835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375285</xdr:colOff>
                    <xdr:row>8</xdr:row>
                    <xdr:rowOff>191770</xdr:rowOff>
                  </from>
                  <to>
                    <xdr:col>3</xdr:col>
                    <xdr:colOff>85725</xdr:colOff>
                    <xdr:row>10</xdr:row>
                    <xdr:rowOff>23495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workbookViewId="0">
      <selection activeCell="A1" sqref="$A1:$XFD1048576"/>
    </sheetView>
  </sheetViews>
  <sheetFormatPr defaultColWidth="10.1666666666667" defaultRowHeight="15.6"/>
  <cols>
    <col min="1" max="1" width="9.66666666666667" style="90" customWidth="1"/>
    <col min="2" max="2" width="11.1666666666667" style="90" customWidth="1"/>
    <col min="3" max="3" width="9.16666666666667" style="90" customWidth="1"/>
    <col min="4" max="4" width="9.5" style="90" customWidth="1"/>
    <col min="5" max="5" width="10.6833333333333" style="90" customWidth="1"/>
    <col min="6" max="6" width="18.6" style="90" customWidth="1"/>
    <col min="7" max="7" width="9.5" style="90" customWidth="1"/>
    <col min="8" max="8" width="9.16666666666667" style="90" customWidth="1"/>
    <col min="9" max="9" width="8.16666666666667" style="90" customWidth="1"/>
    <col min="10" max="10" width="10.5" style="90" customWidth="1"/>
    <col min="11" max="11" width="12.1666666666667" style="90" customWidth="1"/>
    <col min="12" max="16384" width="10.1666666666667" style="90"/>
  </cols>
  <sheetData>
    <row r="1" s="90" customFormat="1" ht="26.55" spans="1:11">
      <c r="A1" s="93" t="s">
        <v>212</v>
      </c>
      <c r="B1" s="93"/>
      <c r="C1" s="93"/>
      <c r="D1" s="93"/>
      <c r="E1" s="93"/>
      <c r="F1" s="93"/>
      <c r="G1" s="93"/>
      <c r="H1" s="93"/>
      <c r="I1" s="93"/>
      <c r="J1" s="93"/>
      <c r="K1" s="93"/>
    </row>
    <row r="2" s="90" customFormat="1" spans="1:11">
      <c r="A2" s="94" t="s">
        <v>37</v>
      </c>
      <c r="B2" s="95" t="s">
        <v>38</v>
      </c>
      <c r="C2" s="95"/>
      <c r="D2" s="96" t="s">
        <v>46</v>
      </c>
      <c r="E2" s="97" t="s">
        <v>47</v>
      </c>
      <c r="F2" s="98" t="s">
        <v>213</v>
      </c>
      <c r="G2" s="99" t="s">
        <v>53</v>
      </c>
      <c r="H2" s="99"/>
      <c r="I2" s="129" t="s">
        <v>41</v>
      </c>
      <c r="J2" s="99" t="s">
        <v>42</v>
      </c>
      <c r="K2" s="150"/>
    </row>
    <row r="3" s="90" customFormat="1" spans="1:11">
      <c r="A3" s="100" t="s">
        <v>59</v>
      </c>
      <c r="B3" s="101">
        <v>22082</v>
      </c>
      <c r="C3" s="101"/>
      <c r="D3" s="102" t="s">
        <v>214</v>
      </c>
      <c r="E3" s="103">
        <v>45532</v>
      </c>
      <c r="F3" s="103"/>
      <c r="G3" s="103"/>
      <c r="H3" s="104" t="s">
        <v>215</v>
      </c>
      <c r="I3" s="104"/>
      <c r="J3" s="104"/>
      <c r="K3" s="151"/>
    </row>
    <row r="4" s="90" customFormat="1" spans="1:11">
      <c r="A4" s="105" t="s">
        <v>56</v>
      </c>
      <c r="B4" s="106">
        <v>4</v>
      </c>
      <c r="C4" s="106">
        <v>6</v>
      </c>
      <c r="D4" s="107" t="s">
        <v>216</v>
      </c>
      <c r="E4" s="108" t="s">
        <v>217</v>
      </c>
      <c r="F4" s="108"/>
      <c r="G4" s="108"/>
      <c r="H4" s="107" t="s">
        <v>218</v>
      </c>
      <c r="I4" s="107"/>
      <c r="J4" s="121" t="s">
        <v>50</v>
      </c>
      <c r="K4" s="152" t="s">
        <v>51</v>
      </c>
    </row>
    <row r="5" s="90" customFormat="1" spans="1:11">
      <c r="A5" s="105" t="s">
        <v>219</v>
      </c>
      <c r="B5" s="101">
        <v>6</v>
      </c>
      <c r="C5" s="101"/>
      <c r="D5" s="102" t="s">
        <v>217</v>
      </c>
      <c r="E5" s="102" t="s">
        <v>220</v>
      </c>
      <c r="F5" s="102" t="s">
        <v>221</v>
      </c>
      <c r="G5" s="102" t="s">
        <v>222</v>
      </c>
      <c r="H5" s="107" t="s">
        <v>223</v>
      </c>
      <c r="I5" s="107"/>
      <c r="J5" s="121" t="s">
        <v>50</v>
      </c>
      <c r="K5" s="152" t="s">
        <v>51</v>
      </c>
    </row>
    <row r="6" s="90" customFormat="1" ht="16.35" spans="1:11">
      <c r="A6" s="109" t="s">
        <v>224</v>
      </c>
      <c r="B6" s="110">
        <v>980</v>
      </c>
      <c r="C6" s="110"/>
      <c r="D6" s="111" t="s">
        <v>225</v>
      </c>
      <c r="E6" s="112"/>
      <c r="F6" s="113">
        <v>5965</v>
      </c>
      <c r="G6" s="111"/>
      <c r="H6" s="114" t="s">
        <v>226</v>
      </c>
      <c r="I6" s="114"/>
      <c r="J6" s="127" t="s">
        <v>50</v>
      </c>
      <c r="K6" s="153" t="s">
        <v>51</v>
      </c>
    </row>
    <row r="7" s="90" customFormat="1" ht="16.35" spans="1:11">
      <c r="A7" s="115"/>
      <c r="B7" s="116"/>
      <c r="C7" s="116"/>
      <c r="D7" s="115"/>
      <c r="E7" s="116"/>
      <c r="F7" s="117"/>
      <c r="G7" s="115"/>
      <c r="H7" s="117"/>
      <c r="I7" s="116"/>
      <c r="J7" s="116"/>
      <c r="K7" s="116"/>
    </row>
    <row r="8" s="90" customFormat="1" spans="1:11">
      <c r="A8" s="118" t="s">
        <v>227</v>
      </c>
      <c r="B8" s="98" t="s">
        <v>228</v>
      </c>
      <c r="C8" s="98" t="s">
        <v>229</v>
      </c>
      <c r="D8" s="98" t="s">
        <v>230</v>
      </c>
      <c r="E8" s="98" t="s">
        <v>231</v>
      </c>
      <c r="F8" s="98" t="s">
        <v>232</v>
      </c>
      <c r="G8" s="119" t="s">
        <v>233</v>
      </c>
      <c r="H8" s="120"/>
      <c r="I8" s="120"/>
      <c r="J8" s="120"/>
      <c r="K8" s="154"/>
    </row>
    <row r="9" s="90" customFormat="1" spans="1:11">
      <c r="A9" s="105" t="s">
        <v>234</v>
      </c>
      <c r="B9" s="107"/>
      <c r="C9" s="121" t="s">
        <v>50</v>
      </c>
      <c r="D9" s="121" t="s">
        <v>51</v>
      </c>
      <c r="E9" s="102" t="s">
        <v>235</v>
      </c>
      <c r="F9" s="122" t="s">
        <v>236</v>
      </c>
      <c r="G9" s="123"/>
      <c r="H9" s="124"/>
      <c r="I9" s="124"/>
      <c r="J9" s="124"/>
      <c r="K9" s="155"/>
    </row>
    <row r="10" s="90" customFormat="1" spans="1:11">
      <c r="A10" s="105" t="s">
        <v>237</v>
      </c>
      <c r="B10" s="107"/>
      <c r="C10" s="121" t="s">
        <v>50</v>
      </c>
      <c r="D10" s="121" t="s">
        <v>51</v>
      </c>
      <c r="E10" s="102" t="s">
        <v>238</v>
      </c>
      <c r="F10" s="122" t="s">
        <v>197</v>
      </c>
      <c r="G10" s="123" t="s">
        <v>239</v>
      </c>
      <c r="H10" s="124"/>
      <c r="I10" s="124"/>
      <c r="J10" s="124"/>
      <c r="K10" s="155"/>
    </row>
    <row r="11" s="90" customFormat="1" spans="1:11">
      <c r="A11" s="125" t="s">
        <v>198</v>
      </c>
      <c r="B11" s="126"/>
      <c r="C11" s="126"/>
      <c r="D11" s="126"/>
      <c r="E11" s="126"/>
      <c r="F11" s="126"/>
      <c r="G11" s="126"/>
      <c r="H11" s="126"/>
      <c r="I11" s="126"/>
      <c r="J11" s="126"/>
      <c r="K11" s="156"/>
    </row>
    <row r="12" s="90" customFormat="1" spans="1:11">
      <c r="A12" s="100" t="s">
        <v>73</v>
      </c>
      <c r="B12" s="121" t="s">
        <v>69</v>
      </c>
      <c r="C12" s="121" t="s">
        <v>70</v>
      </c>
      <c r="D12" s="122"/>
      <c r="E12" s="102" t="s">
        <v>71</v>
      </c>
      <c r="F12" s="121" t="s">
        <v>69</v>
      </c>
      <c r="G12" s="121" t="s">
        <v>70</v>
      </c>
      <c r="H12" s="121"/>
      <c r="I12" s="102" t="s">
        <v>240</v>
      </c>
      <c r="J12" s="121" t="s">
        <v>69</v>
      </c>
      <c r="K12" s="152" t="s">
        <v>70</v>
      </c>
    </row>
    <row r="13" s="90" customFormat="1" spans="1:11">
      <c r="A13" s="100" t="s">
        <v>76</v>
      </c>
      <c r="B13" s="121" t="s">
        <v>69</v>
      </c>
      <c r="C13" s="121" t="s">
        <v>70</v>
      </c>
      <c r="D13" s="122"/>
      <c r="E13" s="102" t="s">
        <v>81</v>
      </c>
      <c r="F13" s="121" t="s">
        <v>69</v>
      </c>
      <c r="G13" s="121" t="s">
        <v>70</v>
      </c>
      <c r="H13" s="121"/>
      <c r="I13" s="102" t="s">
        <v>241</v>
      </c>
      <c r="J13" s="121" t="s">
        <v>69</v>
      </c>
      <c r="K13" s="152" t="s">
        <v>70</v>
      </c>
    </row>
    <row r="14" s="90" customFormat="1" ht="16.35" spans="1:11">
      <c r="A14" s="109" t="s">
        <v>242</v>
      </c>
      <c r="B14" s="127" t="s">
        <v>69</v>
      </c>
      <c r="C14" s="127" t="s">
        <v>70</v>
      </c>
      <c r="D14" s="112"/>
      <c r="E14" s="111" t="s">
        <v>243</v>
      </c>
      <c r="F14" s="127" t="s">
        <v>69</v>
      </c>
      <c r="G14" s="127" t="s">
        <v>70</v>
      </c>
      <c r="H14" s="127"/>
      <c r="I14" s="111" t="s">
        <v>244</v>
      </c>
      <c r="J14" s="127" t="s">
        <v>69</v>
      </c>
      <c r="K14" s="153" t="s">
        <v>70</v>
      </c>
    </row>
    <row r="15" s="90" customFormat="1" ht="16.35" spans="1:11">
      <c r="A15" s="115"/>
      <c r="B15" s="128"/>
      <c r="C15" s="128"/>
      <c r="D15" s="116"/>
      <c r="E15" s="115"/>
      <c r="F15" s="128"/>
      <c r="G15" s="128"/>
      <c r="H15" s="128"/>
      <c r="I15" s="115"/>
      <c r="J15" s="128"/>
      <c r="K15" s="128"/>
    </row>
    <row r="16" s="91" customFormat="1" spans="1:11">
      <c r="A16" s="94" t="s">
        <v>245</v>
      </c>
      <c r="B16" s="129"/>
      <c r="C16" s="129"/>
      <c r="D16" s="129"/>
      <c r="E16" s="129"/>
      <c r="F16" s="129"/>
      <c r="G16" s="129"/>
      <c r="H16" s="129"/>
      <c r="I16" s="129"/>
      <c r="J16" s="129"/>
      <c r="K16" s="157"/>
    </row>
    <row r="17" s="90" customFormat="1" spans="1:11">
      <c r="A17" s="105" t="s">
        <v>246</v>
      </c>
      <c r="B17" s="107"/>
      <c r="C17" s="107"/>
      <c r="D17" s="107"/>
      <c r="E17" s="107"/>
      <c r="F17" s="107"/>
      <c r="G17" s="107"/>
      <c r="H17" s="107"/>
      <c r="I17" s="107"/>
      <c r="J17" s="107"/>
      <c r="K17" s="158"/>
    </row>
    <row r="18" s="90" customFormat="1" spans="1:11">
      <c r="A18" s="105" t="s">
        <v>247</v>
      </c>
      <c r="B18" s="107"/>
      <c r="C18" s="107"/>
      <c r="D18" s="107"/>
      <c r="E18" s="107"/>
      <c r="F18" s="107"/>
      <c r="G18" s="107"/>
      <c r="H18" s="107"/>
      <c r="I18" s="107"/>
      <c r="J18" s="107"/>
      <c r="K18" s="158"/>
    </row>
    <row r="19" s="90" customFormat="1" spans="1:11">
      <c r="A19" s="130" t="s">
        <v>248</v>
      </c>
      <c r="B19" s="121"/>
      <c r="C19" s="121"/>
      <c r="D19" s="121"/>
      <c r="E19" s="121"/>
      <c r="F19" s="121"/>
      <c r="G19" s="121"/>
      <c r="H19" s="121"/>
      <c r="I19" s="121"/>
      <c r="J19" s="121"/>
      <c r="K19" s="152"/>
    </row>
    <row r="20" s="90" customFormat="1" spans="1:11">
      <c r="A20" s="131" t="s">
        <v>249</v>
      </c>
      <c r="B20" s="132"/>
      <c r="C20" s="132"/>
      <c r="D20" s="132"/>
      <c r="E20" s="132"/>
      <c r="F20" s="132"/>
      <c r="G20" s="132"/>
      <c r="H20" s="132"/>
      <c r="I20" s="132"/>
      <c r="J20" s="132"/>
      <c r="K20" s="159"/>
    </row>
    <row r="21" s="90" customFormat="1" spans="1:11">
      <c r="A21" s="131" t="s">
        <v>250</v>
      </c>
      <c r="B21" s="132"/>
      <c r="C21" s="132"/>
      <c r="D21" s="132"/>
      <c r="E21" s="132"/>
      <c r="F21" s="132"/>
      <c r="G21" s="132"/>
      <c r="H21" s="132"/>
      <c r="I21" s="132"/>
      <c r="J21" s="132"/>
      <c r="K21" s="159"/>
    </row>
    <row r="22" s="90" customFormat="1" spans="1:11">
      <c r="A22" s="131" t="s">
        <v>251</v>
      </c>
      <c r="B22" s="132"/>
      <c r="C22" s="132"/>
      <c r="D22" s="132"/>
      <c r="E22" s="132"/>
      <c r="F22" s="132"/>
      <c r="G22" s="132"/>
      <c r="H22" s="132"/>
      <c r="I22" s="132"/>
      <c r="J22" s="132"/>
      <c r="K22" s="159"/>
    </row>
    <row r="23" s="90" customFormat="1" spans="1:11">
      <c r="A23" s="133"/>
      <c r="B23" s="134"/>
      <c r="C23" s="134"/>
      <c r="D23" s="134"/>
      <c r="E23" s="134"/>
      <c r="F23" s="134"/>
      <c r="G23" s="134"/>
      <c r="H23" s="134"/>
      <c r="I23" s="134"/>
      <c r="J23" s="134"/>
      <c r="K23" s="160"/>
    </row>
    <row r="24" s="90" customFormat="1" spans="1:11">
      <c r="A24" s="105" t="s">
        <v>112</v>
      </c>
      <c r="B24" s="107"/>
      <c r="C24" s="121" t="s">
        <v>50</v>
      </c>
      <c r="D24" s="121" t="s">
        <v>51</v>
      </c>
      <c r="E24" s="104"/>
      <c r="F24" s="104"/>
      <c r="G24" s="104"/>
      <c r="H24" s="104"/>
      <c r="I24" s="104"/>
      <c r="J24" s="104"/>
      <c r="K24" s="151"/>
    </row>
    <row r="25" s="90" customFormat="1" ht="16.35" spans="1:11">
      <c r="A25" s="135" t="s">
        <v>252</v>
      </c>
      <c r="B25" s="136"/>
      <c r="C25" s="136"/>
      <c r="D25" s="136"/>
      <c r="E25" s="136"/>
      <c r="F25" s="136"/>
      <c r="G25" s="136"/>
      <c r="H25" s="136"/>
      <c r="I25" s="136"/>
      <c r="J25" s="136"/>
      <c r="K25" s="161"/>
    </row>
    <row r="26" s="90" customFormat="1" ht="16.35" spans="1:11">
      <c r="A26" s="137"/>
      <c r="B26" s="137"/>
      <c r="C26" s="137"/>
      <c r="D26" s="137"/>
      <c r="E26" s="137"/>
      <c r="F26" s="137"/>
      <c r="G26" s="137"/>
      <c r="H26" s="137"/>
      <c r="I26" s="137"/>
      <c r="J26" s="137"/>
      <c r="K26" s="137"/>
    </row>
    <row r="27" s="90" customFormat="1" spans="1:11">
      <c r="A27" s="138" t="s">
        <v>253</v>
      </c>
      <c r="B27" s="120"/>
      <c r="C27" s="120"/>
      <c r="D27" s="120"/>
      <c r="E27" s="120"/>
      <c r="F27" s="120"/>
      <c r="G27" s="120"/>
      <c r="H27" s="120"/>
      <c r="I27" s="120"/>
      <c r="J27" s="120"/>
      <c r="K27" s="154"/>
    </row>
    <row r="28" s="90" customFormat="1" spans="1:11">
      <c r="A28" s="130" t="s">
        <v>254</v>
      </c>
      <c r="B28" s="121"/>
      <c r="C28" s="121"/>
      <c r="D28" s="121"/>
      <c r="E28" s="121"/>
      <c r="F28" s="121"/>
      <c r="G28" s="121"/>
      <c r="H28" s="121"/>
      <c r="I28" s="121"/>
      <c r="J28" s="121"/>
      <c r="K28" s="152"/>
    </row>
    <row r="29" s="90" customFormat="1" spans="1:11">
      <c r="A29" s="131"/>
      <c r="B29" s="132"/>
      <c r="C29" s="132"/>
      <c r="D29" s="132"/>
      <c r="E29" s="132"/>
      <c r="F29" s="132"/>
      <c r="G29" s="132"/>
      <c r="H29" s="132"/>
      <c r="I29" s="132"/>
      <c r="J29" s="132"/>
      <c r="K29" s="159"/>
    </row>
    <row r="30" s="90" customFormat="1" spans="1:11">
      <c r="A30" s="139"/>
      <c r="B30" s="140"/>
      <c r="C30" s="140"/>
      <c r="D30" s="140"/>
      <c r="E30" s="140"/>
      <c r="F30" s="140"/>
      <c r="G30" s="140"/>
      <c r="H30" s="140"/>
      <c r="I30" s="140"/>
      <c r="J30" s="140"/>
      <c r="K30" s="162"/>
    </row>
    <row r="31" s="90" customFormat="1" spans="1:11">
      <c r="A31" s="139"/>
      <c r="B31" s="140"/>
      <c r="C31" s="140"/>
      <c r="D31" s="140"/>
      <c r="E31" s="140"/>
      <c r="F31" s="140"/>
      <c r="G31" s="140"/>
      <c r="H31" s="140"/>
      <c r="I31" s="140"/>
      <c r="J31" s="140"/>
      <c r="K31" s="162"/>
    </row>
    <row r="32" s="90" customFormat="1" spans="1:11">
      <c r="A32" s="139"/>
      <c r="B32" s="140"/>
      <c r="C32" s="140"/>
      <c r="D32" s="140"/>
      <c r="E32" s="140"/>
      <c r="F32" s="140"/>
      <c r="G32" s="140"/>
      <c r="H32" s="140"/>
      <c r="I32" s="140"/>
      <c r="J32" s="140"/>
      <c r="K32" s="162"/>
    </row>
    <row r="33" s="90" customFormat="1" ht="23" customHeight="1" spans="1:11">
      <c r="A33" s="139"/>
      <c r="B33" s="140"/>
      <c r="C33" s="140"/>
      <c r="D33" s="140"/>
      <c r="E33" s="140"/>
      <c r="F33" s="140"/>
      <c r="G33" s="140"/>
      <c r="H33" s="140"/>
      <c r="I33" s="140"/>
      <c r="J33" s="140"/>
      <c r="K33" s="162"/>
    </row>
    <row r="34" s="90" customFormat="1" ht="23" customHeight="1" spans="1:11">
      <c r="A34" s="131"/>
      <c r="B34" s="132"/>
      <c r="C34" s="132"/>
      <c r="D34" s="132"/>
      <c r="E34" s="132"/>
      <c r="F34" s="132"/>
      <c r="G34" s="132"/>
      <c r="H34" s="132"/>
      <c r="I34" s="132"/>
      <c r="J34" s="132"/>
      <c r="K34" s="159"/>
    </row>
    <row r="35" s="90" customFormat="1" ht="23" customHeight="1" spans="1:11">
      <c r="A35" s="141"/>
      <c r="B35" s="132"/>
      <c r="C35" s="132"/>
      <c r="D35" s="132"/>
      <c r="E35" s="132"/>
      <c r="F35" s="132"/>
      <c r="G35" s="132"/>
      <c r="H35" s="132"/>
      <c r="I35" s="132"/>
      <c r="J35" s="132"/>
      <c r="K35" s="159"/>
    </row>
    <row r="36" s="90" customFormat="1" ht="23" customHeight="1" spans="1:11">
      <c r="A36" s="142"/>
      <c r="B36" s="143"/>
      <c r="C36" s="143"/>
      <c r="D36" s="143"/>
      <c r="E36" s="143"/>
      <c r="F36" s="143"/>
      <c r="G36" s="143"/>
      <c r="H36" s="143"/>
      <c r="I36" s="143"/>
      <c r="J36" s="143"/>
      <c r="K36" s="163"/>
    </row>
    <row r="37" s="90" customFormat="1" ht="18.75" customHeight="1" spans="1:11">
      <c r="A37" s="144" t="s">
        <v>255</v>
      </c>
      <c r="B37" s="145"/>
      <c r="C37" s="145"/>
      <c r="D37" s="145"/>
      <c r="E37" s="145"/>
      <c r="F37" s="145"/>
      <c r="G37" s="145"/>
      <c r="H37" s="145"/>
      <c r="I37" s="145"/>
      <c r="J37" s="145"/>
      <c r="K37" s="164"/>
    </row>
    <row r="38" s="92" customFormat="1" ht="18.75" customHeight="1" spans="1:11">
      <c r="A38" s="105" t="s">
        <v>256</v>
      </c>
      <c r="B38" s="107"/>
      <c r="C38" s="107"/>
      <c r="D38" s="104" t="s">
        <v>257</v>
      </c>
      <c r="E38" s="104"/>
      <c r="F38" s="146" t="s">
        <v>258</v>
      </c>
      <c r="G38" s="147"/>
      <c r="H38" s="107" t="s">
        <v>259</v>
      </c>
      <c r="I38" s="107"/>
      <c r="J38" s="107" t="s">
        <v>260</v>
      </c>
      <c r="K38" s="158"/>
    </row>
    <row r="39" s="90" customFormat="1" ht="18.75" customHeight="1" spans="1:13">
      <c r="A39" s="105" t="s">
        <v>113</v>
      </c>
      <c r="B39" s="107" t="s">
        <v>261</v>
      </c>
      <c r="C39" s="107"/>
      <c r="D39" s="107"/>
      <c r="E39" s="107"/>
      <c r="F39" s="107"/>
      <c r="G39" s="107"/>
      <c r="H39" s="107"/>
      <c r="I39" s="107"/>
      <c r="J39" s="107"/>
      <c r="K39" s="158"/>
      <c r="M39" s="92"/>
    </row>
    <row r="40" s="90" customFormat="1" ht="31" customHeight="1" spans="1:11">
      <c r="A40" s="105" t="s">
        <v>262</v>
      </c>
      <c r="B40" s="107"/>
      <c r="C40" s="107"/>
      <c r="D40" s="107"/>
      <c r="E40" s="107"/>
      <c r="F40" s="107"/>
      <c r="G40" s="107"/>
      <c r="H40" s="107"/>
      <c r="I40" s="107"/>
      <c r="J40" s="107"/>
      <c r="K40" s="158"/>
    </row>
    <row r="41" s="90" customFormat="1" ht="18.75" customHeight="1" spans="1:11">
      <c r="A41" s="105"/>
      <c r="B41" s="107"/>
      <c r="C41" s="107"/>
      <c r="D41" s="107"/>
      <c r="E41" s="107"/>
      <c r="F41" s="107"/>
      <c r="G41" s="107"/>
      <c r="H41" s="107"/>
      <c r="I41" s="107"/>
      <c r="J41" s="107"/>
      <c r="K41" s="158"/>
    </row>
    <row r="42" s="90" customFormat="1" ht="32" customHeight="1" spans="1:11">
      <c r="A42" s="109" t="s">
        <v>126</v>
      </c>
      <c r="B42" s="113" t="s">
        <v>210</v>
      </c>
      <c r="C42" s="113"/>
      <c r="D42" s="111" t="s">
        <v>263</v>
      </c>
      <c r="E42" s="112" t="s">
        <v>211</v>
      </c>
      <c r="F42" s="111" t="s">
        <v>129</v>
      </c>
      <c r="G42" s="148">
        <v>45494</v>
      </c>
      <c r="H42" s="149" t="s">
        <v>130</v>
      </c>
      <c r="I42" s="149"/>
      <c r="J42" s="113" t="s">
        <v>131</v>
      </c>
      <c r="K42" s="165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165735</xdr:rowOff>
                  </from>
                  <to>
                    <xdr:col>2</xdr:col>
                    <xdr:colOff>24130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0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1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2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3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4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5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6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7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8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9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0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1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2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3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4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5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6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7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354330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8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9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5</xdr:col>
                    <xdr:colOff>825500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0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1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2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3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4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5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6" name="Check Box 32" r:id="rId34">
              <controlPr defaultSize="0">
                <anchor moveWithCells="1">
                  <from>
                    <xdr:col>1</xdr:col>
                    <xdr:colOff>407670</xdr:colOff>
                    <xdr:row>11</xdr:row>
                    <xdr:rowOff>159385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7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8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9" name="Check Box 35" r:id="rId37">
              <controlPr defaultSize="0">
                <anchor moveWithCells="1">
                  <from>
                    <xdr:col>1</xdr:col>
                    <xdr:colOff>398145</xdr:colOff>
                    <xdr:row>12</xdr:row>
                    <xdr:rowOff>188595</xdr:rowOff>
                  </from>
                  <to>
                    <xdr:col>2</xdr:col>
                    <xdr:colOff>182245</xdr:colOff>
                    <xdr:row>14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0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1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5</xdr:col>
                    <xdr:colOff>1041400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2" name="Check Box 38" r:id="rId40">
              <controlPr defaultSize="0">
                <anchor moveWithCells="1">
                  <from>
                    <xdr:col>2</xdr:col>
                    <xdr:colOff>412115</xdr:colOff>
                    <xdr:row>6</xdr:row>
                    <xdr:rowOff>152400</xdr:rowOff>
                  </from>
                  <to>
                    <xdr:col>3</xdr:col>
                    <xdr:colOff>122555</xdr:colOff>
                    <xdr:row>8</xdr:row>
                    <xdr:rowOff>76835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3" name="Check Box 39" r:id="rId41">
              <controlPr defaultSize="0">
                <anchor moveWithCells="1">
                  <from>
                    <xdr:col>2</xdr:col>
                    <xdr:colOff>375285</xdr:colOff>
                    <xdr:row>8</xdr:row>
                    <xdr:rowOff>191770</xdr:rowOff>
                  </from>
                  <to>
                    <xdr:col>3</xdr:col>
                    <xdr:colOff>85725</xdr:colOff>
                    <xdr:row>10</xdr:row>
                    <xdr:rowOff>23495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workbookViewId="0">
      <selection activeCell="G8" sqref="G8:K8"/>
    </sheetView>
  </sheetViews>
  <sheetFormatPr defaultColWidth="10.1666666666667" defaultRowHeight="15.6"/>
  <cols>
    <col min="1" max="1" width="9.66666666666667" style="90" customWidth="1"/>
    <col min="2" max="2" width="11.1666666666667" style="90" customWidth="1"/>
    <col min="3" max="3" width="9.16666666666667" style="90" customWidth="1"/>
    <col min="4" max="4" width="9.5" style="90" customWidth="1"/>
    <col min="5" max="5" width="10.6833333333333" style="90" customWidth="1"/>
    <col min="6" max="6" width="18.6" style="90" customWidth="1"/>
    <col min="7" max="7" width="9.5" style="90" customWidth="1"/>
    <col min="8" max="8" width="9.16666666666667" style="90" customWidth="1"/>
    <col min="9" max="9" width="8.16666666666667" style="90" customWidth="1"/>
    <col min="10" max="10" width="10.5" style="90" customWidth="1"/>
    <col min="11" max="11" width="12.1666666666667" style="90" customWidth="1"/>
    <col min="12" max="16384" width="10.1666666666667" style="90"/>
  </cols>
  <sheetData>
    <row r="1" s="90" customFormat="1" ht="26.55" spans="1:11">
      <c r="A1" s="93" t="s">
        <v>212</v>
      </c>
      <c r="B1" s="93"/>
      <c r="C1" s="93"/>
      <c r="D1" s="93"/>
      <c r="E1" s="93"/>
      <c r="F1" s="93"/>
      <c r="G1" s="93"/>
      <c r="H1" s="93"/>
      <c r="I1" s="93"/>
      <c r="J1" s="93"/>
      <c r="K1" s="93"/>
    </row>
    <row r="2" s="90" customFormat="1" spans="1:11">
      <c r="A2" s="94" t="s">
        <v>37</v>
      </c>
      <c r="B2" s="95" t="s">
        <v>38</v>
      </c>
      <c r="C2" s="95"/>
      <c r="D2" s="96" t="s">
        <v>46</v>
      </c>
      <c r="E2" s="97" t="s">
        <v>47</v>
      </c>
      <c r="F2" s="98" t="s">
        <v>213</v>
      </c>
      <c r="G2" s="99" t="s">
        <v>53</v>
      </c>
      <c r="H2" s="99"/>
      <c r="I2" s="129" t="s">
        <v>41</v>
      </c>
      <c r="J2" s="99" t="s">
        <v>42</v>
      </c>
      <c r="K2" s="150"/>
    </row>
    <row r="3" s="90" customFormat="1" spans="1:11">
      <c r="A3" s="100" t="s">
        <v>59</v>
      </c>
      <c r="B3" s="101">
        <v>22082</v>
      </c>
      <c r="C3" s="101"/>
      <c r="D3" s="102" t="s">
        <v>214</v>
      </c>
      <c r="E3" s="103">
        <v>45532</v>
      </c>
      <c r="F3" s="103"/>
      <c r="G3" s="103"/>
      <c r="H3" s="104" t="s">
        <v>215</v>
      </c>
      <c r="I3" s="104"/>
      <c r="J3" s="104"/>
      <c r="K3" s="151"/>
    </row>
    <row r="4" s="90" customFormat="1" spans="1:11">
      <c r="A4" s="105" t="s">
        <v>56</v>
      </c>
      <c r="B4" s="106">
        <v>4</v>
      </c>
      <c r="C4" s="106">
        <v>6</v>
      </c>
      <c r="D4" s="107" t="s">
        <v>216</v>
      </c>
      <c r="E4" s="108" t="s">
        <v>217</v>
      </c>
      <c r="F4" s="108"/>
      <c r="G4" s="108"/>
      <c r="H4" s="107" t="s">
        <v>218</v>
      </c>
      <c r="I4" s="107"/>
      <c r="J4" s="121" t="s">
        <v>50</v>
      </c>
      <c r="K4" s="152" t="s">
        <v>51</v>
      </c>
    </row>
    <row r="5" s="90" customFormat="1" spans="1:11">
      <c r="A5" s="105" t="s">
        <v>219</v>
      </c>
      <c r="B5" s="101">
        <v>5</v>
      </c>
      <c r="C5" s="101"/>
      <c r="D5" s="102" t="s">
        <v>217</v>
      </c>
      <c r="E5" s="102" t="s">
        <v>220</v>
      </c>
      <c r="F5" s="102" t="s">
        <v>221</v>
      </c>
      <c r="G5" s="102" t="s">
        <v>222</v>
      </c>
      <c r="H5" s="107" t="s">
        <v>223</v>
      </c>
      <c r="I5" s="107"/>
      <c r="J5" s="121" t="s">
        <v>50</v>
      </c>
      <c r="K5" s="152" t="s">
        <v>51</v>
      </c>
    </row>
    <row r="6" s="90" customFormat="1" ht="16.35" spans="1:11">
      <c r="A6" s="109" t="s">
        <v>224</v>
      </c>
      <c r="B6" s="110">
        <v>580</v>
      </c>
      <c r="C6" s="110"/>
      <c r="D6" s="111" t="s">
        <v>225</v>
      </c>
      <c r="E6" s="112"/>
      <c r="F6" s="113">
        <v>6260</v>
      </c>
      <c r="G6" s="111"/>
      <c r="H6" s="114" t="s">
        <v>226</v>
      </c>
      <c r="I6" s="114"/>
      <c r="J6" s="127" t="s">
        <v>50</v>
      </c>
      <c r="K6" s="153" t="s">
        <v>51</v>
      </c>
    </row>
    <row r="7" s="90" customFormat="1" ht="16.35" spans="1:11">
      <c r="A7" s="115"/>
      <c r="B7" s="116"/>
      <c r="C7" s="116"/>
      <c r="D7" s="115"/>
      <c r="E7" s="116"/>
      <c r="F7" s="117"/>
      <c r="G7" s="115"/>
      <c r="H7" s="117"/>
      <c r="I7" s="116"/>
      <c r="J7" s="116"/>
      <c r="K7" s="116"/>
    </row>
    <row r="8" s="90" customFormat="1" spans="1:11">
      <c r="A8" s="118" t="s">
        <v>227</v>
      </c>
      <c r="B8" s="98" t="s">
        <v>228</v>
      </c>
      <c r="C8" s="98" t="s">
        <v>229</v>
      </c>
      <c r="D8" s="98" t="s">
        <v>230</v>
      </c>
      <c r="E8" s="98" t="s">
        <v>231</v>
      </c>
      <c r="F8" s="98" t="s">
        <v>232</v>
      </c>
      <c r="G8" s="119" t="s">
        <v>264</v>
      </c>
      <c r="H8" s="120"/>
      <c r="I8" s="120"/>
      <c r="J8" s="120"/>
      <c r="K8" s="154"/>
    </row>
    <row r="9" s="90" customFormat="1" spans="1:11">
      <c r="A9" s="105" t="s">
        <v>234</v>
      </c>
      <c r="B9" s="107"/>
      <c r="C9" s="121" t="s">
        <v>50</v>
      </c>
      <c r="D9" s="121" t="s">
        <v>51</v>
      </c>
      <c r="E9" s="102" t="s">
        <v>235</v>
      </c>
      <c r="F9" s="122" t="s">
        <v>236</v>
      </c>
      <c r="G9" s="123"/>
      <c r="H9" s="124"/>
      <c r="I9" s="124"/>
      <c r="J9" s="124"/>
      <c r="K9" s="155"/>
    </row>
    <row r="10" s="90" customFormat="1" spans="1:11">
      <c r="A10" s="105" t="s">
        <v>237</v>
      </c>
      <c r="B10" s="107"/>
      <c r="C10" s="121" t="s">
        <v>50</v>
      </c>
      <c r="D10" s="121" t="s">
        <v>51</v>
      </c>
      <c r="E10" s="102" t="s">
        <v>238</v>
      </c>
      <c r="F10" s="122" t="s">
        <v>197</v>
      </c>
      <c r="G10" s="123" t="s">
        <v>239</v>
      </c>
      <c r="H10" s="124"/>
      <c r="I10" s="124"/>
      <c r="J10" s="124"/>
      <c r="K10" s="155"/>
    </row>
    <row r="11" s="90" customFormat="1" spans="1:11">
      <c r="A11" s="125" t="s">
        <v>198</v>
      </c>
      <c r="B11" s="126"/>
      <c r="C11" s="126"/>
      <c r="D11" s="126"/>
      <c r="E11" s="126"/>
      <c r="F11" s="126"/>
      <c r="G11" s="126"/>
      <c r="H11" s="126"/>
      <c r="I11" s="126"/>
      <c r="J11" s="126"/>
      <c r="K11" s="156"/>
    </row>
    <row r="12" s="90" customFormat="1" spans="1:11">
      <c r="A12" s="100" t="s">
        <v>73</v>
      </c>
      <c r="B12" s="121" t="s">
        <v>69</v>
      </c>
      <c r="C12" s="121" t="s">
        <v>70</v>
      </c>
      <c r="D12" s="122"/>
      <c r="E12" s="102" t="s">
        <v>71</v>
      </c>
      <c r="F12" s="121" t="s">
        <v>69</v>
      </c>
      <c r="G12" s="121" t="s">
        <v>70</v>
      </c>
      <c r="H12" s="121"/>
      <c r="I12" s="102" t="s">
        <v>240</v>
      </c>
      <c r="J12" s="121" t="s">
        <v>69</v>
      </c>
      <c r="K12" s="152" t="s">
        <v>70</v>
      </c>
    </row>
    <row r="13" s="90" customFormat="1" spans="1:11">
      <c r="A13" s="100" t="s">
        <v>76</v>
      </c>
      <c r="B13" s="121" t="s">
        <v>69</v>
      </c>
      <c r="C13" s="121" t="s">
        <v>70</v>
      </c>
      <c r="D13" s="122"/>
      <c r="E13" s="102" t="s">
        <v>81</v>
      </c>
      <c r="F13" s="121" t="s">
        <v>69</v>
      </c>
      <c r="G13" s="121" t="s">
        <v>70</v>
      </c>
      <c r="H13" s="121"/>
      <c r="I13" s="102" t="s">
        <v>241</v>
      </c>
      <c r="J13" s="121" t="s">
        <v>69</v>
      </c>
      <c r="K13" s="152" t="s">
        <v>70</v>
      </c>
    </row>
    <row r="14" s="90" customFormat="1" ht="16.35" spans="1:11">
      <c r="A14" s="109" t="s">
        <v>242</v>
      </c>
      <c r="B14" s="127" t="s">
        <v>69</v>
      </c>
      <c r="C14" s="127" t="s">
        <v>70</v>
      </c>
      <c r="D14" s="112"/>
      <c r="E14" s="111" t="s">
        <v>243</v>
      </c>
      <c r="F14" s="127" t="s">
        <v>69</v>
      </c>
      <c r="G14" s="127" t="s">
        <v>70</v>
      </c>
      <c r="H14" s="127"/>
      <c r="I14" s="111" t="s">
        <v>244</v>
      </c>
      <c r="J14" s="127" t="s">
        <v>69</v>
      </c>
      <c r="K14" s="153" t="s">
        <v>70</v>
      </c>
    </row>
    <row r="15" s="90" customFormat="1" ht="16.35" spans="1:11">
      <c r="A15" s="115"/>
      <c r="B15" s="128"/>
      <c r="C15" s="128"/>
      <c r="D15" s="116"/>
      <c r="E15" s="115"/>
      <c r="F15" s="128"/>
      <c r="G15" s="128"/>
      <c r="H15" s="128"/>
      <c r="I15" s="115"/>
      <c r="J15" s="128"/>
      <c r="K15" s="128"/>
    </row>
    <row r="16" s="91" customFormat="1" spans="1:11">
      <c r="A16" s="94" t="s">
        <v>245</v>
      </c>
      <c r="B16" s="129"/>
      <c r="C16" s="129"/>
      <c r="D16" s="129"/>
      <c r="E16" s="129"/>
      <c r="F16" s="129"/>
      <c r="G16" s="129"/>
      <c r="H16" s="129"/>
      <c r="I16" s="129"/>
      <c r="J16" s="129"/>
      <c r="K16" s="157"/>
    </row>
    <row r="17" s="90" customFormat="1" spans="1:11">
      <c r="A17" s="105" t="s">
        <v>246</v>
      </c>
      <c r="B17" s="107"/>
      <c r="C17" s="107"/>
      <c r="D17" s="107"/>
      <c r="E17" s="107"/>
      <c r="F17" s="107"/>
      <c r="G17" s="107"/>
      <c r="H17" s="107"/>
      <c r="I17" s="107"/>
      <c r="J17" s="107"/>
      <c r="K17" s="158"/>
    </row>
    <row r="18" s="90" customFormat="1" spans="1:11">
      <c r="A18" s="105" t="s">
        <v>247</v>
      </c>
      <c r="B18" s="107"/>
      <c r="C18" s="107"/>
      <c r="D18" s="107"/>
      <c r="E18" s="107"/>
      <c r="F18" s="107"/>
      <c r="G18" s="107"/>
      <c r="H18" s="107"/>
      <c r="I18" s="107"/>
      <c r="J18" s="107"/>
      <c r="K18" s="158"/>
    </row>
    <row r="19" s="90" customFormat="1" spans="1:11">
      <c r="A19" s="130" t="s">
        <v>265</v>
      </c>
      <c r="B19" s="121"/>
      <c r="C19" s="121"/>
      <c r="D19" s="121"/>
      <c r="E19" s="121"/>
      <c r="F19" s="121"/>
      <c r="G19" s="121"/>
      <c r="H19" s="121"/>
      <c r="I19" s="121"/>
      <c r="J19" s="121"/>
      <c r="K19" s="152"/>
    </row>
    <row r="20" s="90" customFormat="1" spans="1:11">
      <c r="A20" s="131" t="s">
        <v>266</v>
      </c>
      <c r="B20" s="132"/>
      <c r="C20" s="132"/>
      <c r="D20" s="132"/>
      <c r="E20" s="132"/>
      <c r="F20" s="132"/>
      <c r="G20" s="132"/>
      <c r="H20" s="132"/>
      <c r="I20" s="132"/>
      <c r="J20" s="132"/>
      <c r="K20" s="159"/>
    </row>
    <row r="21" s="90" customFormat="1" spans="1:11">
      <c r="A21" s="131" t="s">
        <v>267</v>
      </c>
      <c r="B21" s="132"/>
      <c r="C21" s="132"/>
      <c r="D21" s="132"/>
      <c r="E21" s="132"/>
      <c r="F21" s="132"/>
      <c r="G21" s="132"/>
      <c r="H21" s="132"/>
      <c r="I21" s="132"/>
      <c r="J21" s="132"/>
      <c r="K21" s="159"/>
    </row>
    <row r="22" s="90" customFormat="1" spans="1:11">
      <c r="A22" s="131" t="s">
        <v>251</v>
      </c>
      <c r="B22" s="132"/>
      <c r="C22" s="132"/>
      <c r="D22" s="132"/>
      <c r="E22" s="132"/>
      <c r="F22" s="132"/>
      <c r="G22" s="132"/>
      <c r="H22" s="132"/>
      <c r="I22" s="132"/>
      <c r="J22" s="132"/>
      <c r="K22" s="159"/>
    </row>
    <row r="23" s="90" customFormat="1" spans="1:11">
      <c r="A23" s="133"/>
      <c r="B23" s="134"/>
      <c r="C23" s="134"/>
      <c r="D23" s="134"/>
      <c r="E23" s="134"/>
      <c r="F23" s="134"/>
      <c r="G23" s="134"/>
      <c r="H23" s="134"/>
      <c r="I23" s="134"/>
      <c r="J23" s="134"/>
      <c r="K23" s="160"/>
    </row>
    <row r="24" s="90" customFormat="1" spans="1:11">
      <c r="A24" s="105" t="s">
        <v>112</v>
      </c>
      <c r="B24" s="107"/>
      <c r="C24" s="121" t="s">
        <v>50</v>
      </c>
      <c r="D24" s="121" t="s">
        <v>51</v>
      </c>
      <c r="E24" s="104"/>
      <c r="F24" s="104"/>
      <c r="G24" s="104"/>
      <c r="H24" s="104"/>
      <c r="I24" s="104"/>
      <c r="J24" s="104"/>
      <c r="K24" s="151"/>
    </row>
    <row r="25" s="90" customFormat="1" ht="16.35" spans="1:11">
      <c r="A25" s="135" t="s">
        <v>252</v>
      </c>
      <c r="B25" s="136"/>
      <c r="C25" s="136"/>
      <c r="D25" s="136"/>
      <c r="E25" s="136"/>
      <c r="F25" s="136"/>
      <c r="G25" s="136"/>
      <c r="H25" s="136"/>
      <c r="I25" s="136"/>
      <c r="J25" s="136"/>
      <c r="K25" s="161"/>
    </row>
    <row r="26" s="90" customFormat="1" ht="16.35" spans="1:11">
      <c r="A26" s="137"/>
      <c r="B26" s="137"/>
      <c r="C26" s="137"/>
      <c r="D26" s="137"/>
      <c r="E26" s="137"/>
      <c r="F26" s="137"/>
      <c r="G26" s="137"/>
      <c r="H26" s="137"/>
      <c r="I26" s="137"/>
      <c r="J26" s="137"/>
      <c r="K26" s="137"/>
    </row>
    <row r="27" s="90" customFormat="1" spans="1:11">
      <c r="A27" s="138" t="s">
        <v>253</v>
      </c>
      <c r="B27" s="120"/>
      <c r="C27" s="120"/>
      <c r="D27" s="120"/>
      <c r="E27" s="120"/>
      <c r="F27" s="120"/>
      <c r="G27" s="120"/>
      <c r="H27" s="120"/>
      <c r="I27" s="120"/>
      <c r="J27" s="120"/>
      <c r="K27" s="154"/>
    </row>
    <row r="28" s="90" customFormat="1" spans="1:11">
      <c r="A28" s="130" t="s">
        <v>254</v>
      </c>
      <c r="B28" s="121"/>
      <c r="C28" s="121"/>
      <c r="D28" s="121"/>
      <c r="E28" s="121"/>
      <c r="F28" s="121"/>
      <c r="G28" s="121"/>
      <c r="H28" s="121"/>
      <c r="I28" s="121"/>
      <c r="J28" s="121"/>
      <c r="K28" s="152"/>
    </row>
    <row r="29" s="90" customFormat="1" spans="1:11">
      <c r="A29" s="131"/>
      <c r="B29" s="132"/>
      <c r="C29" s="132"/>
      <c r="D29" s="132"/>
      <c r="E29" s="132"/>
      <c r="F29" s="132"/>
      <c r="G29" s="132"/>
      <c r="H29" s="132"/>
      <c r="I29" s="132"/>
      <c r="J29" s="132"/>
      <c r="K29" s="159"/>
    </row>
    <row r="30" s="90" customFormat="1" spans="1:11">
      <c r="A30" s="139"/>
      <c r="B30" s="140"/>
      <c r="C30" s="140"/>
      <c r="D30" s="140"/>
      <c r="E30" s="140"/>
      <c r="F30" s="140"/>
      <c r="G30" s="140"/>
      <c r="H30" s="140"/>
      <c r="I30" s="140"/>
      <c r="J30" s="140"/>
      <c r="K30" s="162"/>
    </row>
    <row r="31" s="90" customFormat="1" spans="1:11">
      <c r="A31" s="139"/>
      <c r="B31" s="140"/>
      <c r="C31" s="140"/>
      <c r="D31" s="140"/>
      <c r="E31" s="140"/>
      <c r="F31" s="140"/>
      <c r="G31" s="140"/>
      <c r="H31" s="140"/>
      <c r="I31" s="140"/>
      <c r="J31" s="140"/>
      <c r="K31" s="162"/>
    </row>
    <row r="32" s="90" customFormat="1" spans="1:11">
      <c r="A32" s="139"/>
      <c r="B32" s="140"/>
      <c r="C32" s="140"/>
      <c r="D32" s="140"/>
      <c r="E32" s="140"/>
      <c r="F32" s="140"/>
      <c r="G32" s="140"/>
      <c r="H32" s="140"/>
      <c r="I32" s="140"/>
      <c r="J32" s="140"/>
      <c r="K32" s="162"/>
    </row>
    <row r="33" s="90" customFormat="1" ht="23" customHeight="1" spans="1:11">
      <c r="A33" s="139"/>
      <c r="B33" s="140"/>
      <c r="C33" s="140"/>
      <c r="D33" s="140"/>
      <c r="E33" s="140"/>
      <c r="F33" s="140"/>
      <c r="G33" s="140"/>
      <c r="H33" s="140"/>
      <c r="I33" s="140"/>
      <c r="J33" s="140"/>
      <c r="K33" s="162"/>
    </row>
    <row r="34" s="90" customFormat="1" ht="23" customHeight="1" spans="1:11">
      <c r="A34" s="131"/>
      <c r="B34" s="132"/>
      <c r="C34" s="132"/>
      <c r="D34" s="132"/>
      <c r="E34" s="132"/>
      <c r="F34" s="132"/>
      <c r="G34" s="132"/>
      <c r="H34" s="132"/>
      <c r="I34" s="132"/>
      <c r="J34" s="132"/>
      <c r="K34" s="159"/>
    </row>
    <row r="35" s="90" customFormat="1" ht="23" customHeight="1" spans="1:11">
      <c r="A35" s="141"/>
      <c r="B35" s="132"/>
      <c r="C35" s="132"/>
      <c r="D35" s="132"/>
      <c r="E35" s="132"/>
      <c r="F35" s="132"/>
      <c r="G35" s="132"/>
      <c r="H35" s="132"/>
      <c r="I35" s="132"/>
      <c r="J35" s="132"/>
      <c r="K35" s="159"/>
    </row>
    <row r="36" s="90" customFormat="1" ht="23" customHeight="1" spans="1:11">
      <c r="A36" s="142"/>
      <c r="B36" s="143"/>
      <c r="C36" s="143"/>
      <c r="D36" s="143"/>
      <c r="E36" s="143"/>
      <c r="F36" s="143"/>
      <c r="G36" s="143"/>
      <c r="H36" s="143"/>
      <c r="I36" s="143"/>
      <c r="J36" s="143"/>
      <c r="K36" s="163"/>
    </row>
    <row r="37" s="90" customFormat="1" ht="18.75" customHeight="1" spans="1:11">
      <c r="A37" s="144" t="s">
        <v>255</v>
      </c>
      <c r="B37" s="145"/>
      <c r="C37" s="145"/>
      <c r="D37" s="145"/>
      <c r="E37" s="145"/>
      <c r="F37" s="145"/>
      <c r="G37" s="145"/>
      <c r="H37" s="145"/>
      <c r="I37" s="145"/>
      <c r="J37" s="145"/>
      <c r="K37" s="164"/>
    </row>
    <row r="38" s="92" customFormat="1" ht="18.75" customHeight="1" spans="1:11">
      <c r="A38" s="105" t="s">
        <v>256</v>
      </c>
      <c r="B38" s="107"/>
      <c r="C38" s="107"/>
      <c r="D38" s="104" t="s">
        <v>257</v>
      </c>
      <c r="E38" s="104"/>
      <c r="F38" s="146" t="s">
        <v>258</v>
      </c>
      <c r="G38" s="147"/>
      <c r="H38" s="107" t="s">
        <v>259</v>
      </c>
      <c r="I38" s="107"/>
      <c r="J38" s="107" t="s">
        <v>260</v>
      </c>
      <c r="K38" s="158"/>
    </row>
    <row r="39" s="90" customFormat="1" ht="18.75" customHeight="1" spans="1:13">
      <c r="A39" s="105" t="s">
        <v>113</v>
      </c>
      <c r="B39" s="107" t="s">
        <v>261</v>
      </c>
      <c r="C39" s="107"/>
      <c r="D39" s="107"/>
      <c r="E39" s="107"/>
      <c r="F39" s="107"/>
      <c r="G39" s="107"/>
      <c r="H39" s="107"/>
      <c r="I39" s="107"/>
      <c r="J39" s="107"/>
      <c r="K39" s="158"/>
      <c r="M39" s="92"/>
    </row>
    <row r="40" s="90" customFormat="1" ht="31" customHeight="1" spans="1:11">
      <c r="A40" s="105" t="s">
        <v>262</v>
      </c>
      <c r="B40" s="107"/>
      <c r="C40" s="107"/>
      <c r="D40" s="107"/>
      <c r="E40" s="107"/>
      <c r="F40" s="107"/>
      <c r="G40" s="107"/>
      <c r="H40" s="107"/>
      <c r="I40" s="107"/>
      <c r="J40" s="107"/>
      <c r="K40" s="158"/>
    </row>
    <row r="41" s="90" customFormat="1" ht="18.75" customHeight="1" spans="1:11">
      <c r="A41" s="105"/>
      <c r="B41" s="107"/>
      <c r="C41" s="107"/>
      <c r="D41" s="107"/>
      <c r="E41" s="107"/>
      <c r="F41" s="107"/>
      <c r="G41" s="107"/>
      <c r="H41" s="107"/>
      <c r="I41" s="107"/>
      <c r="J41" s="107"/>
      <c r="K41" s="158"/>
    </row>
    <row r="42" s="90" customFormat="1" ht="32" customHeight="1" spans="1:11">
      <c r="A42" s="109" t="s">
        <v>126</v>
      </c>
      <c r="B42" s="113" t="s">
        <v>210</v>
      </c>
      <c r="C42" s="113"/>
      <c r="D42" s="111" t="s">
        <v>263</v>
      </c>
      <c r="E42" s="112" t="s">
        <v>211</v>
      </c>
      <c r="F42" s="111" t="s">
        <v>129</v>
      </c>
      <c r="G42" s="148">
        <v>45494</v>
      </c>
      <c r="H42" s="149" t="s">
        <v>130</v>
      </c>
      <c r="I42" s="149"/>
      <c r="J42" s="113" t="s">
        <v>131</v>
      </c>
      <c r="K42" s="165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3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4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5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165735</xdr:rowOff>
                  </from>
                  <to>
                    <xdr:col>2</xdr:col>
                    <xdr:colOff>24130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6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7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8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9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0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1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2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3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4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5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6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7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8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9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0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1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2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3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4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5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354330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6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7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5</xdr:col>
                    <xdr:colOff>825500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8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9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0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1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2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3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4" name="Check Box 32" r:id="rId34">
              <controlPr defaultSize="0">
                <anchor moveWithCells="1">
                  <from>
                    <xdr:col>1</xdr:col>
                    <xdr:colOff>407670</xdr:colOff>
                    <xdr:row>11</xdr:row>
                    <xdr:rowOff>159385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5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6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7" name="Check Box 35" r:id="rId37">
              <controlPr defaultSize="0">
                <anchor moveWithCells="1">
                  <from>
                    <xdr:col>1</xdr:col>
                    <xdr:colOff>398145</xdr:colOff>
                    <xdr:row>12</xdr:row>
                    <xdr:rowOff>188595</xdr:rowOff>
                  </from>
                  <to>
                    <xdr:col>2</xdr:col>
                    <xdr:colOff>182245</xdr:colOff>
                    <xdr:row>14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8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9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5</xdr:col>
                    <xdr:colOff>1041400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0" name="Check Box 38" r:id="rId40">
              <controlPr defaultSize="0">
                <anchor moveWithCells="1">
                  <from>
                    <xdr:col>2</xdr:col>
                    <xdr:colOff>412115</xdr:colOff>
                    <xdr:row>6</xdr:row>
                    <xdr:rowOff>152400</xdr:rowOff>
                  </from>
                  <to>
                    <xdr:col>3</xdr:col>
                    <xdr:colOff>122555</xdr:colOff>
                    <xdr:row>8</xdr:row>
                    <xdr:rowOff>76835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1" name="Check Box 39" r:id="rId41">
              <controlPr defaultSize="0">
                <anchor moveWithCells="1">
                  <from>
                    <xdr:col>2</xdr:col>
                    <xdr:colOff>375285</xdr:colOff>
                    <xdr:row>8</xdr:row>
                    <xdr:rowOff>191770</xdr:rowOff>
                  </from>
                  <to>
                    <xdr:col>3</xdr:col>
                    <xdr:colOff>85725</xdr:colOff>
                    <xdr:row>10</xdr:row>
                    <xdr:rowOff>23495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尾期1</vt:lpstr>
      <vt:lpstr>尾期2</vt:lpstr>
      <vt:lpstr>尾期3</vt:lpstr>
      <vt:lpstr>验货尺寸表1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15948</cp:lastModifiedBy>
  <dcterms:created xsi:type="dcterms:W3CDTF">2020-03-11T01:34:00Z</dcterms:created>
  <dcterms:modified xsi:type="dcterms:W3CDTF">2024-08-16T06:05:55Z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9A76448B09AA4BF58667FC667EC195F4</vt:lpwstr>
  </property>
</Properties>
</file>