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tabRatio="79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9" r:id="rId15"/>
  </sheets>
  <definedNames>
    <definedName name="_xlnm.Print_Area" localSheetId="2">首期!$A$1:$K$53</definedName>
    <definedName name="_xlnm.Print_Area" localSheetId="4">中期!$A$1:$K$53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<sst xmlns="http://schemas.openxmlformats.org/spreadsheetml/2006/main" count="1243" uniqueCount="354">
  <si>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</si>
  <si>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</si>
  <si>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</si>
  <si>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</si>
  <si>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</si>
  <si>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</si>
  <si>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</si>
  <si>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</si>
  <si>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</si>
  <si>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</si>
  <si>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</si>
  <si>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</si>
  <si>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</si>
  <si>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</si>
  <si>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</si>
  <si>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</si>
  <si>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</si>
  <si>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</si>
  <si>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</si>
  <si>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</si>
  <si>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</si>
  <si>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</si>
  <si>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</si>
  <si>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</si>
  <si>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</si>
  <si>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</si>
  <si>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</si>
  <si>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</si>
  <si>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</si>
  <si>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</si>
  <si>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</si>
  <si>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</si>
  <si>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</si>
  <si>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</si>
  <si>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</si>
  <si>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</si>
  <si>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</si>
  <si>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</si>
  <si>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</si>
  <si>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</si>
  <si>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北京铜牛</t>
  </si>
  <si>
    <t>生产工厂</t>
  </si>
  <si>
    <t>丹东雅宁</t>
  </si>
  <si>
    <t>订单基础信息</t>
  </si>
  <si>
    <t>生产•出货进度</t>
  </si>
  <si>
    <t>指示•确认资料</t>
  </si>
  <si>
    <t>款号</t>
  </si>
  <si>
    <t>TAWWAM91519</t>
  </si>
  <si>
    <t>合同交期</t>
  </si>
  <si>
    <t>产前确认样</t>
  </si>
  <si>
    <t>有</t>
  </si>
  <si>
    <t>无</t>
  </si>
  <si>
    <t>品名</t>
  </si>
  <si>
    <t>女款套绒冲锋衣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</si>
  <si>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</si>
  <si>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</si>
  <si>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</si>
  <si>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</si>
  <si>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</si>
  <si>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</si>
  <si>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</si>
  <si>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</si>
  <si>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</si>
  <si>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CGDD24050700025</t>
  </si>
  <si>
    <t>预计发货时间</t>
  </si>
  <si>
    <t>洗唛、合格证指示资料</t>
  </si>
  <si>
    <t>CGDD24050700026</t>
  </si>
  <si>
    <t>确认资料缺失内容说明：无异常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</si>
  <si>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</si>
  <si>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</si>
  <si>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</si>
  <si>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</si>
  <si>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</si>
  <si>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</si>
  <si>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</si>
  <si>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</si>
  <si>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</si>
  <si>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</si>
  <si>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</si>
  <si>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</si>
  <si>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</si>
  <si>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</si>
  <si>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</si>
  <si>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</si>
  <si>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</si>
  <si>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</si>
  <si>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</si>
  <si>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</si>
  <si>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</si>
  <si>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</si>
  <si>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</si>
  <si>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</si>
  <si>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</si>
  <si>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</si>
  <si>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</si>
  <si>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</si>
  <si>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</si>
  <si>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</si>
  <si>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</si>
  <si>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</si>
  <si>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</si>
  <si>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</si>
  <si>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</si>
  <si>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蓝岩黑</t>
  </si>
  <si>
    <t>城市灰</t>
  </si>
  <si>
    <t>迷踪绿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</si>
  <si>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</si>
  <si>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黑色/35件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</si>
  <si>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</si>
  <si>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</si>
  <si>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</si>
  <si>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</si>
  <si>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</si>
  <si>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1、黑色注意浮毛杂质</t>
  </si>
  <si>
    <t>2、里布偏紧，面皱多</t>
  </si>
  <si>
    <t>3、止口拉链带量大</t>
  </si>
  <si>
    <t>4、袖笼褶皱，底摆打柳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</si>
  <si>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</si>
  <si>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</si>
  <si>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</si>
  <si>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</si>
  <si>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</si>
  <si>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</si>
  <si>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</si>
  <si>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品控部</t>
  </si>
  <si>
    <t>检验担当</t>
  </si>
  <si>
    <t>查验时间</t>
  </si>
  <si>
    <t>工厂负责人</t>
  </si>
  <si>
    <t>吴爽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</si>
  <si>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</si>
  <si>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</si>
  <si>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</si>
  <si>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</si>
  <si>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</si>
  <si>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</si>
  <si>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</si>
  <si>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</si>
  <si>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</si>
  <si>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</si>
  <si>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</si>
  <si>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</si>
  <si>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</si>
  <si>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</si>
  <si>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+0.3/0</t>
  </si>
  <si>
    <t>0/0</t>
  </si>
  <si>
    <t>+0.2/0</t>
  </si>
  <si>
    <t>0.3+/0</t>
  </si>
  <si>
    <t>前中长</t>
  </si>
  <si>
    <t>+0.3/0.3</t>
  </si>
  <si>
    <t>+0.4/+0.2</t>
  </si>
  <si>
    <t>+0.4/0</t>
  </si>
  <si>
    <t>内主项拉链</t>
  </si>
  <si>
    <t>0.5/0</t>
  </si>
  <si>
    <t>胸围</t>
  </si>
  <si>
    <t>0/-0.5</t>
  </si>
  <si>
    <t>腰围</t>
  </si>
  <si>
    <t>摆围</t>
  </si>
  <si>
    <t>-0.5/-0.4</t>
  </si>
  <si>
    <t>-0.6/-0.8</t>
  </si>
  <si>
    <t>-1/-0.7</t>
  </si>
  <si>
    <t>-1/-1</t>
  </si>
  <si>
    <t>-0.8/-0.8</t>
  </si>
  <si>
    <t>肩宽</t>
  </si>
  <si>
    <t>肩点袖长</t>
  </si>
  <si>
    <t>0/-0.1</t>
  </si>
  <si>
    <t>-0.2/-0.2</t>
  </si>
  <si>
    <t>0/-0.3</t>
  </si>
  <si>
    <t>袖肥/2（参
考值见注解）</t>
  </si>
  <si>
    <t>+0.2/+0.2</t>
  </si>
  <si>
    <t>+0.3/+0.3</t>
  </si>
  <si>
    <t>袖肘围/2</t>
  </si>
  <si>
    <t>袖口围/2</t>
  </si>
  <si>
    <t>前领高</t>
  </si>
  <si>
    <t>上领围</t>
  </si>
  <si>
    <t>下领围</t>
  </si>
  <si>
    <t>+0.4/+0.3</t>
  </si>
  <si>
    <t>+0.5/+0.3</t>
  </si>
  <si>
    <t>帽高</t>
  </si>
  <si>
    <t>帽宽</t>
  </si>
  <si>
    <t>帽后拉链</t>
  </si>
  <si>
    <t>插手袋</t>
  </si>
  <si>
    <t>胸袋</t>
  </si>
  <si>
    <t>门襟宽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</si>
  <si>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</si>
  <si>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</si>
  <si>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</si>
  <si>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</si>
  <si>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</si>
  <si>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</si>
  <si>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</si>
  <si>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</si>
  <si>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</si>
  <si>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</si>
  <si>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无异常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</si>
  <si>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</si>
  <si>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</si>
  <si>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</si>
  <si>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</si>
  <si>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</si>
  <si>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1、注意压胶不要出现死折，褶皱吃纵不匀的情况</t>
  </si>
  <si>
    <t>2、料残，粗纱，疵点，色点不能接受</t>
  </si>
  <si>
    <t>3、胸袋下口拼缝要注意平整</t>
  </si>
  <si>
    <t>4、门襟魔术贴位置要正确，不能歪斜，</t>
  </si>
  <si>
    <t>5、下摆不能吃纵不能斜绺</t>
  </si>
  <si>
    <t>【整改的严重缺陷及整改复核时间】</t>
  </si>
  <si>
    <t>品控</t>
  </si>
  <si>
    <t>周苑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</si>
  <si>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</si>
  <si>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</si>
  <si>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</si>
  <si>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</si>
  <si>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</si>
  <si>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</si>
  <si>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</si>
  <si>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</si>
  <si>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俄罗斯S</t>
  </si>
  <si>
    <t>天津仓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</si>
  <si>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</si>
  <si>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</si>
  <si>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</si>
  <si>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</si>
  <si>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</si>
  <si>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</si>
  <si>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</si>
  <si>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</si>
  <si>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</si>
  <si>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</si>
  <si>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</si>
  <si>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采购凭证编号：CGDD24050700025    6509</t>
  </si>
  <si>
    <t>中期检验重大改善项目</t>
  </si>
  <si>
    <t>改善结果</t>
  </si>
  <si>
    <t>已改善</t>
  </si>
  <si>
    <t>CGDD24050700026    2841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</si>
  <si>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</si>
  <si>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</si>
  <si>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</si>
  <si>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</si>
  <si>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</si>
  <si>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</si>
  <si>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</si>
  <si>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</si>
  <si>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</si>
  <si>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</si>
  <si>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</si>
  <si>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黑色：7#11#16#</t>
  </si>
  <si>
    <t>情况说明：</t>
  </si>
  <si>
    <t xml:space="preserve">【问题点描述】  </t>
  </si>
  <si>
    <t>1，有少量脏污，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</si>
  <si>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</si>
  <si>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</si>
  <si>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</si>
  <si>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</si>
  <si>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</si>
  <si>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</si>
  <si>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</si>
  <si>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抽验未超标，同意出货。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</si>
  <si>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</si>
  <si>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</si>
  <si>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</si>
  <si>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</si>
  <si>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</si>
  <si>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</si>
  <si>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</si>
  <si>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</si>
  <si>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</si>
  <si>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</si>
  <si>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</si>
  <si>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色差</t>
  </si>
  <si>
    <t>色点</t>
  </si>
  <si>
    <t>色杠</t>
  </si>
  <si>
    <t>折痕</t>
  </si>
  <si>
    <t>合计数量</t>
  </si>
  <si>
    <t>备注</t>
  </si>
  <si>
    <t>数量</t>
  </si>
  <si>
    <t>4/6</t>
  </si>
  <si>
    <t>FW11970</t>
  </si>
  <si>
    <t>向兴</t>
  </si>
  <si>
    <t>3/5</t>
  </si>
  <si>
    <t>1/4</t>
  </si>
  <si>
    <t>8/11</t>
  </si>
  <si>
    <t>制表时间：2024/5/24</t>
  </si>
  <si>
    <t>测试人签名：吴爽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</si>
  <si>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</si>
  <si>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</si>
  <si>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</si>
  <si>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</si>
  <si>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</si>
  <si>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</si>
  <si>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</si>
  <si>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</si>
  <si>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</si>
  <si>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5/7</t>
  </si>
  <si>
    <t>FW11550</t>
  </si>
  <si>
    <t>YES</t>
  </si>
  <si>
    <t>8/10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</si>
  <si>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</si>
  <si>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</si>
  <si>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</si>
  <si>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</si>
  <si>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</si>
  <si>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</si>
  <si>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</si>
  <si>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</si>
  <si>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</si>
  <si>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</si>
  <si>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2/5</t>
  </si>
  <si>
    <t>0.5*0.5军工格梭织</t>
  </si>
  <si>
    <t>FW00020</t>
  </si>
  <si>
    <t>210T</t>
  </si>
  <si>
    <t>台华</t>
  </si>
  <si>
    <t>FK00510</t>
  </si>
  <si>
    <t>超细天鹅绒</t>
  </si>
  <si>
    <t>新颜</t>
  </si>
  <si>
    <t>3/4</t>
  </si>
  <si>
    <t>7/9</t>
  </si>
  <si>
    <t>6/10</t>
  </si>
  <si>
    <t>日期：2024/5/25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</si>
  <si>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</si>
  <si>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</si>
  <si>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</si>
  <si>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</si>
  <si>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</si>
  <si>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</si>
  <si>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</si>
  <si>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5/9</t>
  </si>
  <si>
    <t>7m/0.45mpa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</si>
  <si>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</si>
  <si>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3/6</t>
  </si>
  <si>
    <t>ok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</si>
  <si>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</si>
  <si>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2/7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</si>
  <si>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</si>
  <si>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</si>
  <si>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</si>
  <si>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</si>
  <si>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</si>
  <si>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</si>
  <si>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洗测2次</t>
  </si>
  <si>
    <t>2/6</t>
  </si>
  <si>
    <t>所有缝份</t>
  </si>
  <si>
    <t>胶条</t>
  </si>
  <si>
    <t>印花</t>
  </si>
  <si>
    <t>装饰胶</t>
  </si>
  <si>
    <t>洗测3次</t>
  </si>
  <si>
    <t>洗测4次</t>
  </si>
  <si>
    <t>3/9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</si>
  <si>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</si>
  <si>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</si>
  <si>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</si>
  <si>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</si>
  <si>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</si>
  <si>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弹力绳（0.25）:G14FWXJ002</t>
  </si>
  <si>
    <t>定卡织带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</si>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</sst>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  <numFmt numFmtId="177" formatCode="0.0%"/>
    <numFmt numFmtId="178" formatCode="yyyy/m/d;@"/>
  </numFmts>
  <fonts count="61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8"/>
      <name val="微软雅黑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  <scheme val="major"/>
    </font>
    <font>
      <sz val="12"/>
      <name val="华文楷体"/>
      <charset val="134"/>
    </font>
    <font>
      <sz val="11"/>
      <name val="华文楷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color rgb="FFFF0000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FF0000"/>
      <name val="宋体"/>
      <charset val="0"/>
      <scheme val="minor"/>
    </font>
    <font>
      <sz val="11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新細明體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" fillId="8" borderId="68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69" applyNumberFormat="0" applyFill="0" applyAlignment="0" applyProtection="0">
      <alignment vertical="center"/>
    </xf>
    <xf numFmtId="0" fontId="46" fillId="0" borderId="69" applyNumberFormat="0" applyFill="0" applyAlignment="0" applyProtection="0">
      <alignment vertical="center"/>
    </xf>
    <xf numFmtId="0" fontId="47" fillId="0" borderId="70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9" borderId="71" applyNumberFormat="0" applyAlignment="0" applyProtection="0">
      <alignment vertical="center"/>
    </xf>
    <xf numFmtId="0" fontId="49" fillId="10" borderId="72" applyNumberFormat="0" applyAlignment="0" applyProtection="0">
      <alignment vertical="center"/>
    </xf>
    <xf numFmtId="0" fontId="50" fillId="10" borderId="71" applyNumberFormat="0" applyAlignment="0" applyProtection="0">
      <alignment vertical="center"/>
    </xf>
    <xf numFmtId="0" fontId="51" fillId="11" borderId="73" applyNumberFormat="0" applyAlignment="0" applyProtection="0">
      <alignment vertical="center"/>
    </xf>
    <xf numFmtId="0" fontId="52" fillId="0" borderId="74" applyNumberFormat="0" applyFill="0" applyAlignment="0" applyProtection="0">
      <alignment vertical="center"/>
    </xf>
    <xf numFmtId="0" fontId="53" fillId="0" borderId="75" applyNumberFormat="0" applyFill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59" fillId="0" borderId="0">
      <alignment vertical="center"/>
    </xf>
    <xf numFmtId="0" fontId="20" fillId="0" borderId="0">
      <alignment vertical="center"/>
    </xf>
    <xf numFmtId="0" fontId="20" fillId="0" borderId="0"/>
    <xf numFmtId="0" fontId="1" fillId="0" borderId="0">
      <alignment vertical="center"/>
    </xf>
    <xf numFmtId="0" fontId="20" fillId="0" borderId="0"/>
    <xf numFmtId="0" fontId="20" fillId="0" borderId="0"/>
    <xf numFmtId="176" fontId="60" fillId="0" borderId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59" fillId="0" borderId="0">
      <alignment vertical="center"/>
    </xf>
    <xf numFmtId="0" fontId="16" fillId="0" borderId="0">
      <alignment vertical="center"/>
    </xf>
    <xf numFmtId="0" fontId="20" fillId="0" borderId="0"/>
  </cellStyleXfs>
  <cellXfs count="377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76" fontId="7" fillId="0" borderId="2" xfId="5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/>
    </xf>
    <xf numFmtId="177" fontId="3" fillId="0" borderId="2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8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176" fontId="7" fillId="0" borderId="2" xfId="59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/>
    <xf numFmtId="0" fontId="1" fillId="0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10" fillId="0" borderId="2" xfId="59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11" fillId="0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/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3" fillId="3" borderId="0" xfId="55" applyFont="1" applyFill="1"/>
    <xf numFmtId="0" fontId="14" fillId="3" borderId="9" xfId="55" applyFont="1" applyFill="1" applyBorder="1" applyAlignment="1">
      <alignment horizontal="center" vertical="center"/>
    </xf>
    <xf numFmtId="0" fontId="14" fillId="3" borderId="0" xfId="55" applyFont="1" applyFill="1" applyAlignment="1">
      <alignment horizontal="center" vertical="center"/>
    </xf>
    <xf numFmtId="0" fontId="15" fillId="0" borderId="2" xfId="57" applyFont="1" applyBorder="1" applyAlignment="1">
      <alignment horizontal="center"/>
    </xf>
    <xf numFmtId="0" fontId="16" fillId="0" borderId="10" xfId="54" applyFont="1" applyBorder="1" applyAlignment="1">
      <alignment horizontal="left" vertical="center"/>
    </xf>
    <xf numFmtId="0" fontId="16" fillId="0" borderId="11" xfId="54" applyFont="1" applyBorder="1" applyAlignment="1">
      <alignment horizontal="left" vertical="center"/>
    </xf>
    <xf numFmtId="0" fontId="15" fillId="0" borderId="3" xfId="57" applyFont="1" applyBorder="1" applyAlignment="1">
      <alignment horizontal="left" vertical="center"/>
    </xf>
    <xf numFmtId="0" fontId="15" fillId="0" borderId="3" xfId="57" applyFont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5" fillId="0" borderId="2" xfId="57" applyFont="1" applyBorder="1" applyAlignment="1">
      <alignment horizontal="center" vertical="center"/>
    </xf>
    <xf numFmtId="0" fontId="15" fillId="0" borderId="7" xfId="57" applyFont="1" applyBorder="1" applyAlignment="1">
      <alignment horizontal="center" vertical="center"/>
    </xf>
    <xf numFmtId="0" fontId="15" fillId="0" borderId="2" xfId="57" applyFont="1" applyFill="1" applyBorder="1" applyAlignment="1">
      <alignment horizontal="center" vertical="center"/>
    </xf>
    <xf numFmtId="0" fontId="18" fillId="0" borderId="2" xfId="64" applyFont="1" applyBorder="1" applyAlignment="1">
      <alignment horizontal="left" vertical="top"/>
    </xf>
    <xf numFmtId="0" fontId="19" fillId="0" borderId="2" xfId="63" applyFont="1" applyBorder="1" applyAlignment="1">
      <alignment horizontal="left" vertical="top"/>
    </xf>
    <xf numFmtId="0" fontId="18" fillId="0" borderId="2" xfId="64" applyFont="1" applyBorder="1" applyAlignment="1">
      <alignment horizontal="left" vertical="top" wrapText="1"/>
    </xf>
    <xf numFmtId="0" fontId="13" fillId="3" borderId="12" xfId="55" applyFont="1" applyFill="1" applyBorder="1" applyAlignment="1">
      <alignment horizontal="center"/>
    </xf>
    <xf numFmtId="0" fontId="0" fillId="3" borderId="0" xfId="56" applyFont="1" applyFill="1">
      <alignment vertical="center"/>
    </xf>
    <xf numFmtId="0" fontId="18" fillId="4" borderId="2" xfId="64" applyFont="1" applyFill="1" applyBorder="1" applyAlignment="1">
      <alignment horizontal="left" vertical="top"/>
    </xf>
    <xf numFmtId="0" fontId="1" fillId="0" borderId="2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3" fillId="3" borderId="2" xfId="55" applyFont="1" applyFill="1" applyBorder="1"/>
    <xf numFmtId="0" fontId="14" fillId="3" borderId="0" xfId="55" applyFont="1" applyFill="1"/>
    <xf numFmtId="14" fontId="14" fillId="3" borderId="0" xfId="55" applyNumberFormat="1" applyFont="1" applyFill="1"/>
    <xf numFmtId="0" fontId="20" fillId="0" borderId="0" xfId="54" applyFill="1" applyBorder="1" applyAlignment="1">
      <alignment horizontal="left" vertical="center"/>
    </xf>
    <xf numFmtId="0" fontId="20" fillId="0" borderId="0" xfId="54" applyFont="1" applyFill="1" applyAlignment="1">
      <alignment horizontal="left" vertical="center"/>
    </xf>
    <xf numFmtId="0" fontId="20" fillId="0" borderId="0" xfId="54" applyFill="1" applyAlignment="1">
      <alignment horizontal="left" vertical="center"/>
    </xf>
    <xf numFmtId="0" fontId="21" fillId="0" borderId="13" xfId="54" applyFont="1" applyFill="1" applyBorder="1" applyAlignment="1">
      <alignment horizontal="center" vertical="top"/>
    </xf>
    <xf numFmtId="0" fontId="22" fillId="0" borderId="14" xfId="54" applyFont="1" applyFill="1" applyBorder="1" applyAlignment="1">
      <alignment horizontal="left" vertical="center"/>
    </xf>
    <xf numFmtId="0" fontId="16" fillId="0" borderId="15" xfId="54" applyFont="1" applyFill="1" applyBorder="1" applyAlignment="1">
      <alignment horizontal="center" vertical="center"/>
    </xf>
    <xf numFmtId="0" fontId="22" fillId="0" borderId="15" xfId="54" applyFont="1" applyFill="1" applyBorder="1" applyAlignment="1">
      <alignment horizontal="center" vertical="center"/>
    </xf>
    <xf numFmtId="0" fontId="23" fillId="0" borderId="15" xfId="54" applyFont="1" applyFill="1" applyBorder="1" applyAlignment="1">
      <alignment vertical="center"/>
    </xf>
    <xf numFmtId="0" fontId="22" fillId="0" borderId="15" xfId="54" applyFont="1" applyFill="1" applyBorder="1" applyAlignment="1">
      <alignment vertical="center"/>
    </xf>
    <xf numFmtId="0" fontId="23" fillId="0" borderId="15" xfId="54" applyFont="1" applyFill="1" applyBorder="1" applyAlignment="1">
      <alignment horizontal="center" vertical="center"/>
    </xf>
    <xf numFmtId="0" fontId="22" fillId="0" borderId="16" xfId="54" applyFont="1" applyFill="1" applyBorder="1" applyAlignment="1">
      <alignment vertical="center"/>
    </xf>
    <xf numFmtId="0" fontId="16" fillId="0" borderId="17" xfId="54" applyFont="1" applyBorder="1" applyAlignment="1">
      <alignment horizontal="left" vertical="center"/>
    </xf>
    <xf numFmtId="0" fontId="16" fillId="0" borderId="18" xfId="54" applyFont="1" applyBorder="1" applyAlignment="1">
      <alignment horizontal="left" vertical="center"/>
    </xf>
    <xf numFmtId="0" fontId="22" fillId="0" borderId="10" xfId="54" applyFont="1" applyFill="1" applyBorder="1" applyAlignment="1">
      <alignment vertical="center"/>
    </xf>
    <xf numFmtId="178" fontId="23" fillId="0" borderId="10" xfId="54" applyNumberFormat="1" applyFont="1" applyFill="1" applyBorder="1" applyAlignment="1">
      <alignment horizontal="center" vertical="center"/>
    </xf>
    <xf numFmtId="0" fontId="22" fillId="0" borderId="10" xfId="54" applyFont="1" applyFill="1" applyBorder="1" applyAlignment="1">
      <alignment horizontal="center" vertical="center"/>
    </xf>
    <xf numFmtId="0" fontId="22" fillId="0" borderId="16" xfId="54" applyFont="1" applyFill="1" applyBorder="1" applyAlignment="1">
      <alignment horizontal="left" vertical="center"/>
    </xf>
    <xf numFmtId="0" fontId="16" fillId="0" borderId="10" xfId="54" applyFont="1" applyFill="1" applyBorder="1" applyAlignment="1">
      <alignment horizontal="right" vertical="center"/>
    </xf>
    <xf numFmtId="0" fontId="22" fillId="0" borderId="10" xfId="54" applyFont="1" applyFill="1" applyBorder="1" applyAlignment="1">
      <alignment horizontal="left" vertical="center"/>
    </xf>
    <xf numFmtId="0" fontId="23" fillId="0" borderId="10" xfId="54" applyFont="1" applyFill="1" applyBorder="1" applyAlignment="1">
      <alignment horizontal="center" vertical="center"/>
    </xf>
    <xf numFmtId="0" fontId="16" fillId="0" borderId="10" xfId="54" applyFont="1" applyFill="1" applyBorder="1" applyAlignment="1">
      <alignment horizontal="center" vertical="center"/>
    </xf>
    <xf numFmtId="0" fontId="22" fillId="0" borderId="19" xfId="54" applyFont="1" applyFill="1" applyBorder="1" applyAlignment="1">
      <alignment vertical="center"/>
    </xf>
    <xf numFmtId="0" fontId="16" fillId="0" borderId="20" xfId="54" applyFont="1" applyFill="1" applyBorder="1" applyAlignment="1">
      <alignment horizontal="center" vertical="center"/>
    </xf>
    <xf numFmtId="0" fontId="22" fillId="0" borderId="20" xfId="54" applyFont="1" applyFill="1" applyBorder="1" applyAlignment="1">
      <alignment vertical="center"/>
    </xf>
    <xf numFmtId="0" fontId="23" fillId="0" borderId="20" xfId="54" applyFont="1" applyFill="1" applyBorder="1" applyAlignment="1">
      <alignment vertical="center"/>
    </xf>
    <xf numFmtId="0" fontId="23" fillId="0" borderId="20" xfId="54" applyFont="1" applyFill="1" applyBorder="1" applyAlignment="1">
      <alignment horizontal="left" vertical="center"/>
    </xf>
    <xf numFmtId="0" fontId="22" fillId="0" borderId="20" xfId="54" applyFont="1" applyFill="1" applyBorder="1" applyAlignment="1">
      <alignment horizontal="left" vertical="center"/>
    </xf>
    <xf numFmtId="0" fontId="22" fillId="0" borderId="0" xfId="54" applyFont="1" applyFill="1" applyBorder="1" applyAlignment="1">
      <alignment vertical="center"/>
    </xf>
    <xf numFmtId="0" fontId="23" fillId="0" borderId="0" xfId="54" applyFont="1" applyFill="1" applyBorder="1" applyAlignment="1">
      <alignment vertical="center"/>
    </xf>
    <xf numFmtId="0" fontId="23" fillId="0" borderId="0" xfId="54" applyFont="1" applyFill="1" applyAlignment="1">
      <alignment horizontal="left" vertical="center"/>
    </xf>
    <xf numFmtId="0" fontId="22" fillId="0" borderId="14" xfId="54" applyFont="1" applyFill="1" applyBorder="1" applyAlignment="1">
      <alignment vertical="center"/>
    </xf>
    <xf numFmtId="0" fontId="22" fillId="0" borderId="21" xfId="54" applyFont="1" applyFill="1" applyBorder="1" applyAlignment="1">
      <alignment horizontal="left" vertical="center"/>
    </xf>
    <xf numFmtId="0" fontId="22" fillId="0" borderId="22" xfId="54" applyFont="1" applyFill="1" applyBorder="1" applyAlignment="1">
      <alignment horizontal="left" vertical="center"/>
    </xf>
    <xf numFmtId="0" fontId="23" fillId="0" borderId="10" xfId="54" applyFont="1" applyFill="1" applyBorder="1" applyAlignment="1">
      <alignment horizontal="left" vertical="center"/>
    </xf>
    <xf numFmtId="0" fontId="23" fillId="0" borderId="10" xfId="54" applyFont="1" applyFill="1" applyBorder="1" applyAlignment="1">
      <alignment vertical="center"/>
    </xf>
    <xf numFmtId="0" fontId="23" fillId="0" borderId="17" xfId="54" applyFont="1" applyFill="1" applyBorder="1" applyAlignment="1">
      <alignment horizontal="center" vertical="center"/>
    </xf>
    <xf numFmtId="0" fontId="23" fillId="0" borderId="23" xfId="54" applyFont="1" applyFill="1" applyBorder="1" applyAlignment="1">
      <alignment horizontal="center" vertical="center"/>
    </xf>
    <xf numFmtId="0" fontId="24" fillId="0" borderId="24" xfId="54" applyFont="1" applyFill="1" applyBorder="1" applyAlignment="1">
      <alignment horizontal="left" vertical="center"/>
    </xf>
    <xf numFmtId="0" fontId="24" fillId="0" borderId="23" xfId="54" applyFont="1" applyFill="1" applyBorder="1" applyAlignment="1">
      <alignment horizontal="left" vertical="center"/>
    </xf>
    <xf numFmtId="0" fontId="23" fillId="0" borderId="0" xfId="54" applyFont="1" applyFill="1" applyBorder="1" applyAlignment="1">
      <alignment horizontal="left" vertical="center"/>
    </xf>
    <xf numFmtId="0" fontId="22" fillId="0" borderId="15" xfId="54" applyFont="1" applyFill="1" applyBorder="1" applyAlignment="1">
      <alignment horizontal="left" vertical="center"/>
    </xf>
    <xf numFmtId="0" fontId="23" fillId="0" borderId="25" xfId="54" applyFont="1" applyFill="1" applyBorder="1" applyAlignment="1">
      <alignment horizontal="left" vertical="center"/>
    </xf>
    <xf numFmtId="0" fontId="23" fillId="0" borderId="26" xfId="54" applyFont="1" applyFill="1" applyBorder="1" applyAlignment="1">
      <alignment horizontal="left" vertical="center"/>
    </xf>
    <xf numFmtId="0" fontId="23" fillId="0" borderId="27" xfId="54" applyFont="1" applyFill="1" applyBorder="1" applyAlignment="1">
      <alignment horizontal="left" vertical="center"/>
    </xf>
    <xf numFmtId="0" fontId="23" fillId="0" borderId="28" xfId="54" applyFont="1" applyFill="1" applyBorder="1" applyAlignment="1">
      <alignment horizontal="left" vertical="center"/>
    </xf>
    <xf numFmtId="0" fontId="23" fillId="0" borderId="24" xfId="54" applyFont="1" applyFill="1" applyBorder="1" applyAlignment="1">
      <alignment horizontal="left" vertical="center"/>
    </xf>
    <xf numFmtId="0" fontId="23" fillId="0" borderId="23" xfId="54" applyFont="1" applyFill="1" applyBorder="1" applyAlignment="1">
      <alignment horizontal="left" vertical="center"/>
    </xf>
    <xf numFmtId="0" fontId="23" fillId="0" borderId="16" xfId="54" applyFont="1" applyFill="1" applyBorder="1" applyAlignment="1">
      <alignment horizontal="left" vertical="center" wrapText="1"/>
    </xf>
    <xf numFmtId="0" fontId="23" fillId="0" borderId="10" xfId="54" applyFont="1" applyFill="1" applyBorder="1" applyAlignment="1">
      <alignment horizontal="left" vertical="center" wrapText="1"/>
    </xf>
    <xf numFmtId="0" fontId="22" fillId="0" borderId="19" xfId="54" applyFont="1" applyFill="1" applyBorder="1" applyAlignment="1">
      <alignment horizontal="left" vertical="center"/>
    </xf>
    <xf numFmtId="0" fontId="20" fillId="0" borderId="20" xfId="54" applyFill="1" applyBorder="1" applyAlignment="1">
      <alignment horizontal="center" vertical="center"/>
    </xf>
    <xf numFmtId="0" fontId="22" fillId="0" borderId="29" xfId="54" applyFont="1" applyFill="1" applyBorder="1" applyAlignment="1">
      <alignment horizontal="center" vertical="center"/>
    </xf>
    <xf numFmtId="0" fontId="22" fillId="0" borderId="30" xfId="54" applyFont="1" applyFill="1" applyBorder="1" applyAlignment="1">
      <alignment horizontal="left" vertical="center"/>
    </xf>
    <xf numFmtId="0" fontId="23" fillId="0" borderId="16" xfId="54" applyFont="1" applyFill="1" applyBorder="1" applyAlignment="1">
      <alignment horizontal="left" vertical="center"/>
    </xf>
    <xf numFmtId="0" fontId="25" fillId="0" borderId="24" xfId="54" applyFont="1" applyFill="1" applyBorder="1" applyAlignment="1">
      <alignment horizontal="left" vertical="center"/>
    </xf>
    <xf numFmtId="0" fontId="25" fillId="0" borderId="23" xfId="54" applyFont="1" applyFill="1" applyBorder="1" applyAlignment="1">
      <alignment horizontal="left" vertical="center"/>
    </xf>
    <xf numFmtId="0" fontId="26" fillId="0" borderId="24" xfId="54" applyFont="1" applyFill="1" applyBorder="1" applyAlignment="1">
      <alignment horizontal="left" vertical="center"/>
    </xf>
    <xf numFmtId="0" fontId="26" fillId="0" borderId="23" xfId="54" applyFont="1" applyFill="1" applyBorder="1" applyAlignment="1">
      <alignment horizontal="left" vertical="center"/>
    </xf>
    <xf numFmtId="0" fontId="20" fillId="0" borderId="24" xfId="54" applyFont="1" applyFill="1" applyBorder="1" applyAlignment="1">
      <alignment horizontal="left" vertical="center"/>
    </xf>
    <xf numFmtId="0" fontId="20" fillId="0" borderId="23" xfId="54" applyFont="1" applyFill="1" applyBorder="1" applyAlignment="1">
      <alignment horizontal="left" vertical="center"/>
    </xf>
    <xf numFmtId="0" fontId="27" fillId="0" borderId="24" xfId="54" applyFont="1" applyFill="1" applyBorder="1" applyAlignment="1">
      <alignment horizontal="left" vertical="center"/>
    </xf>
    <xf numFmtId="0" fontId="23" fillId="0" borderId="31" xfId="54" applyFont="1" applyFill="1" applyBorder="1" applyAlignment="1">
      <alignment horizontal="left" vertical="center"/>
    </xf>
    <xf numFmtId="0" fontId="23" fillId="0" borderId="32" xfId="54" applyFont="1" applyFill="1" applyBorder="1" applyAlignment="1">
      <alignment horizontal="left" vertical="center"/>
    </xf>
    <xf numFmtId="0" fontId="24" fillId="0" borderId="14" xfId="54" applyFont="1" applyFill="1" applyBorder="1" applyAlignment="1">
      <alignment horizontal="left" vertical="center"/>
    </xf>
    <xf numFmtId="0" fontId="24" fillId="0" borderId="15" xfId="54" applyFont="1" applyFill="1" applyBorder="1" applyAlignment="1">
      <alignment horizontal="left" vertical="center"/>
    </xf>
    <xf numFmtId="0" fontId="22" fillId="0" borderId="17" xfId="54" applyFont="1" applyFill="1" applyBorder="1" applyAlignment="1">
      <alignment horizontal="left" vertical="center"/>
    </xf>
    <xf numFmtId="0" fontId="22" fillId="0" borderId="33" xfId="54" applyFont="1" applyFill="1" applyBorder="1" applyAlignment="1">
      <alignment horizontal="left" vertical="center"/>
    </xf>
    <xf numFmtId="0" fontId="23" fillId="0" borderId="20" xfId="54" applyFont="1" applyFill="1" applyBorder="1" applyAlignment="1">
      <alignment horizontal="center" vertical="center"/>
    </xf>
    <xf numFmtId="178" fontId="25" fillId="0" borderId="20" xfId="54" applyNumberFormat="1" applyFont="1" applyFill="1" applyBorder="1" applyAlignment="1">
      <alignment vertical="center"/>
    </xf>
    <xf numFmtId="0" fontId="22" fillId="0" borderId="20" xfId="54" applyFont="1" applyFill="1" applyBorder="1" applyAlignment="1">
      <alignment horizontal="center" vertical="center"/>
    </xf>
    <xf numFmtId="0" fontId="23" fillId="0" borderId="34" xfId="54" applyFont="1" applyFill="1" applyBorder="1" applyAlignment="1">
      <alignment horizontal="center" vertical="center"/>
    </xf>
    <xf numFmtId="0" fontId="22" fillId="0" borderId="11" xfId="54" applyFont="1" applyFill="1" applyBorder="1" applyAlignment="1">
      <alignment horizontal="center" vertical="center"/>
    </xf>
    <xf numFmtId="0" fontId="23" fillId="0" borderId="11" xfId="54" applyFont="1" applyFill="1" applyBorder="1" applyAlignment="1">
      <alignment horizontal="left" vertical="center"/>
    </xf>
    <xf numFmtId="0" fontId="23" fillId="0" borderId="35" xfId="54" applyFont="1" applyFill="1" applyBorder="1" applyAlignment="1">
      <alignment horizontal="left" vertical="center"/>
    </xf>
    <xf numFmtId="0" fontId="22" fillId="0" borderId="36" xfId="54" applyFont="1" applyFill="1" applyBorder="1" applyAlignment="1">
      <alignment horizontal="left" vertical="center"/>
    </xf>
    <xf numFmtId="0" fontId="23" fillId="0" borderId="18" xfId="54" applyFont="1" applyFill="1" applyBorder="1" applyAlignment="1">
      <alignment horizontal="center" vertical="center"/>
    </xf>
    <xf numFmtId="0" fontId="24" fillId="0" borderId="18" xfId="54" applyFont="1" applyFill="1" applyBorder="1" applyAlignment="1">
      <alignment horizontal="left" vertical="center"/>
    </xf>
    <xf numFmtId="0" fontId="22" fillId="0" borderId="34" xfId="54" applyFont="1" applyFill="1" applyBorder="1" applyAlignment="1">
      <alignment horizontal="left" vertical="center"/>
    </xf>
    <xf numFmtId="0" fontId="22" fillId="0" borderId="11" xfId="54" applyFont="1" applyFill="1" applyBorder="1" applyAlignment="1">
      <alignment horizontal="left" vertical="center"/>
    </xf>
    <xf numFmtId="0" fontId="23" fillId="0" borderId="37" xfId="54" applyFont="1" applyFill="1" applyBorder="1" applyAlignment="1">
      <alignment horizontal="left" vertical="center"/>
    </xf>
    <xf numFmtId="0" fontId="25" fillId="0" borderId="25" xfId="54" applyFont="1" applyFill="1" applyBorder="1" applyAlignment="1">
      <alignment horizontal="left" vertical="center"/>
    </xf>
    <xf numFmtId="0" fontId="23" fillId="0" borderId="38" xfId="54" applyFont="1" applyFill="1" applyBorder="1" applyAlignment="1">
      <alignment horizontal="left" vertical="center"/>
    </xf>
    <xf numFmtId="0" fontId="23" fillId="0" borderId="18" xfId="54" applyFont="1" applyFill="1" applyBorder="1" applyAlignment="1">
      <alignment horizontal="left" vertical="center"/>
    </xf>
    <xf numFmtId="0" fontId="23" fillId="0" borderId="11" xfId="54" applyFont="1" applyFill="1" applyBorder="1" applyAlignment="1">
      <alignment horizontal="left" vertical="center" wrapText="1"/>
    </xf>
    <xf numFmtId="0" fontId="20" fillId="0" borderId="35" xfId="54" applyFill="1" applyBorder="1" applyAlignment="1">
      <alignment horizontal="center" vertical="center"/>
    </xf>
    <xf numFmtId="0" fontId="25" fillId="0" borderId="18" xfId="54" applyFont="1" applyFill="1" applyBorder="1" applyAlignment="1">
      <alignment horizontal="left" vertical="center"/>
    </xf>
    <xf numFmtId="0" fontId="26" fillId="0" borderId="18" xfId="54" applyFont="1" applyFill="1" applyBorder="1" applyAlignment="1">
      <alignment horizontal="left" vertical="center"/>
    </xf>
    <xf numFmtId="0" fontId="20" fillId="0" borderId="18" xfId="54" applyFont="1" applyFill="1" applyBorder="1" applyAlignment="1">
      <alignment horizontal="left" vertical="center"/>
    </xf>
    <xf numFmtId="0" fontId="23" fillId="0" borderId="39" xfId="54" applyFont="1" applyFill="1" applyBorder="1" applyAlignment="1">
      <alignment horizontal="left" vertical="center"/>
    </xf>
    <xf numFmtId="0" fontId="24" fillId="0" borderId="34" xfId="54" applyFont="1" applyFill="1" applyBorder="1" applyAlignment="1">
      <alignment horizontal="left" vertical="center"/>
    </xf>
    <xf numFmtId="0" fontId="23" fillId="0" borderId="35" xfId="54" applyFont="1" applyFill="1" applyBorder="1" applyAlignment="1">
      <alignment horizontal="center" vertical="center"/>
    </xf>
    <xf numFmtId="0" fontId="20" fillId="0" borderId="0" xfId="54" applyFont="1" applyAlignment="1">
      <alignment horizontal="left" vertical="center"/>
    </xf>
    <xf numFmtId="0" fontId="28" fillId="0" borderId="13" xfId="54" applyFont="1" applyBorder="1" applyAlignment="1">
      <alignment horizontal="center" vertical="top"/>
    </xf>
    <xf numFmtId="0" fontId="27" fillId="0" borderId="40" xfId="54" applyFont="1" applyBorder="1" applyAlignment="1">
      <alignment horizontal="left" vertical="center"/>
    </xf>
    <xf numFmtId="0" fontId="16" fillId="0" borderId="41" xfId="54" applyFont="1" applyBorder="1" applyAlignment="1">
      <alignment horizontal="center" vertical="center"/>
    </xf>
    <xf numFmtId="0" fontId="27" fillId="0" borderId="41" xfId="54" applyFont="1" applyBorder="1" applyAlignment="1">
      <alignment horizontal="center" vertical="center"/>
    </xf>
    <xf numFmtId="0" fontId="24" fillId="0" borderId="41" xfId="54" applyFont="1" applyBorder="1" applyAlignment="1">
      <alignment horizontal="left" vertical="center"/>
    </xf>
    <xf numFmtId="0" fontId="24" fillId="0" borderId="14" xfId="54" applyFont="1" applyBorder="1" applyAlignment="1">
      <alignment horizontal="center" vertical="center"/>
    </xf>
    <xf numFmtId="0" fontId="24" fillId="0" borderId="15" xfId="54" applyFont="1" applyBorder="1" applyAlignment="1">
      <alignment horizontal="center" vertical="center"/>
    </xf>
    <xf numFmtId="0" fontId="24" fillId="0" borderId="34" xfId="54" applyFont="1" applyBorder="1" applyAlignment="1">
      <alignment horizontal="center" vertical="center"/>
    </xf>
    <xf numFmtId="0" fontId="27" fillId="0" borderId="14" xfId="54" applyFont="1" applyBorder="1" applyAlignment="1">
      <alignment horizontal="center" vertical="center"/>
    </xf>
    <xf numFmtId="0" fontId="27" fillId="0" borderId="15" xfId="54" applyFont="1" applyBorder="1" applyAlignment="1">
      <alignment horizontal="center" vertical="center"/>
    </xf>
    <xf numFmtId="0" fontId="27" fillId="0" borderId="34" xfId="54" applyFont="1" applyBorder="1" applyAlignment="1">
      <alignment horizontal="center" vertical="center"/>
    </xf>
    <xf numFmtId="0" fontId="24" fillId="0" borderId="16" xfId="54" applyFont="1" applyBorder="1" applyAlignment="1">
      <alignment horizontal="left" vertical="center"/>
    </xf>
    <xf numFmtId="0" fontId="24" fillId="0" borderId="10" xfId="54" applyFont="1" applyBorder="1" applyAlignment="1">
      <alignment horizontal="left" vertical="center"/>
    </xf>
    <xf numFmtId="14" fontId="16" fillId="0" borderId="10" xfId="54" applyNumberFormat="1" applyFont="1" applyBorder="1" applyAlignment="1">
      <alignment horizontal="center" vertical="center"/>
    </xf>
    <xf numFmtId="14" fontId="16" fillId="0" borderId="11" xfId="54" applyNumberFormat="1" applyFont="1" applyBorder="1" applyAlignment="1">
      <alignment horizontal="center" vertical="center"/>
    </xf>
    <xf numFmtId="0" fontId="24" fillId="0" borderId="16" xfId="54" applyFont="1" applyBorder="1" applyAlignment="1">
      <alignment vertical="center"/>
    </xf>
    <xf numFmtId="9" fontId="16" fillId="0" borderId="10" xfId="54" applyNumberFormat="1" applyFont="1" applyBorder="1" applyAlignment="1">
      <alignment horizontal="center" vertical="center"/>
    </xf>
    <xf numFmtId="0" fontId="16" fillId="0" borderId="11" xfId="54" applyFont="1" applyBorder="1" applyAlignment="1">
      <alignment horizontal="center" vertical="center"/>
    </xf>
    <xf numFmtId="0" fontId="24" fillId="0" borderId="16" xfId="54" applyFont="1" applyBorder="1" applyAlignment="1">
      <alignment horizontal="center" vertical="center"/>
    </xf>
    <xf numFmtId="0" fontId="16" fillId="0" borderId="16" xfId="54" applyFont="1" applyBorder="1" applyAlignment="1">
      <alignment horizontal="left" vertical="center"/>
    </xf>
    <xf numFmtId="0" fontId="29" fillId="0" borderId="19" xfId="54" applyFont="1" applyBorder="1" applyAlignment="1">
      <alignment vertical="center"/>
    </xf>
    <xf numFmtId="0" fontId="30" fillId="0" borderId="20" xfId="6" applyNumberFormat="1" applyFont="1" applyFill="1" applyBorder="1" applyAlignment="1" applyProtection="1">
      <alignment horizontal="center" vertical="center" wrapText="1"/>
    </xf>
    <xf numFmtId="0" fontId="31" fillId="0" borderId="35" xfId="54" applyFont="1" applyBorder="1" applyAlignment="1">
      <alignment horizontal="center" vertical="center" wrapText="1"/>
    </xf>
    <xf numFmtId="0" fontId="24" fillId="0" borderId="19" xfId="54" applyFont="1" applyBorder="1" applyAlignment="1">
      <alignment horizontal="left" vertical="center"/>
    </xf>
    <xf numFmtId="0" fontId="24" fillId="0" borderId="20" xfId="54" applyFont="1" applyBorder="1" applyAlignment="1">
      <alignment horizontal="left" vertical="center"/>
    </xf>
    <xf numFmtId="14" fontId="16" fillId="0" borderId="20" xfId="54" applyNumberFormat="1" applyFont="1" applyBorder="1" applyAlignment="1">
      <alignment horizontal="center" vertical="center" wrapText="1"/>
    </xf>
    <xf numFmtId="14" fontId="16" fillId="0" borderId="35" xfId="54" applyNumberFormat="1" applyFont="1" applyBorder="1" applyAlignment="1">
      <alignment horizontal="center" vertical="center" wrapText="1"/>
    </xf>
    <xf numFmtId="0" fontId="27" fillId="0" borderId="0" xfId="54" applyFont="1" applyBorder="1" applyAlignment="1">
      <alignment horizontal="left" vertical="center"/>
    </xf>
    <xf numFmtId="0" fontId="27" fillId="0" borderId="0" xfId="54" applyFont="1" applyAlignment="1">
      <alignment horizontal="center" vertical="center"/>
    </xf>
    <xf numFmtId="0" fontId="24" fillId="0" borderId="14" xfId="54" applyFont="1" applyBorder="1" applyAlignment="1">
      <alignment vertical="center"/>
    </xf>
    <xf numFmtId="0" fontId="20" fillId="0" borderId="15" xfId="54" applyFont="1" applyBorder="1" applyAlignment="1">
      <alignment horizontal="left" vertical="center"/>
    </xf>
    <xf numFmtId="0" fontId="16" fillId="0" borderId="15" xfId="54" applyFont="1" applyBorder="1" applyAlignment="1">
      <alignment horizontal="left" vertical="center"/>
    </xf>
    <xf numFmtId="0" fontId="20" fillId="0" borderId="15" xfId="54" applyFont="1" applyBorder="1" applyAlignment="1">
      <alignment vertical="center"/>
    </xf>
    <xf numFmtId="0" fontId="24" fillId="0" borderId="15" xfId="54" applyFont="1" applyBorder="1" applyAlignment="1">
      <alignment vertical="center"/>
    </xf>
    <xf numFmtId="0" fontId="20" fillId="0" borderId="10" xfId="54" applyFont="1" applyBorder="1" applyAlignment="1">
      <alignment horizontal="left" vertical="center"/>
    </xf>
    <xf numFmtId="0" fontId="20" fillId="0" borderId="10" xfId="54" applyFont="1" applyBorder="1" applyAlignment="1">
      <alignment vertical="center"/>
    </xf>
    <xf numFmtId="0" fontId="24" fillId="0" borderId="10" xfId="54" applyFont="1" applyBorder="1" applyAlignment="1">
      <alignment vertical="center"/>
    </xf>
    <xf numFmtId="0" fontId="24" fillId="0" borderId="0" xfId="54" applyFont="1" applyBorder="1" applyAlignment="1">
      <alignment horizontal="left" vertical="center"/>
    </xf>
    <xf numFmtId="0" fontId="23" fillId="0" borderId="14" xfId="54" applyFont="1" applyBorder="1" applyAlignment="1">
      <alignment horizontal="left" vertical="center"/>
    </xf>
    <xf numFmtId="0" fontId="23" fillId="0" borderId="15" xfId="54" applyFont="1" applyBorder="1" applyAlignment="1">
      <alignment horizontal="left" vertical="center"/>
    </xf>
    <xf numFmtId="0" fontId="23" fillId="0" borderId="24" xfId="54" applyFont="1" applyBorder="1" applyAlignment="1">
      <alignment horizontal="left" vertical="center"/>
    </xf>
    <xf numFmtId="0" fontId="23" fillId="0" borderId="23" xfId="54" applyFont="1" applyBorder="1" applyAlignment="1">
      <alignment horizontal="left" vertical="center"/>
    </xf>
    <xf numFmtId="0" fontId="23" fillId="0" borderId="33" xfId="54" applyFont="1" applyBorder="1" applyAlignment="1">
      <alignment horizontal="left" vertical="center"/>
    </xf>
    <xf numFmtId="0" fontId="23" fillId="0" borderId="17" xfId="54" applyFont="1" applyBorder="1" applyAlignment="1">
      <alignment horizontal="left" vertical="center"/>
    </xf>
    <xf numFmtId="0" fontId="16" fillId="0" borderId="19" xfId="54" applyFont="1" applyBorder="1" applyAlignment="1">
      <alignment horizontal="left" vertical="center"/>
    </xf>
    <xf numFmtId="0" fontId="16" fillId="0" borderId="20" xfId="54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4" fillId="0" borderId="16" xfId="54" applyFont="1" applyFill="1" applyBorder="1" applyAlignment="1">
      <alignment horizontal="left" vertical="center"/>
    </xf>
    <xf numFmtId="0" fontId="16" fillId="0" borderId="10" xfId="54" applyFont="1" applyFill="1" applyBorder="1" applyAlignment="1">
      <alignment horizontal="left" vertical="center"/>
    </xf>
    <xf numFmtId="0" fontId="24" fillId="0" borderId="19" xfId="54" applyFont="1" applyBorder="1" applyAlignment="1">
      <alignment horizontal="center" vertical="center"/>
    </xf>
    <xf numFmtId="0" fontId="24" fillId="0" borderId="20" xfId="54" applyFont="1" applyBorder="1" applyAlignment="1">
      <alignment horizontal="center" vertical="center"/>
    </xf>
    <xf numFmtId="0" fontId="24" fillId="0" borderId="10" xfId="54" applyFont="1" applyBorder="1" applyAlignment="1">
      <alignment horizontal="center" vertical="center"/>
    </xf>
    <xf numFmtId="0" fontId="22" fillId="0" borderId="10" xfId="54" applyFont="1" applyBorder="1" applyAlignment="1">
      <alignment horizontal="left" vertical="center"/>
    </xf>
    <xf numFmtId="0" fontId="24" fillId="0" borderId="31" xfId="54" applyFont="1" applyFill="1" applyBorder="1" applyAlignment="1">
      <alignment horizontal="left" vertical="center"/>
    </xf>
    <xf numFmtId="0" fontId="24" fillId="0" borderId="32" xfId="54" applyFont="1" applyFill="1" applyBorder="1" applyAlignment="1">
      <alignment horizontal="left" vertical="center"/>
    </xf>
    <xf numFmtId="0" fontId="27" fillId="0" borderId="0" xfId="54" applyFont="1" applyFill="1" applyBorder="1" applyAlignment="1">
      <alignment horizontal="left" vertical="center"/>
    </xf>
    <xf numFmtId="0" fontId="16" fillId="0" borderId="24" xfId="54" applyFont="1" applyFill="1" applyBorder="1" applyAlignment="1">
      <alignment horizontal="left" vertical="center"/>
    </xf>
    <xf numFmtId="0" fontId="16" fillId="0" borderId="23" xfId="54" applyFont="1" applyFill="1" applyBorder="1" applyAlignment="1">
      <alignment horizontal="left" vertical="center"/>
    </xf>
    <xf numFmtId="0" fontId="24" fillId="0" borderId="24" xfId="54" applyFont="1" applyBorder="1" applyAlignment="1">
      <alignment horizontal="left" vertical="center"/>
    </xf>
    <xf numFmtId="0" fontId="24" fillId="0" borderId="23" xfId="54" applyFont="1" applyBorder="1" applyAlignment="1">
      <alignment horizontal="left" vertical="center"/>
    </xf>
    <xf numFmtId="0" fontId="27" fillId="0" borderId="42" xfId="54" applyFont="1" applyBorder="1" applyAlignment="1">
      <alignment vertical="center"/>
    </xf>
    <xf numFmtId="0" fontId="16" fillId="0" borderId="43" xfId="54" applyFont="1" applyBorder="1" applyAlignment="1">
      <alignment horizontal="center" vertical="center"/>
    </xf>
    <xf numFmtId="0" fontId="27" fillId="0" borderId="43" xfId="54" applyFont="1" applyBorder="1" applyAlignment="1">
      <alignment vertical="center"/>
    </xf>
    <xf numFmtId="0" fontId="16" fillId="0" borderId="43" xfId="54" applyFont="1" applyBorder="1" applyAlignment="1">
      <alignment vertical="center"/>
    </xf>
    <xf numFmtId="58" fontId="20" fillId="0" borderId="43" xfId="54" applyNumberFormat="1" applyFont="1" applyBorder="1" applyAlignment="1">
      <alignment vertical="center"/>
    </xf>
    <xf numFmtId="0" fontId="27" fillId="0" borderId="43" xfId="54" applyFont="1" applyBorder="1" applyAlignment="1">
      <alignment horizontal="center" vertical="center"/>
    </xf>
    <xf numFmtId="0" fontId="27" fillId="0" borderId="44" xfId="54" applyFont="1" applyFill="1" applyBorder="1" applyAlignment="1">
      <alignment horizontal="left" vertical="center"/>
    </xf>
    <xf numFmtId="0" fontId="27" fillId="0" borderId="43" xfId="54" applyFont="1" applyFill="1" applyBorder="1" applyAlignment="1">
      <alignment horizontal="left" vertical="center"/>
    </xf>
    <xf numFmtId="0" fontId="27" fillId="0" borderId="45" xfId="54" applyFont="1" applyFill="1" applyBorder="1" applyAlignment="1">
      <alignment horizontal="center" vertical="center"/>
    </xf>
    <xf numFmtId="0" fontId="27" fillId="0" borderId="46" xfId="54" applyFont="1" applyFill="1" applyBorder="1" applyAlignment="1">
      <alignment horizontal="center" vertical="center"/>
    </xf>
    <xf numFmtId="0" fontId="27" fillId="0" borderId="19" xfId="54" applyFont="1" applyFill="1" applyBorder="1" applyAlignment="1">
      <alignment horizontal="center" vertical="center"/>
    </xf>
    <xf numFmtId="0" fontId="27" fillId="0" borderId="20" xfId="54" applyFont="1" applyFill="1" applyBorder="1" applyAlignment="1">
      <alignment horizontal="center" vertical="center"/>
    </xf>
    <xf numFmtId="58" fontId="27" fillId="0" borderId="43" xfId="54" applyNumberFormat="1" applyFont="1" applyBorder="1" applyAlignment="1">
      <alignment vertical="center"/>
    </xf>
    <xf numFmtId="0" fontId="20" fillId="0" borderId="41" xfId="54" applyFont="1" applyBorder="1" applyAlignment="1">
      <alignment horizontal="center" vertical="center"/>
    </xf>
    <xf numFmtId="0" fontId="20" fillId="0" borderId="47" xfId="54" applyFont="1" applyBorder="1" applyAlignment="1">
      <alignment horizontal="center" vertical="center"/>
    </xf>
    <xf numFmtId="0" fontId="24" fillId="0" borderId="11" xfId="54" applyFont="1" applyBorder="1" applyAlignment="1">
      <alignment horizontal="center" vertical="center"/>
    </xf>
    <xf numFmtId="0" fontId="24" fillId="0" borderId="35" xfId="54" applyFont="1" applyBorder="1" applyAlignment="1">
      <alignment horizontal="left" vertical="center"/>
    </xf>
    <xf numFmtId="0" fontId="16" fillId="0" borderId="34" xfId="54" applyFont="1" applyBorder="1" applyAlignment="1">
      <alignment horizontal="left" vertical="center"/>
    </xf>
    <xf numFmtId="0" fontId="22" fillId="0" borderId="15" xfId="54" applyFont="1" applyBorder="1" applyAlignment="1">
      <alignment horizontal="left" vertical="center"/>
    </xf>
    <xf numFmtId="0" fontId="22" fillId="0" borderId="34" xfId="54" applyFont="1" applyBorder="1" applyAlignment="1">
      <alignment horizontal="left" vertical="center"/>
    </xf>
    <xf numFmtId="0" fontId="22" fillId="0" borderId="17" xfId="54" applyFont="1" applyBorder="1" applyAlignment="1">
      <alignment horizontal="left" vertical="center"/>
    </xf>
    <xf numFmtId="0" fontId="22" fillId="0" borderId="23" xfId="54" applyFont="1" applyBorder="1" applyAlignment="1">
      <alignment horizontal="left" vertical="center"/>
    </xf>
    <xf numFmtId="0" fontId="22" fillId="0" borderId="18" xfId="54" applyFont="1" applyBorder="1" applyAlignment="1">
      <alignment horizontal="left" vertical="center"/>
    </xf>
    <xf numFmtId="0" fontId="16" fillId="0" borderId="35" xfId="54" applyFont="1" applyBorder="1" applyAlignment="1">
      <alignment horizontal="left" vertical="center"/>
    </xf>
    <xf numFmtId="0" fontId="16" fillId="0" borderId="11" xfId="54" applyFont="1" applyFill="1" applyBorder="1" applyAlignment="1">
      <alignment horizontal="left" vertical="center"/>
    </xf>
    <xf numFmtId="0" fontId="24" fillId="0" borderId="35" xfId="54" applyFont="1" applyBorder="1" applyAlignment="1">
      <alignment horizontal="center" vertical="center"/>
    </xf>
    <xf numFmtId="0" fontId="22" fillId="0" borderId="11" xfId="54" applyFont="1" applyBorder="1" applyAlignment="1">
      <alignment horizontal="left" vertical="center"/>
    </xf>
    <xf numFmtId="0" fontId="24" fillId="0" borderId="39" xfId="54" applyFont="1" applyFill="1" applyBorder="1" applyAlignment="1">
      <alignment horizontal="left" vertical="center"/>
    </xf>
    <xf numFmtId="0" fontId="16" fillId="0" borderId="18" xfId="54" applyFont="1" applyFill="1" applyBorder="1" applyAlignment="1">
      <alignment horizontal="left" vertical="center"/>
    </xf>
    <xf numFmtId="0" fontId="24" fillId="0" borderId="18" xfId="54" applyFont="1" applyBorder="1" applyAlignment="1">
      <alignment horizontal="left" vertical="center"/>
    </xf>
    <xf numFmtId="0" fontId="16" fillId="0" borderId="48" xfId="54" applyFont="1" applyBorder="1" applyAlignment="1">
      <alignment horizontal="center" vertical="center"/>
    </xf>
    <xf numFmtId="0" fontId="27" fillId="0" borderId="49" xfId="54" applyFont="1" applyFill="1" applyBorder="1" applyAlignment="1">
      <alignment horizontal="left" vertical="center"/>
    </xf>
    <xf numFmtId="0" fontId="27" fillId="0" borderId="50" xfId="54" applyFont="1" applyFill="1" applyBorder="1" applyAlignment="1">
      <alignment horizontal="center" vertical="center"/>
    </xf>
    <xf numFmtId="0" fontId="27" fillId="0" borderId="35" xfId="54" applyFont="1" applyFill="1" applyBorder="1" applyAlignment="1">
      <alignment horizontal="center" vertical="center"/>
    </xf>
    <xf numFmtId="0" fontId="20" fillId="0" borderId="43" xfId="54" applyFont="1" applyBorder="1" applyAlignment="1">
      <alignment horizontal="center" vertical="center"/>
    </xf>
    <xf numFmtId="0" fontId="20" fillId="0" borderId="48" xfId="54" applyFont="1" applyBorder="1" applyAlignment="1">
      <alignment horizontal="center" vertical="center"/>
    </xf>
    <xf numFmtId="0" fontId="20" fillId="0" borderId="0" xfId="54" applyFont="1" applyBorder="1" applyAlignment="1">
      <alignment horizontal="left" vertical="center"/>
    </xf>
    <xf numFmtId="0" fontId="32" fillId="0" borderId="13" xfId="54" applyFont="1" applyBorder="1" applyAlignment="1">
      <alignment horizontal="center" vertical="top"/>
    </xf>
    <xf numFmtId="0" fontId="16" fillId="0" borderId="10" xfId="54" applyFont="1" applyBorder="1" applyAlignment="1">
      <alignment vertical="center"/>
    </xf>
    <xf numFmtId="0" fontId="16" fillId="0" borderId="11" xfId="54" applyFont="1" applyBorder="1" applyAlignment="1">
      <alignment vertical="center"/>
    </xf>
    <xf numFmtId="14" fontId="16" fillId="0" borderId="20" xfId="54" applyNumberFormat="1" applyFont="1" applyBorder="1" applyAlignment="1">
      <alignment horizontal="center" vertical="center"/>
    </xf>
    <xf numFmtId="14" fontId="16" fillId="0" borderId="35" xfId="54" applyNumberFormat="1" applyFont="1" applyBorder="1" applyAlignment="1">
      <alignment horizontal="center" vertical="center"/>
    </xf>
    <xf numFmtId="0" fontId="24" fillId="0" borderId="51" xfId="54" applyFont="1" applyBorder="1" applyAlignment="1">
      <alignment horizontal="left" vertical="center"/>
    </xf>
    <xf numFmtId="0" fontId="24" fillId="0" borderId="13" xfId="54" applyFont="1" applyBorder="1" applyAlignment="1">
      <alignment horizontal="center" vertical="center"/>
    </xf>
    <xf numFmtId="0" fontId="24" fillId="0" borderId="13" xfId="54" applyFont="1" applyBorder="1" applyAlignment="1">
      <alignment horizontal="left" vertical="center"/>
    </xf>
    <xf numFmtId="0" fontId="24" fillId="0" borderId="52" xfId="54" applyFont="1" applyBorder="1" applyAlignment="1">
      <alignment horizontal="left" vertical="center"/>
    </xf>
    <xf numFmtId="0" fontId="24" fillId="0" borderId="29" xfId="54" applyFont="1" applyBorder="1" applyAlignment="1">
      <alignment horizontal="left" vertical="center"/>
    </xf>
    <xf numFmtId="0" fontId="27" fillId="0" borderId="44" xfId="54" applyFont="1" applyBorder="1" applyAlignment="1">
      <alignment horizontal="left" vertical="center"/>
    </xf>
    <xf numFmtId="0" fontId="27" fillId="0" borderId="43" xfId="54" applyFont="1" applyBorder="1" applyAlignment="1">
      <alignment horizontal="left" vertical="center"/>
    </xf>
    <xf numFmtId="0" fontId="24" fillId="0" borderId="45" xfId="54" applyFont="1" applyBorder="1" applyAlignment="1">
      <alignment vertical="center"/>
    </xf>
    <xf numFmtId="0" fontId="20" fillId="0" borderId="46" xfId="54" applyFont="1" applyBorder="1" applyAlignment="1">
      <alignment horizontal="left" vertical="center"/>
    </xf>
    <xf numFmtId="0" fontId="16" fillId="0" borderId="46" xfId="54" applyFont="1" applyBorder="1" applyAlignment="1">
      <alignment horizontal="left" vertical="center"/>
    </xf>
    <xf numFmtId="0" fontId="20" fillId="0" borderId="46" xfId="54" applyFont="1" applyBorder="1" applyAlignment="1">
      <alignment vertical="center"/>
    </xf>
    <xf numFmtId="0" fontId="24" fillId="0" borderId="46" xfId="54" applyFont="1" applyBorder="1" applyAlignment="1">
      <alignment vertical="center"/>
    </xf>
    <xf numFmtId="0" fontId="24" fillId="0" borderId="45" xfId="54" applyFont="1" applyBorder="1" applyAlignment="1">
      <alignment horizontal="center" vertical="center"/>
    </xf>
    <xf numFmtId="0" fontId="16" fillId="0" borderId="46" xfId="54" applyFont="1" applyBorder="1" applyAlignment="1">
      <alignment horizontal="center" vertical="center"/>
    </xf>
    <xf numFmtId="0" fontId="24" fillId="0" borderId="46" xfId="54" applyFont="1" applyBorder="1" applyAlignment="1">
      <alignment horizontal="center" vertical="center"/>
    </xf>
    <xf numFmtId="0" fontId="20" fillId="0" borderId="46" xfId="54" applyFont="1" applyBorder="1" applyAlignment="1">
      <alignment horizontal="center" vertical="center"/>
    </xf>
    <xf numFmtId="0" fontId="16" fillId="0" borderId="10" xfId="54" applyFont="1" applyBorder="1" applyAlignment="1">
      <alignment horizontal="center" vertical="center"/>
    </xf>
    <xf numFmtId="0" fontId="20" fillId="0" borderId="10" xfId="54" applyFont="1" applyBorder="1" applyAlignment="1">
      <alignment horizontal="center" vertical="center"/>
    </xf>
    <xf numFmtId="0" fontId="24" fillId="0" borderId="31" xfId="54" applyFont="1" applyBorder="1" applyAlignment="1">
      <alignment horizontal="left" vertical="center" wrapText="1"/>
    </xf>
    <xf numFmtId="0" fontId="24" fillId="0" borderId="32" xfId="54" applyFont="1" applyBorder="1" applyAlignment="1">
      <alignment horizontal="left" vertical="center" wrapText="1"/>
    </xf>
    <xf numFmtId="0" fontId="24" fillId="0" borderId="45" xfId="54" applyFont="1" applyBorder="1" applyAlignment="1">
      <alignment horizontal="left" vertical="center"/>
    </xf>
    <xf numFmtId="0" fontId="24" fillId="0" borderId="46" xfId="54" applyFont="1" applyBorder="1" applyAlignment="1">
      <alignment horizontal="left" vertical="center"/>
    </xf>
    <xf numFmtId="0" fontId="33" fillId="0" borderId="53" xfId="54" applyFont="1" applyBorder="1" applyAlignment="1">
      <alignment horizontal="left" vertical="center" wrapText="1"/>
    </xf>
    <xf numFmtId="0" fontId="27" fillId="0" borderId="44" xfId="0" applyFont="1" applyBorder="1" applyAlignment="1">
      <alignment horizontal="left" vertical="center"/>
    </xf>
    <xf numFmtId="0" fontId="27" fillId="0" borderId="43" xfId="0" applyFont="1" applyBorder="1" applyAlignment="1">
      <alignment horizontal="left" vertical="center"/>
    </xf>
    <xf numFmtId="9" fontId="16" fillId="0" borderId="30" xfId="54" applyNumberFormat="1" applyFont="1" applyBorder="1" applyAlignment="1">
      <alignment horizontal="left" vertical="center"/>
    </xf>
    <xf numFmtId="9" fontId="16" fillId="0" borderId="22" xfId="54" applyNumberFormat="1" applyFont="1" applyBorder="1" applyAlignment="1">
      <alignment horizontal="left" vertical="center"/>
    </xf>
    <xf numFmtId="9" fontId="16" fillId="0" borderId="31" xfId="54" applyNumberFormat="1" applyFont="1" applyBorder="1" applyAlignment="1">
      <alignment horizontal="left" vertical="center"/>
    </xf>
    <xf numFmtId="9" fontId="16" fillId="0" borderId="32" xfId="54" applyNumberFormat="1" applyFont="1" applyBorder="1" applyAlignment="1">
      <alignment horizontal="left" vertical="center"/>
    </xf>
    <xf numFmtId="0" fontId="22" fillId="0" borderId="45" xfId="54" applyFont="1" applyFill="1" applyBorder="1" applyAlignment="1">
      <alignment horizontal="left" vertical="center"/>
    </xf>
    <xf numFmtId="0" fontId="22" fillId="0" borderId="46" xfId="54" applyFont="1" applyFill="1" applyBorder="1" applyAlignment="1">
      <alignment horizontal="left" vertical="center"/>
    </xf>
    <xf numFmtId="0" fontId="22" fillId="0" borderId="54" xfId="54" applyFont="1" applyFill="1" applyBorder="1" applyAlignment="1">
      <alignment horizontal="left" vertical="center"/>
    </xf>
    <xf numFmtId="0" fontId="22" fillId="0" borderId="32" xfId="54" applyFont="1" applyFill="1" applyBorder="1" applyAlignment="1">
      <alignment horizontal="left" vertical="center"/>
    </xf>
    <xf numFmtId="0" fontId="27" fillId="0" borderId="29" xfId="54" applyFont="1" applyFill="1" applyBorder="1" applyAlignment="1">
      <alignment horizontal="left" vertical="center"/>
    </xf>
    <xf numFmtId="0" fontId="16" fillId="0" borderId="27" xfId="54" applyFont="1" applyFill="1" applyBorder="1" applyAlignment="1">
      <alignment horizontal="left" vertical="center"/>
    </xf>
    <xf numFmtId="0" fontId="16" fillId="0" borderId="28" xfId="54" applyFont="1" applyFill="1" applyBorder="1" applyAlignment="1">
      <alignment horizontal="left" vertical="center"/>
    </xf>
    <xf numFmtId="0" fontId="27" fillId="0" borderId="40" xfId="54" applyFont="1" applyBorder="1" applyAlignment="1">
      <alignment vertical="center"/>
    </xf>
    <xf numFmtId="0" fontId="34" fillId="0" borderId="43" xfId="54" applyFont="1" applyBorder="1" applyAlignment="1">
      <alignment horizontal="center" vertical="center"/>
    </xf>
    <xf numFmtId="0" fontId="27" fillId="0" borderId="41" xfId="54" applyFont="1" applyBorder="1" applyAlignment="1">
      <alignment vertical="center"/>
    </xf>
    <xf numFmtId="0" fontId="16" fillId="0" borderId="55" xfId="54" applyFont="1" applyBorder="1" applyAlignment="1">
      <alignment vertical="center"/>
    </xf>
    <xf numFmtId="0" fontId="27" fillId="0" borderId="55" xfId="54" applyFont="1" applyBorder="1" applyAlignment="1">
      <alignment vertical="center"/>
    </xf>
    <xf numFmtId="58" fontId="20" fillId="0" borderId="41" xfId="54" applyNumberFormat="1" applyFont="1" applyBorder="1" applyAlignment="1">
      <alignment vertical="center"/>
    </xf>
    <xf numFmtId="0" fontId="27" fillId="0" borderId="29" xfId="54" applyFont="1" applyBorder="1" applyAlignment="1">
      <alignment horizontal="center" vertical="center"/>
    </xf>
    <xf numFmtId="0" fontId="16" fillId="0" borderId="52" xfId="54" applyFont="1" applyFill="1" applyBorder="1" applyAlignment="1">
      <alignment horizontal="left" vertical="center"/>
    </xf>
    <xf numFmtId="0" fontId="16" fillId="0" borderId="29" xfId="54" applyFont="1" applyFill="1" applyBorder="1" applyAlignment="1">
      <alignment horizontal="left" vertical="center"/>
    </xf>
    <xf numFmtId="0" fontId="20" fillId="0" borderId="55" xfId="54" applyFont="1" applyBorder="1" applyAlignment="1">
      <alignment vertical="center"/>
    </xf>
    <xf numFmtId="0" fontId="24" fillId="0" borderId="56" xfId="54" applyFont="1" applyBorder="1" applyAlignment="1">
      <alignment horizontal="left" vertical="center"/>
    </xf>
    <xf numFmtId="0" fontId="24" fillId="0" borderId="57" xfId="54" applyFont="1" applyBorder="1" applyAlignment="1">
      <alignment horizontal="left" vertical="center"/>
    </xf>
    <xf numFmtId="0" fontId="27" fillId="0" borderId="49" xfId="54" applyFont="1" applyBorder="1" applyAlignment="1">
      <alignment horizontal="left" vertical="center"/>
    </xf>
    <xf numFmtId="0" fontId="16" fillId="0" borderId="50" xfId="54" applyFont="1" applyBorder="1" applyAlignment="1">
      <alignment horizontal="left" vertical="center"/>
    </xf>
    <xf numFmtId="0" fontId="24" fillId="0" borderId="0" xfId="54" applyFont="1" applyBorder="1" applyAlignment="1">
      <alignment vertical="center"/>
    </xf>
    <xf numFmtId="0" fontId="24" fillId="0" borderId="39" xfId="54" applyFont="1" applyBorder="1" applyAlignment="1">
      <alignment horizontal="left" vertical="center" wrapText="1"/>
    </xf>
    <xf numFmtId="0" fontId="24" fillId="0" borderId="50" xfId="54" applyFont="1" applyBorder="1" applyAlignment="1">
      <alignment horizontal="left" vertical="center"/>
    </xf>
    <xf numFmtId="0" fontId="35" fillId="0" borderId="11" xfId="54" applyFont="1" applyBorder="1" applyAlignment="1">
      <alignment horizontal="left" vertical="center"/>
    </xf>
    <xf numFmtId="0" fontId="23" fillId="0" borderId="11" xfId="54" applyFont="1" applyBorder="1" applyAlignment="1">
      <alignment horizontal="left" vertical="center"/>
    </xf>
    <xf numFmtId="0" fontId="27" fillId="0" borderId="49" xfId="0" applyFont="1" applyBorder="1" applyAlignment="1">
      <alignment horizontal="left" vertical="center"/>
    </xf>
    <xf numFmtId="9" fontId="16" fillId="0" borderId="36" xfId="54" applyNumberFormat="1" applyFont="1" applyBorder="1" applyAlignment="1">
      <alignment horizontal="left" vertical="center"/>
    </xf>
    <xf numFmtId="9" fontId="16" fillId="0" borderId="39" xfId="54" applyNumberFormat="1" applyFont="1" applyBorder="1" applyAlignment="1">
      <alignment horizontal="left" vertical="center"/>
    </xf>
    <xf numFmtId="0" fontId="22" fillId="0" borderId="50" xfId="54" applyFont="1" applyFill="1" applyBorder="1" applyAlignment="1">
      <alignment horizontal="left" vertical="center"/>
    </xf>
    <xf numFmtId="0" fontId="22" fillId="0" borderId="39" xfId="54" applyFont="1" applyFill="1" applyBorder="1" applyAlignment="1">
      <alignment horizontal="left" vertical="center"/>
    </xf>
    <xf numFmtId="0" fontId="16" fillId="0" borderId="38" xfId="54" applyFont="1" applyFill="1" applyBorder="1" applyAlignment="1">
      <alignment horizontal="left" vertical="center"/>
    </xf>
    <xf numFmtId="0" fontId="27" fillId="0" borderId="58" xfId="54" applyFont="1" applyBorder="1" applyAlignment="1">
      <alignment horizontal="center" vertical="center"/>
    </xf>
    <xf numFmtId="0" fontId="16" fillId="0" borderId="55" xfId="54" applyFont="1" applyBorder="1" applyAlignment="1">
      <alignment horizontal="center" vertical="center"/>
    </xf>
    <xf numFmtId="0" fontId="16" fillId="0" borderId="57" xfId="54" applyFont="1" applyBorder="1" applyAlignment="1">
      <alignment horizontal="center" vertical="center"/>
    </xf>
    <xf numFmtId="0" fontId="16" fillId="0" borderId="57" xfId="54" applyFont="1" applyFill="1" applyBorder="1" applyAlignment="1">
      <alignment horizontal="left" vertical="center"/>
    </xf>
    <xf numFmtId="0" fontId="36" fillId="0" borderId="59" xfId="0" applyFont="1" applyBorder="1" applyAlignment="1">
      <alignment horizontal="center" vertical="center" wrapText="1"/>
    </xf>
    <xf numFmtId="0" fontId="36" fillId="0" borderId="60" xfId="0" applyFont="1" applyBorder="1" applyAlignment="1">
      <alignment horizontal="center" vertical="center" wrapText="1"/>
    </xf>
    <xf numFmtId="0" fontId="37" fillId="0" borderId="61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5" borderId="5" xfId="0" applyFont="1" applyFill="1" applyBorder="1" applyAlignment="1">
      <alignment horizontal="center" vertical="center"/>
    </xf>
    <xf numFmtId="0" fontId="37" fillId="5" borderId="7" xfId="0" applyFont="1" applyFill="1" applyBorder="1" applyAlignment="1">
      <alignment horizontal="center" vertical="center"/>
    </xf>
    <xf numFmtId="0" fontId="37" fillId="5" borderId="2" xfId="0" applyFont="1" applyFill="1" applyBorder="1"/>
    <xf numFmtId="0" fontId="0" fillId="0" borderId="61" xfId="0" applyBorder="1"/>
    <xf numFmtId="0" fontId="0" fillId="0" borderId="2" xfId="0" applyBorder="1"/>
    <xf numFmtId="0" fontId="0" fillId="5" borderId="2" xfId="0" applyFill="1" applyBorder="1"/>
    <xf numFmtId="0" fontId="0" fillId="0" borderId="62" xfId="0" applyBorder="1"/>
    <xf numFmtId="0" fontId="0" fillId="0" borderId="63" xfId="0" applyBorder="1"/>
    <xf numFmtId="0" fontId="0" fillId="5" borderId="63" xfId="0" applyFill="1" applyBorder="1"/>
    <xf numFmtId="0" fontId="0" fillId="6" borderId="0" xfId="0" applyFill="1"/>
    <xf numFmtId="0" fontId="36" fillId="0" borderId="64" xfId="0" applyFont="1" applyBorder="1" applyAlignment="1">
      <alignment horizontal="center" vertical="center" wrapText="1"/>
    </xf>
    <xf numFmtId="0" fontId="37" fillId="0" borderId="65" xfId="0" applyFont="1" applyBorder="1" applyAlignment="1">
      <alignment horizontal="center" vertical="center"/>
    </xf>
    <xf numFmtId="0" fontId="37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7" borderId="2" xfId="0" applyFill="1" applyBorder="1" applyAlignment="1">
      <alignment horizontal="center"/>
    </xf>
    <xf numFmtId="0" fontId="38" fillId="7" borderId="2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7" fillId="7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vertical="top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10" xfId="50"/>
    <cellStyle name="常规 5 2" xfId="51"/>
    <cellStyle name="常规_110509_2006-09-28" xfId="52"/>
    <cellStyle name="常规 2 2 3" xfId="53"/>
    <cellStyle name="常规 2" xfId="54"/>
    <cellStyle name="常规 3" xfId="55"/>
    <cellStyle name="常规 4" xfId="56"/>
    <cellStyle name="常规 23" xfId="57"/>
    <cellStyle name="常规 3 3 3" xfId="58"/>
    <cellStyle name="常规_10AW核价-润懋(35款已核，单耗未减)" xfId="59"/>
    <cellStyle name="常规 23 2 3" xfId="60"/>
    <cellStyle name="常规 72" xfId="61"/>
    <cellStyle name="常规 10 10" xfId="62"/>
    <cellStyle name="常规 43" xfId="63"/>
    <cellStyle name="常规 23 2" xfId="6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6740" y="265303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541640" y="10440670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11</xdr:row>
          <xdr:rowOff>127000</xdr:rowOff>
        </xdr:from>
        <xdr:to>
          <xdr:col>6</xdr:col>
          <xdr:colOff>596900</xdr:colOff>
          <xdr:row>13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31740" y="2581910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9340" y="265303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127000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67040" y="2581910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6740" y="245491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10795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541640" y="10440670"/>
              <a:ext cx="393700" cy="218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11</xdr:row>
          <xdr:rowOff>0</xdr:rowOff>
        </xdr:from>
        <xdr:to>
          <xdr:col>5</xdr:col>
          <xdr:colOff>609600</xdr:colOff>
          <xdr:row>12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57040" y="245491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177800</xdr:rowOff>
        </xdr:from>
        <xdr:to>
          <xdr:col>6</xdr:col>
          <xdr:colOff>596900</xdr:colOff>
          <xdr:row>12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31740" y="2425065"/>
              <a:ext cx="3937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12</xdr:row>
          <xdr:rowOff>0</xdr:rowOff>
        </xdr:from>
        <xdr:to>
          <xdr:col>5</xdr:col>
          <xdr:colOff>596900</xdr:colOff>
          <xdr:row>13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44340" y="265303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9340" y="245491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11</xdr:row>
          <xdr:rowOff>0</xdr:rowOff>
        </xdr:from>
        <xdr:to>
          <xdr:col>9</xdr:col>
          <xdr:colOff>571500</xdr:colOff>
          <xdr:row>12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68540" y="245491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10</xdr:row>
          <xdr:rowOff>114300</xdr:rowOff>
        </xdr:from>
        <xdr:to>
          <xdr:col>10</xdr:col>
          <xdr:colOff>584200</xdr:colOff>
          <xdr:row>12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54340" y="2361565"/>
              <a:ext cx="39370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12</xdr:row>
          <xdr:rowOff>0</xdr:rowOff>
        </xdr:from>
        <xdr:to>
          <xdr:col>9</xdr:col>
          <xdr:colOff>584200</xdr:colOff>
          <xdr:row>13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81240" y="265303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4740" y="34772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17</xdr:row>
          <xdr:rowOff>12700</xdr:rowOff>
        </xdr:from>
        <xdr:to>
          <xdr:col>1</xdr:col>
          <xdr:colOff>596900</xdr:colOff>
          <xdr:row>18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4740" y="367538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17</xdr:row>
          <xdr:rowOff>0</xdr:rowOff>
        </xdr:from>
        <xdr:to>
          <xdr:col>2</xdr:col>
          <xdr:colOff>584200</xdr:colOff>
          <xdr:row>18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69440" y="366268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16</xdr:row>
          <xdr:rowOff>0</xdr:rowOff>
        </xdr:from>
        <xdr:to>
          <xdr:col>2</xdr:col>
          <xdr:colOff>596900</xdr:colOff>
          <xdr:row>17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2140" y="34645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17</xdr:row>
          <xdr:rowOff>0</xdr:rowOff>
        </xdr:from>
        <xdr:to>
          <xdr:col>5</xdr:col>
          <xdr:colOff>584200</xdr:colOff>
          <xdr:row>18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31640" y="366268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16</xdr:row>
          <xdr:rowOff>0</xdr:rowOff>
        </xdr:from>
        <xdr:to>
          <xdr:col>5</xdr:col>
          <xdr:colOff>571500</xdr:colOff>
          <xdr:row>17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18940" y="34645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17</xdr:row>
          <xdr:rowOff>0</xdr:rowOff>
        </xdr:from>
        <xdr:to>
          <xdr:col>6</xdr:col>
          <xdr:colOff>596900</xdr:colOff>
          <xdr:row>18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31740" y="366268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31740" y="34645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17</xdr:row>
          <xdr:rowOff>0</xdr:rowOff>
        </xdr:from>
        <xdr:to>
          <xdr:col>9</xdr:col>
          <xdr:colOff>596900</xdr:colOff>
          <xdr:row>18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93940" y="366268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17</xdr:row>
          <xdr:rowOff>0</xdr:rowOff>
        </xdr:from>
        <xdr:to>
          <xdr:col>10</xdr:col>
          <xdr:colOff>609600</xdr:colOff>
          <xdr:row>17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79740" y="36626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93940" y="34645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17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79740" y="34645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5080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32040" y="127825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32040" y="14763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32040" y="1080135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188595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19340" y="839470"/>
              <a:ext cx="393700" cy="2311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123190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06640" y="654050"/>
              <a:ext cx="393700" cy="14351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127635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4340" y="615950"/>
              <a:ext cx="393700" cy="1860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187960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040" y="826770"/>
              <a:ext cx="393700" cy="2432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79740" y="1080135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10160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79740" y="1278255"/>
              <a:ext cx="39370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79740" y="14763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13</xdr:row>
          <xdr:rowOff>0</xdr:rowOff>
        </xdr:from>
        <xdr:to>
          <xdr:col>2</xdr:col>
          <xdr:colOff>571500</xdr:colOff>
          <xdr:row>14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6740" y="285115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13</xdr:row>
          <xdr:rowOff>0</xdr:rowOff>
        </xdr:from>
        <xdr:to>
          <xdr:col>1</xdr:col>
          <xdr:colOff>571500</xdr:colOff>
          <xdr:row>14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9340" y="285115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13</xdr:row>
          <xdr:rowOff>0</xdr:rowOff>
        </xdr:from>
        <xdr:to>
          <xdr:col>5</xdr:col>
          <xdr:colOff>609600</xdr:colOff>
          <xdr:row>14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57040" y="285115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13</xdr:row>
          <xdr:rowOff>0</xdr:rowOff>
        </xdr:from>
        <xdr:to>
          <xdr:col>6</xdr:col>
          <xdr:colOff>596900</xdr:colOff>
          <xdr:row>14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31740" y="285115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13</xdr:row>
          <xdr:rowOff>0</xdr:rowOff>
        </xdr:from>
        <xdr:to>
          <xdr:col>8</xdr:col>
          <xdr:colOff>190500</xdr:colOff>
          <xdr:row>14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00140" y="285115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4740" y="94341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4740" y="96196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2140" y="961961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2140" y="94214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82440" y="96196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69740" y="942149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06340" y="961961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06340" y="942149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93940" y="96196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79740" y="96196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81240" y="942149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79740" y="942149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00140" y="96196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00140" y="94214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50540" y="96196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50540" y="94214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12</xdr:row>
          <xdr:rowOff>139700</xdr:rowOff>
        </xdr:from>
        <xdr:to>
          <xdr:col>10</xdr:col>
          <xdr:colOff>596900</xdr:colOff>
          <xdr:row>14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67040" y="2792730"/>
              <a:ext cx="3937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13</xdr:row>
          <xdr:rowOff>0</xdr:rowOff>
        </xdr:from>
        <xdr:to>
          <xdr:col>9</xdr:col>
          <xdr:colOff>571500</xdr:colOff>
          <xdr:row>14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68540" y="285115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00140" y="265303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00140" y="245491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00140" y="96196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2140" y="7204075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69540" y="7204075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266700</xdr:colOff>
      <xdr:row>22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6083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266700</xdr:colOff>
      <xdr:row>22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6083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266700</xdr:colOff>
      <xdr:row>22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6083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266700</xdr:colOff>
      <xdr:row>22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6083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266700</xdr:colOff>
      <xdr:row>22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6083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266700</xdr:colOff>
      <xdr:row>22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6083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266700</xdr:colOff>
      <xdr:row>22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6083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22</xdr:row>
      <xdr:rowOff>198755</xdr:rowOff>
    </xdr:from>
    <xdr:to>
      <xdr:col>9</xdr:col>
      <xdr:colOff>300355</xdr:colOff>
      <xdr:row>23</xdr:row>
      <xdr:rowOff>1270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18715" y="628205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8295" y="1053782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10</xdr:row>
          <xdr:rowOff>169545</xdr:rowOff>
        </xdr:from>
        <xdr:to>
          <xdr:col>6</xdr:col>
          <xdr:colOff>657225</xdr:colOff>
          <xdr:row>12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5730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10</xdr:row>
          <xdr:rowOff>3175</xdr:rowOff>
        </xdr:from>
        <xdr:to>
          <xdr:col>2</xdr:col>
          <xdr:colOff>724535</xdr:colOff>
          <xdr:row>11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4066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8295" y="105378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11</xdr:row>
          <xdr:rowOff>30480</xdr:rowOff>
        </xdr:from>
        <xdr:to>
          <xdr:col>2</xdr:col>
          <xdr:colOff>735330</xdr:colOff>
          <xdr:row>12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6435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9</xdr:row>
          <xdr:rowOff>201295</xdr:rowOff>
        </xdr:from>
        <xdr:to>
          <xdr:col>6</xdr:col>
          <xdr:colOff>10795</xdr:colOff>
          <xdr:row>11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3952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9</xdr:row>
          <xdr:rowOff>163195</xdr:rowOff>
        </xdr:from>
        <xdr:to>
          <xdr:col>6</xdr:col>
          <xdr:colOff>662940</xdr:colOff>
          <xdr:row>11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3571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11</xdr:row>
          <xdr:rowOff>26035</xdr:rowOff>
        </xdr:from>
        <xdr:to>
          <xdr:col>6</xdr:col>
          <xdr:colOff>5080</xdr:colOff>
          <xdr:row>12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6390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10</xdr:row>
          <xdr:rowOff>2540</xdr:rowOff>
        </xdr:from>
        <xdr:to>
          <xdr:col>1</xdr:col>
          <xdr:colOff>760095</xdr:colOff>
          <xdr:row>11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4060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11</xdr:row>
          <xdr:rowOff>33020</xdr:rowOff>
        </xdr:from>
        <xdr:to>
          <xdr:col>2</xdr:col>
          <xdr:colOff>15240</xdr:colOff>
          <xdr:row>12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6460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9</xdr:row>
          <xdr:rowOff>208915</xdr:rowOff>
        </xdr:from>
        <xdr:to>
          <xdr:col>10</xdr:col>
          <xdr:colOff>3175</xdr:colOff>
          <xdr:row>11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5990" y="24028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9</xdr:row>
          <xdr:rowOff>180340</xdr:rowOff>
        </xdr:from>
        <xdr:to>
          <xdr:col>10</xdr:col>
          <xdr:colOff>722630</xdr:colOff>
          <xdr:row>11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5445" y="23742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11</xdr:row>
          <xdr:rowOff>20955</xdr:rowOff>
        </xdr:from>
        <xdr:to>
          <xdr:col>10</xdr:col>
          <xdr:colOff>3175</xdr:colOff>
          <xdr:row>12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5990" y="26339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10</xdr:row>
          <xdr:rowOff>174625</xdr:rowOff>
        </xdr:from>
        <xdr:to>
          <xdr:col>10</xdr:col>
          <xdr:colOff>728345</xdr:colOff>
          <xdr:row>12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1160" y="25781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773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084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471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814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177800</xdr:rowOff>
        </xdr:from>
        <xdr:to>
          <xdr:col>2</xdr:col>
          <xdr:colOff>584200</xdr:colOff>
          <xdr:row>24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50958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177800</xdr:rowOff>
        </xdr:from>
        <xdr:to>
          <xdr:col>3</xdr:col>
          <xdr:colOff>584200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50958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27</xdr:row>
          <xdr:rowOff>12700</xdr:rowOff>
        </xdr:from>
        <xdr:to>
          <xdr:col>1</xdr:col>
          <xdr:colOff>596900</xdr:colOff>
          <xdr:row>28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978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584200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61753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61753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12700</xdr:rowOff>
        </xdr:from>
        <xdr:to>
          <xdr:col>2</xdr:col>
          <xdr:colOff>571500</xdr:colOff>
          <xdr:row>28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978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27</xdr:row>
          <xdr:rowOff>190500</xdr:rowOff>
        </xdr:from>
        <xdr:to>
          <xdr:col>5</xdr:col>
          <xdr:colOff>596900</xdr:colOff>
          <xdr:row>28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61563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27</xdr:row>
          <xdr:rowOff>0</xdr:rowOff>
        </xdr:from>
        <xdr:to>
          <xdr:col>5</xdr:col>
          <xdr:colOff>596900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28</xdr:row>
          <xdr:rowOff>0</xdr:rowOff>
        </xdr:from>
        <xdr:to>
          <xdr:col>6</xdr:col>
          <xdr:colOff>596900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61753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584200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8195" y="61753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28</xdr:row>
          <xdr:rowOff>12700</xdr:rowOff>
        </xdr:from>
        <xdr:to>
          <xdr:col>10</xdr:col>
          <xdr:colOff>596900</xdr:colOff>
          <xdr:row>29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7495" y="61880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27</xdr:row>
          <xdr:rowOff>0</xdr:rowOff>
        </xdr:from>
        <xdr:to>
          <xdr:col>9</xdr:col>
          <xdr:colOff>596900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54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0</xdr:rowOff>
        </xdr:from>
        <xdr:to>
          <xdr:col>10</xdr:col>
          <xdr:colOff>596900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74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5195" y="61753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61753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5195" y="61753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266700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266700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266700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266700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266700</xdr:colOff>
      <xdr:row>20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266700</xdr:colOff>
      <xdr:row>20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198755</xdr:rowOff>
    </xdr:from>
    <xdr:to>
      <xdr:col>9</xdr:col>
      <xdr:colOff>300355</xdr:colOff>
      <xdr:row>21</xdr:row>
      <xdr:rowOff>224155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418715" y="604075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266700</xdr:colOff>
      <xdr:row>20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266700</xdr:colOff>
      <xdr:row>20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266700</xdr:colOff>
      <xdr:row>22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2385060" y="6083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266700</xdr:colOff>
      <xdr:row>22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385060" y="6083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266700</xdr:colOff>
      <xdr:row>22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2385060" y="6083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266700</xdr:colOff>
      <xdr:row>22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2385060" y="6083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266700</xdr:colOff>
      <xdr:row>22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2385060" y="6083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9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9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266700</xdr:colOff>
      <xdr:row>22</xdr:row>
      <xdr:rowOff>25400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2385060" y="6083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266700</xdr:colOff>
      <xdr:row>22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385060" y="6083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22</xdr:row>
      <xdr:rowOff>198755</xdr:rowOff>
    </xdr:from>
    <xdr:to>
      <xdr:col>9</xdr:col>
      <xdr:colOff>300355</xdr:colOff>
      <xdr:row>23</xdr:row>
      <xdr:rowOff>1270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418715" y="628205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10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10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10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10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10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03045"/>
              <a:ext cx="411480" cy="3162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44449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90499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301990" y="795528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33675"/>
              <a:ext cx="7874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329815"/>
              <a:ext cx="406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812790" y="2202815"/>
              <a:ext cx="6350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812790" y="2400935"/>
              <a:ext cx="6350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272605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812790" y="2624455"/>
              <a:ext cx="6350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657590" y="2190115"/>
              <a:ext cx="3556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657590" y="2400935"/>
              <a:ext cx="3556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806690" y="272605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657590" y="2560955"/>
              <a:ext cx="355600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114300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666990" y="1142365"/>
              <a:ext cx="393700" cy="3092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4670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4670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544955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0090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806690" y="233743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806690" y="253555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114300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467090" y="1142365"/>
              <a:ext cx="393700" cy="3092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6669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6669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496820"/>
              <a:ext cx="519430" cy="287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02785"/>
              <a:ext cx="1028700" cy="662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724150"/>
              <a:ext cx="6350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502535"/>
              <a:ext cx="6985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89710"/>
              <a:ext cx="408940" cy="320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934845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20</xdr:row>
      <xdr:rowOff>0</xdr:rowOff>
    </xdr:from>
    <xdr:to>
      <xdr:col>10</xdr:col>
      <xdr:colOff>339725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339725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339725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339725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339725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339725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339725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339725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339725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339725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339725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339725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339725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339725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339725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339725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339725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339725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339725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339725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339725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339725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339725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339725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339725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266700</xdr:colOff>
      <xdr:row>22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6083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266700</xdr:colOff>
      <xdr:row>22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6083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266700</xdr:colOff>
      <xdr:row>22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6083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266700</xdr:colOff>
      <xdr:row>22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6083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266700</xdr:colOff>
      <xdr:row>22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85060" y="6083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266700</xdr:colOff>
      <xdr:row>22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85060" y="6083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266700</xdr:colOff>
      <xdr:row>22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85060" y="6083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22</xdr:row>
      <xdr:rowOff>198755</xdr:rowOff>
    </xdr:from>
    <xdr:to>
      <xdr:col>9</xdr:col>
      <xdr:colOff>300355</xdr:colOff>
      <xdr:row>23</xdr:row>
      <xdr:rowOff>1270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418715" y="628205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workbookViewId="0">
      <selection activeCell="B31" sqref="B31"/>
    </sheetView>
  </sheetViews>
  <sheetFormatPr defaultColWidth="11" defaultRowHeight="15.6" outlineLevelCol="1"/>
  <cols>
    <col min="1" max="1" width="5.5" style="365" customWidth="1"/>
    <col min="2" max="2" width="96.3333333333333" style="366" customWidth="1"/>
    <col min="3" max="3" width="10.1666666666667" customWidth="1"/>
  </cols>
  <sheetData>
    <row r="1" customFormat="1" ht="21" customHeight="1" spans="1:2">
      <c r="A1" s="367"/>
      <c r="B1" s="368" t="s">
        <v>0</v>
      </c>
    </row>
    <row r="2" customFormat="1" spans="1:2">
      <c r="A2" s="369">
        <v>1</v>
      </c>
      <c r="B2" s="370" t="s">
        <v>1</v>
      </c>
    </row>
    <row r="3" customFormat="1" spans="1:2">
      <c r="A3" s="369">
        <v>2</v>
      </c>
      <c r="B3" s="370" t="s">
        <v>2</v>
      </c>
    </row>
    <row r="4" customFormat="1" spans="1:2">
      <c r="A4" s="369">
        <v>3</v>
      </c>
      <c r="B4" s="370" t="s">
        <v>3</v>
      </c>
    </row>
    <row r="5" customFormat="1" spans="1:2">
      <c r="A5" s="369">
        <v>4</v>
      </c>
      <c r="B5" s="370" t="s">
        <v>4</v>
      </c>
    </row>
    <row r="6" customFormat="1" spans="1:2">
      <c r="A6" s="369">
        <v>5</v>
      </c>
      <c r="B6" s="370" t="s">
        <v>5</v>
      </c>
    </row>
    <row r="7" customFormat="1" spans="1:2">
      <c r="A7" s="369">
        <v>6</v>
      </c>
      <c r="B7" s="370" t="s">
        <v>6</v>
      </c>
    </row>
    <row r="8" s="364" customFormat="1" ht="35" customHeight="1" spans="1:2">
      <c r="A8" s="371">
        <v>7</v>
      </c>
      <c r="B8" s="372" t="s">
        <v>7</v>
      </c>
    </row>
    <row r="9" customFormat="1" ht="19" customHeight="1" spans="1:2">
      <c r="A9" s="367"/>
      <c r="B9" s="373" t="s">
        <v>8</v>
      </c>
    </row>
    <row r="10" customFormat="1" ht="30" customHeight="1" spans="1:2">
      <c r="A10" s="369">
        <v>1</v>
      </c>
      <c r="B10" s="374" t="s">
        <v>9</v>
      </c>
    </row>
    <row r="11" customFormat="1" spans="1:2">
      <c r="A11" s="369">
        <v>2</v>
      </c>
      <c r="B11" s="372" t="s">
        <v>10</v>
      </c>
    </row>
    <row r="12" customFormat="1" spans="1:2">
      <c r="A12" s="369"/>
      <c r="B12" s="370"/>
    </row>
    <row r="13" customFormat="1" ht="20.4" spans="1:2">
      <c r="A13" s="367"/>
      <c r="B13" s="373" t="s">
        <v>11</v>
      </c>
    </row>
    <row r="14" customFormat="1" ht="31.2" spans="1:2">
      <c r="A14" s="369">
        <v>1</v>
      </c>
      <c r="B14" s="374" t="s">
        <v>12</v>
      </c>
    </row>
    <row r="15" customFormat="1" spans="1:2">
      <c r="A15" s="369">
        <v>2</v>
      </c>
      <c r="B15" s="370" t="s">
        <v>13</v>
      </c>
    </row>
    <row r="16" customFormat="1" spans="1:2">
      <c r="A16" s="369">
        <v>3</v>
      </c>
      <c r="B16" s="370" t="s">
        <v>14</v>
      </c>
    </row>
    <row r="17" customFormat="1" spans="1:2">
      <c r="A17" s="369"/>
      <c r="B17" s="370"/>
    </row>
    <row r="18" customFormat="1" ht="20.4" spans="1:2">
      <c r="A18" s="367"/>
      <c r="B18" s="373" t="s">
        <v>15</v>
      </c>
    </row>
    <row r="19" customFormat="1" ht="31.2" spans="1:2">
      <c r="A19" s="369">
        <v>1</v>
      </c>
      <c r="B19" s="374" t="s">
        <v>16</v>
      </c>
    </row>
    <row r="20" customFormat="1" spans="1:2">
      <c r="A20" s="369">
        <v>2</v>
      </c>
      <c r="B20" s="370" t="s">
        <v>17</v>
      </c>
    </row>
    <row r="21" customFormat="1" ht="31.2" spans="1:2">
      <c r="A21" s="369">
        <v>3</v>
      </c>
      <c r="B21" s="370" t="s">
        <v>18</v>
      </c>
    </row>
    <row r="22" customFormat="1" spans="1:2">
      <c r="A22" s="369"/>
      <c r="B22" s="370"/>
    </row>
    <row r="24" customFormat="1" spans="1:2">
      <c r="A24" s="375"/>
      <c r="B24" s="376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zoomScale="120" zoomScaleNormal="120" workbookViewId="0">
      <selection activeCell="E4" sqref="E4:E7"/>
    </sheetView>
  </sheetViews>
  <sheetFormatPr defaultColWidth="8.1" defaultRowHeight="14.4"/>
  <cols>
    <col min="1" max="2" width="6.3" style="1" customWidth="1"/>
    <col min="3" max="3" width="11.025" style="1" customWidth="1"/>
    <col min="4" max="4" width="12.6" style="1" customWidth="1"/>
    <col min="5" max="5" width="11.025" style="1" customWidth="1"/>
    <col min="6" max="6" width="15.6" style="1" customWidth="1"/>
    <col min="7" max="10" width="9" style="1" customWidth="1"/>
    <col min="11" max="11" width="8.325" style="1" customWidth="1"/>
    <col min="12" max="13" width="9.675" style="1" customWidth="1"/>
    <col min="14" max="16384" width="8.1" style="1"/>
  </cols>
  <sheetData>
    <row r="1" s="1" customFormat="1" ht="28.5" customHeight="1" spans="1:13">
      <c r="A1" s="5" t="s">
        <v>283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18" customHeight="1" spans="1:13">
      <c r="A2" s="6" t="s">
        <v>258</v>
      </c>
      <c r="B2" s="7" t="s">
        <v>263</v>
      </c>
      <c r="C2" s="7" t="s">
        <v>259</v>
      </c>
      <c r="D2" s="7" t="s">
        <v>260</v>
      </c>
      <c r="E2" s="7" t="s">
        <v>261</v>
      </c>
      <c r="F2" s="7" t="s">
        <v>262</v>
      </c>
      <c r="G2" s="6" t="s">
        <v>284</v>
      </c>
      <c r="H2" s="6"/>
      <c r="I2" s="6" t="s">
        <v>285</v>
      </c>
      <c r="J2" s="6"/>
      <c r="K2" s="8" t="s">
        <v>286</v>
      </c>
      <c r="L2" s="55" t="s">
        <v>287</v>
      </c>
      <c r="M2" s="23" t="s">
        <v>288</v>
      </c>
    </row>
    <row r="3" s="2" customFormat="1" ht="21" customHeight="1" spans="1:13">
      <c r="A3" s="6"/>
      <c r="B3" s="9"/>
      <c r="C3" s="9"/>
      <c r="D3" s="9"/>
      <c r="E3" s="9"/>
      <c r="F3" s="9"/>
      <c r="G3" s="6" t="s">
        <v>289</v>
      </c>
      <c r="H3" s="6" t="s">
        <v>290</v>
      </c>
      <c r="I3" s="6" t="s">
        <v>289</v>
      </c>
      <c r="J3" s="6" t="s">
        <v>290</v>
      </c>
      <c r="K3" s="10"/>
      <c r="L3" s="56"/>
      <c r="M3" s="24"/>
    </row>
    <row r="4" s="52" customFormat="1" ht="18" customHeight="1" spans="1:13">
      <c r="A4" s="11">
        <v>1</v>
      </c>
      <c r="B4" s="11" t="s">
        <v>276</v>
      </c>
      <c r="C4" s="28" t="s">
        <v>291</v>
      </c>
      <c r="D4" s="28" t="s">
        <v>292</v>
      </c>
      <c r="E4" s="12" t="s">
        <v>102</v>
      </c>
      <c r="F4" s="13" t="s">
        <v>47</v>
      </c>
      <c r="G4" s="14">
        <v>-0.005</v>
      </c>
      <c r="H4" s="14">
        <v>-0.001</v>
      </c>
      <c r="I4" s="15">
        <v>-0.002</v>
      </c>
      <c r="J4" s="15">
        <v>-0.008</v>
      </c>
      <c r="K4" s="14">
        <f>SUM(G4:J4)</f>
        <v>-0.016</v>
      </c>
      <c r="L4" s="11"/>
      <c r="M4" s="11" t="s">
        <v>293</v>
      </c>
    </row>
    <row r="5" s="52" customFormat="1" ht="18" customHeight="1" spans="1:13">
      <c r="A5" s="11">
        <v>2</v>
      </c>
      <c r="B5" s="11" t="s">
        <v>276</v>
      </c>
      <c r="C5" s="28" t="s">
        <v>274</v>
      </c>
      <c r="D5" s="28" t="s">
        <v>292</v>
      </c>
      <c r="E5" s="12" t="s">
        <v>105</v>
      </c>
      <c r="F5" s="13" t="s">
        <v>47</v>
      </c>
      <c r="G5" s="14">
        <v>-0.004</v>
      </c>
      <c r="H5" s="14">
        <v>-0.003</v>
      </c>
      <c r="I5" s="15">
        <v>-0.003</v>
      </c>
      <c r="J5" s="15">
        <v>-0.008</v>
      </c>
      <c r="K5" s="14">
        <f>SUM(G5:J5)</f>
        <v>-0.018</v>
      </c>
      <c r="L5" s="11"/>
      <c r="M5" s="11" t="s">
        <v>293</v>
      </c>
    </row>
    <row r="6" s="52" customFormat="1" ht="18" customHeight="1" spans="1:13">
      <c r="A6" s="11">
        <v>3</v>
      </c>
      <c r="B6" s="11" t="s">
        <v>276</v>
      </c>
      <c r="C6" s="28" t="s">
        <v>278</v>
      </c>
      <c r="D6" s="28" t="s">
        <v>292</v>
      </c>
      <c r="E6" s="12" t="s">
        <v>104</v>
      </c>
      <c r="F6" s="13" t="s">
        <v>47</v>
      </c>
      <c r="G6" s="14">
        <v>-0.005</v>
      </c>
      <c r="H6" s="14">
        <v>-0.002</v>
      </c>
      <c r="I6" s="15">
        <v>-0.003</v>
      </c>
      <c r="J6" s="15">
        <v>-0.008</v>
      </c>
      <c r="K6" s="14">
        <f>SUM(G6:J6)</f>
        <v>-0.018</v>
      </c>
      <c r="L6" s="11"/>
      <c r="M6" s="11" t="s">
        <v>293</v>
      </c>
    </row>
    <row r="7" s="52" customFormat="1" ht="18" customHeight="1" spans="1:13">
      <c r="A7" s="11">
        <v>4</v>
      </c>
      <c r="B7" s="11" t="s">
        <v>276</v>
      </c>
      <c r="C7" s="28" t="s">
        <v>294</v>
      </c>
      <c r="D7" s="28" t="s">
        <v>292</v>
      </c>
      <c r="E7" s="12" t="s">
        <v>103</v>
      </c>
      <c r="F7" s="13" t="s">
        <v>47</v>
      </c>
      <c r="G7" s="14">
        <v>-0.005</v>
      </c>
      <c r="H7" s="14">
        <v>-0.001</v>
      </c>
      <c r="I7" s="15">
        <v>-0.002</v>
      </c>
      <c r="J7" s="15">
        <v>-0.008</v>
      </c>
      <c r="K7" s="14">
        <f>SUM(G7:J7)</f>
        <v>-0.016</v>
      </c>
      <c r="L7" s="11"/>
      <c r="M7" s="11" t="s">
        <v>293</v>
      </c>
    </row>
    <row r="8" s="52" customFormat="1" ht="18" customHeight="1" spans="1:13">
      <c r="A8" s="11"/>
      <c r="B8" s="11"/>
      <c r="C8" s="28"/>
      <c r="D8" s="30"/>
      <c r="E8" s="12"/>
      <c r="F8" s="13"/>
      <c r="G8" s="14"/>
      <c r="H8" s="14"/>
      <c r="I8" s="15"/>
      <c r="J8" s="15"/>
      <c r="K8" s="14"/>
      <c r="L8" s="11"/>
      <c r="M8" s="11"/>
    </row>
    <row r="9" s="53" customFormat="1" ht="14.25" customHeight="1" spans="1:13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</row>
    <row r="10" s="1" customFormat="1" ht="14.25" customHeight="1" spans="1:13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</row>
    <row r="11" s="4" customFormat="1" ht="29.25" customHeight="1" spans="1:13">
      <c r="A11" s="17" t="s">
        <v>280</v>
      </c>
      <c r="B11" s="18"/>
      <c r="C11" s="18"/>
      <c r="D11" s="18"/>
      <c r="E11" s="19"/>
      <c r="F11" s="20"/>
      <c r="G11" s="31"/>
      <c r="H11" s="17" t="s">
        <v>281</v>
      </c>
      <c r="I11" s="18"/>
      <c r="J11" s="18"/>
      <c r="K11" s="19"/>
      <c r="L11" s="57"/>
      <c r="M11" s="26"/>
    </row>
    <row r="12" s="1" customFormat="1" ht="105" customHeight="1" spans="1:13">
      <c r="A12" s="54" t="s">
        <v>295</v>
      </c>
      <c r="B12" s="54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7 M8:M9 M10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1"/>
  <sheetViews>
    <sheetView view="pageBreakPreview" zoomScale="110" zoomScaleNormal="100" workbookViewId="0">
      <selection activeCell="D4" sqref="D4:D7"/>
    </sheetView>
  </sheetViews>
  <sheetFormatPr defaultColWidth="8.1" defaultRowHeight="14.4"/>
  <cols>
    <col min="1" max="2" width="7.76666666666667" style="1" customWidth="1"/>
    <col min="3" max="3" width="11.025" style="1" customWidth="1"/>
    <col min="4" max="4" width="11.5916666666667" style="1" customWidth="1"/>
    <col min="5" max="5" width="11.025" style="1" customWidth="1"/>
    <col min="6" max="6" width="18.5666666666667" style="1" customWidth="1"/>
    <col min="7" max="7" width="21.9416666666667" style="1" customWidth="1"/>
    <col min="8" max="8" width="15.9916666666667" style="1" customWidth="1"/>
    <col min="9" max="9" width="5.74166666666667" style="1" customWidth="1"/>
    <col min="10" max="10" width="9.99166666666667" style="1" customWidth="1"/>
    <col min="11" max="12" width="7.31666666666667" style="1" customWidth="1"/>
    <col min="13" max="13" width="9.54166666666667" style="1" customWidth="1"/>
    <col min="14" max="14" width="12.2666666666667" style="1" customWidth="1"/>
    <col min="15" max="19" width="7.425" style="1" customWidth="1"/>
    <col min="20" max="20" width="7.31666666666667" style="1" customWidth="1"/>
    <col min="21" max="21" width="7.09166666666667" style="1" customWidth="1"/>
    <col min="22" max="22" width="6.3" style="1" customWidth="1"/>
    <col min="23" max="23" width="7.65" style="1" customWidth="1"/>
    <col min="24" max="16384" width="8.1" style="1"/>
  </cols>
  <sheetData>
    <row r="1" s="1" customFormat="1" ht="28.5" customHeight="1" spans="1:23">
      <c r="A1" s="5" t="s">
        <v>296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2" customFormat="1" ht="15.95" customHeight="1" spans="1:23">
      <c r="A2" s="7" t="s">
        <v>297</v>
      </c>
      <c r="B2" s="7" t="s">
        <v>263</v>
      </c>
      <c r="C2" s="7" t="s">
        <v>259</v>
      </c>
      <c r="D2" s="7" t="s">
        <v>260</v>
      </c>
      <c r="E2" s="7" t="s">
        <v>261</v>
      </c>
      <c r="F2" s="7" t="s">
        <v>262</v>
      </c>
      <c r="G2" s="41" t="s">
        <v>298</v>
      </c>
      <c r="H2" s="42"/>
      <c r="I2" s="48"/>
      <c r="J2" s="41" t="s">
        <v>299</v>
      </c>
      <c r="K2" s="42"/>
      <c r="L2" s="48"/>
      <c r="M2" s="41" t="s">
        <v>300</v>
      </c>
      <c r="N2" s="42"/>
      <c r="O2" s="48"/>
      <c r="P2" s="41" t="s">
        <v>301</v>
      </c>
      <c r="Q2" s="42"/>
      <c r="R2" s="48"/>
      <c r="S2" s="42" t="s">
        <v>302</v>
      </c>
      <c r="T2" s="42"/>
      <c r="U2" s="48"/>
      <c r="V2" s="34" t="s">
        <v>303</v>
      </c>
      <c r="W2" s="34" t="s">
        <v>272</v>
      </c>
    </row>
    <row r="3" s="2" customFormat="1" ht="18" customHeight="1" spans="1:23">
      <c r="A3" s="43"/>
      <c r="B3" s="43"/>
      <c r="C3" s="43"/>
      <c r="D3" s="43"/>
      <c r="E3" s="43"/>
      <c r="F3" s="43"/>
      <c r="G3" s="6" t="s">
        <v>304</v>
      </c>
      <c r="H3" s="6" t="s">
        <v>52</v>
      </c>
      <c r="I3" s="6" t="s">
        <v>263</v>
      </c>
      <c r="J3" s="6" t="s">
        <v>304</v>
      </c>
      <c r="K3" s="6" t="s">
        <v>52</v>
      </c>
      <c r="L3" s="6" t="s">
        <v>263</v>
      </c>
      <c r="M3" s="6" t="s">
        <v>304</v>
      </c>
      <c r="N3" s="6" t="s">
        <v>52</v>
      </c>
      <c r="O3" s="6" t="s">
        <v>263</v>
      </c>
      <c r="P3" s="6" t="s">
        <v>304</v>
      </c>
      <c r="Q3" s="6" t="s">
        <v>52</v>
      </c>
      <c r="R3" s="6" t="s">
        <v>263</v>
      </c>
      <c r="S3" s="6" t="s">
        <v>304</v>
      </c>
      <c r="T3" s="6" t="s">
        <v>52</v>
      </c>
      <c r="U3" s="6" t="s">
        <v>263</v>
      </c>
      <c r="V3" s="50"/>
      <c r="W3" s="50"/>
    </row>
    <row r="4" s="1" customFormat="1" ht="18" customHeight="1" spans="1:23">
      <c r="A4" s="39"/>
      <c r="B4" s="11" t="s">
        <v>276</v>
      </c>
      <c r="C4" s="28" t="s">
        <v>305</v>
      </c>
      <c r="D4" s="28" t="s">
        <v>292</v>
      </c>
      <c r="E4" s="12" t="s">
        <v>102</v>
      </c>
      <c r="F4" s="13" t="s">
        <v>47</v>
      </c>
      <c r="G4" s="28" t="s">
        <v>292</v>
      </c>
      <c r="H4" s="44" t="s">
        <v>306</v>
      </c>
      <c r="I4" s="11" t="s">
        <v>276</v>
      </c>
      <c r="J4" s="49" t="s">
        <v>307</v>
      </c>
      <c r="K4" s="40" t="s">
        <v>308</v>
      </c>
      <c r="L4" s="40" t="s">
        <v>309</v>
      </c>
      <c r="M4" s="49" t="s">
        <v>310</v>
      </c>
      <c r="N4" s="40" t="s">
        <v>311</v>
      </c>
      <c r="O4" s="40" t="s">
        <v>312</v>
      </c>
      <c r="P4" s="40"/>
      <c r="Q4" s="40"/>
      <c r="R4" s="40"/>
      <c r="S4" s="40"/>
      <c r="T4" s="40"/>
      <c r="U4" s="40"/>
      <c r="V4" s="40" t="s">
        <v>80</v>
      </c>
      <c r="W4" s="40"/>
    </row>
    <row r="5" s="1" customFormat="1" ht="18" customHeight="1" spans="1:23">
      <c r="A5" s="39"/>
      <c r="B5" s="11" t="s">
        <v>276</v>
      </c>
      <c r="C5" s="28" t="s">
        <v>313</v>
      </c>
      <c r="D5" s="28" t="s">
        <v>292</v>
      </c>
      <c r="E5" s="12" t="s">
        <v>105</v>
      </c>
      <c r="F5" s="13" t="s">
        <v>47</v>
      </c>
      <c r="G5" s="28"/>
      <c r="H5" s="30"/>
      <c r="I5" s="12"/>
      <c r="J5" s="13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="1" customFormat="1" ht="14.25" customHeight="1" spans="1:23">
      <c r="A6" s="39"/>
      <c r="B6" s="11" t="s">
        <v>276</v>
      </c>
      <c r="C6" s="28" t="s">
        <v>278</v>
      </c>
      <c r="D6" s="28" t="s">
        <v>292</v>
      </c>
      <c r="E6" s="12" t="s">
        <v>104</v>
      </c>
      <c r="F6" s="13" t="s">
        <v>47</v>
      </c>
      <c r="G6" s="28" t="s">
        <v>292</v>
      </c>
      <c r="H6" s="44" t="s">
        <v>306</v>
      </c>
      <c r="I6" s="11" t="s">
        <v>276</v>
      </c>
      <c r="J6" s="49" t="s">
        <v>307</v>
      </c>
      <c r="K6" s="40" t="s">
        <v>308</v>
      </c>
      <c r="L6" s="40" t="s">
        <v>309</v>
      </c>
      <c r="M6" s="49" t="s">
        <v>310</v>
      </c>
      <c r="N6" s="40" t="s">
        <v>311</v>
      </c>
      <c r="O6" s="40" t="s">
        <v>312</v>
      </c>
      <c r="P6" s="39"/>
      <c r="Q6" s="39"/>
      <c r="R6" s="39"/>
      <c r="S6" s="39"/>
      <c r="T6" s="39"/>
      <c r="U6" s="39"/>
      <c r="V6" s="40" t="s">
        <v>80</v>
      </c>
      <c r="W6" s="39"/>
    </row>
    <row r="7" s="1" customFormat="1" ht="14.25" customHeight="1" spans="1:23">
      <c r="A7" s="45"/>
      <c r="B7" s="11" t="s">
        <v>276</v>
      </c>
      <c r="C7" s="28" t="s">
        <v>314</v>
      </c>
      <c r="D7" s="28" t="s">
        <v>292</v>
      </c>
      <c r="E7" s="12" t="s">
        <v>103</v>
      </c>
      <c r="F7" s="13" t="s">
        <v>47</v>
      </c>
      <c r="G7" s="28"/>
      <c r="H7" s="30"/>
      <c r="I7" s="12"/>
      <c r="J7" s="13"/>
      <c r="K7" s="46"/>
      <c r="L7" s="46"/>
      <c r="M7" s="46"/>
      <c r="N7" s="46"/>
      <c r="O7" s="46"/>
      <c r="P7" s="46"/>
      <c r="Q7" s="46"/>
      <c r="R7" s="46"/>
      <c r="S7" s="46"/>
      <c r="T7" s="46"/>
      <c r="U7" s="51"/>
      <c r="V7" s="40"/>
      <c r="W7" s="51"/>
    </row>
    <row r="8" s="1" customFormat="1" ht="14.25" customHeight="1" spans="1:23">
      <c r="A8" s="45"/>
      <c r="B8" s="11" t="s">
        <v>276</v>
      </c>
      <c r="C8" s="28" t="s">
        <v>315</v>
      </c>
      <c r="D8" s="28" t="s">
        <v>292</v>
      </c>
      <c r="E8" s="12" t="s">
        <v>102</v>
      </c>
      <c r="F8" s="13" t="s">
        <v>47</v>
      </c>
      <c r="G8" s="28" t="s">
        <v>292</v>
      </c>
      <c r="H8" s="44" t="s">
        <v>306</v>
      </c>
      <c r="I8" s="11" t="s">
        <v>276</v>
      </c>
      <c r="J8" s="49" t="s">
        <v>307</v>
      </c>
      <c r="K8" s="40" t="s">
        <v>308</v>
      </c>
      <c r="L8" s="40" t="s">
        <v>309</v>
      </c>
      <c r="M8" s="49" t="s">
        <v>310</v>
      </c>
      <c r="N8" s="40" t="s">
        <v>311</v>
      </c>
      <c r="O8" s="40" t="s">
        <v>312</v>
      </c>
      <c r="P8" s="46"/>
      <c r="Q8" s="46"/>
      <c r="R8" s="46"/>
      <c r="S8" s="46"/>
      <c r="T8" s="46"/>
      <c r="U8" s="51"/>
      <c r="V8" s="40" t="s">
        <v>80</v>
      </c>
      <c r="W8" s="51"/>
    </row>
    <row r="9" s="1" customFormat="1" ht="14.25" customHeight="1" spans="1:23">
      <c r="A9" s="45"/>
      <c r="B9" s="46"/>
      <c r="C9" s="46"/>
      <c r="D9" s="46"/>
      <c r="E9" s="47"/>
      <c r="F9" s="45"/>
      <c r="G9" s="13"/>
      <c r="H9" s="46"/>
      <c r="I9" s="46"/>
      <c r="J9" s="45"/>
      <c r="K9" s="46"/>
      <c r="L9" s="46"/>
      <c r="M9" s="46"/>
      <c r="N9" s="46"/>
      <c r="O9" s="46"/>
      <c r="P9" s="46"/>
      <c r="Q9" s="46"/>
      <c r="R9" s="46"/>
      <c r="S9" s="46"/>
      <c r="T9" s="46"/>
      <c r="U9" s="51"/>
      <c r="V9" s="40"/>
      <c r="W9" s="51"/>
    </row>
    <row r="10" s="4" customFormat="1" ht="29.25" customHeight="1" spans="1:23">
      <c r="A10" s="17" t="s">
        <v>316</v>
      </c>
      <c r="B10" s="18"/>
      <c r="C10" s="18"/>
      <c r="D10" s="18"/>
      <c r="E10" s="19"/>
      <c r="F10" s="20"/>
      <c r="G10" s="31"/>
      <c r="H10" s="38"/>
      <c r="I10" s="38"/>
      <c r="J10" s="17" t="s">
        <v>281</v>
      </c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9"/>
      <c r="V10" s="18"/>
      <c r="W10" s="26"/>
    </row>
    <row r="11" s="1" customFormat="1" ht="72.95" customHeight="1" spans="1:23">
      <c r="A11" s="21" t="s">
        <v>317</v>
      </c>
      <c r="B11" s="21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</sheetData>
  <mergeCells count="18">
    <mergeCell ref="A1:W1"/>
    <mergeCell ref="G2:I2"/>
    <mergeCell ref="J2:L2"/>
    <mergeCell ref="M2:O2"/>
    <mergeCell ref="P2:R2"/>
    <mergeCell ref="S2:U2"/>
    <mergeCell ref="A10:E10"/>
    <mergeCell ref="F10:G10"/>
    <mergeCell ref="J10:U10"/>
    <mergeCell ref="A11:W11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8 W9:W1048576">
      <formula1>"YES,NO"</formula1>
    </dataValidation>
  </dataValidations>
  <pageMargins left="0.751388888888889" right="0.751388888888889" top="1" bottom="1" header="0.5" footer="0.5"/>
  <pageSetup paperSize="9" scale="54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zoomScale="125" zoomScaleNormal="125" workbookViewId="0">
      <selection activeCell="G11" sqref="G11"/>
    </sheetView>
  </sheetViews>
  <sheetFormatPr defaultColWidth="8.1" defaultRowHeight="14.4" outlineLevelRow="7"/>
  <cols>
    <col min="1" max="1" width="10.35" style="1" customWidth="1"/>
    <col min="2" max="2" width="11.1416666666667" style="1" customWidth="1"/>
    <col min="3" max="3" width="21.15" style="1" customWidth="1"/>
    <col min="4" max="4" width="8.89166666666667" style="1" customWidth="1"/>
    <col min="5" max="5" width="15.1916666666667" style="1" customWidth="1"/>
    <col min="6" max="6" width="12.15" style="1" customWidth="1"/>
    <col min="7" max="7" width="10.575" style="1" customWidth="1"/>
    <col min="8" max="8" width="12.6" style="1" customWidth="1"/>
    <col min="9" max="9" width="10.35" style="1" customWidth="1"/>
    <col min="10" max="13" width="9" style="1" customWidth="1"/>
    <col min="14" max="14" width="9.675" style="1" customWidth="1"/>
    <col min="15" max="16384" width="8.1" style="1"/>
  </cols>
  <sheetData>
    <row r="1" s="1" customFormat="1" ht="28.5" customHeight="1" spans="1:14">
      <c r="A1" s="5" t="s">
        <v>318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18" customHeight="1" spans="1:14">
      <c r="A2" s="33" t="s">
        <v>319</v>
      </c>
      <c r="B2" s="34" t="s">
        <v>259</v>
      </c>
      <c r="C2" s="34" t="s">
        <v>260</v>
      </c>
      <c r="D2" s="34" t="s">
        <v>261</v>
      </c>
      <c r="E2" s="33" t="s">
        <v>262</v>
      </c>
      <c r="F2" s="34" t="s">
        <v>263</v>
      </c>
      <c r="G2" s="33" t="s">
        <v>320</v>
      </c>
      <c r="H2" s="33" t="s">
        <v>321</v>
      </c>
      <c r="I2" s="33" t="s">
        <v>322</v>
      </c>
      <c r="J2" s="33" t="s">
        <v>321</v>
      </c>
      <c r="K2" s="33" t="s">
        <v>323</v>
      </c>
      <c r="L2" s="33" t="s">
        <v>321</v>
      </c>
      <c r="M2" s="34" t="s">
        <v>303</v>
      </c>
      <c r="N2" s="34" t="s">
        <v>272</v>
      </c>
    </row>
    <row r="3" s="1" customFormat="1" ht="14.25" customHeight="1" spans="1:15">
      <c r="A3" s="35">
        <v>45399</v>
      </c>
      <c r="B3" s="28" t="s">
        <v>324</v>
      </c>
      <c r="C3" s="28" t="s">
        <v>292</v>
      </c>
      <c r="D3" s="12" t="s">
        <v>102</v>
      </c>
      <c r="E3" s="13" t="s">
        <v>47</v>
      </c>
      <c r="F3" s="13" t="s">
        <v>276</v>
      </c>
      <c r="G3" s="36">
        <v>0.333333333333333</v>
      </c>
      <c r="H3" s="37" t="s">
        <v>325</v>
      </c>
      <c r="I3" s="36">
        <v>0.583333333333333</v>
      </c>
      <c r="J3" s="37" t="s">
        <v>325</v>
      </c>
      <c r="K3" s="39"/>
      <c r="L3" s="40"/>
      <c r="M3" s="40"/>
      <c r="N3" s="40" t="s">
        <v>326</v>
      </c>
      <c r="O3" s="40"/>
    </row>
    <row r="4" s="1" customFormat="1" ht="14.25" customHeight="1" spans="1:15">
      <c r="A4" s="35">
        <v>45401</v>
      </c>
      <c r="B4" s="28" t="s">
        <v>327</v>
      </c>
      <c r="C4" s="28" t="s">
        <v>292</v>
      </c>
      <c r="D4" s="12" t="s">
        <v>105</v>
      </c>
      <c r="E4" s="13" t="s">
        <v>47</v>
      </c>
      <c r="F4" s="13" t="s">
        <v>276</v>
      </c>
      <c r="G4" s="36">
        <v>0.375</v>
      </c>
      <c r="H4" s="37" t="s">
        <v>325</v>
      </c>
      <c r="I4" s="36">
        <v>0.604166666666667</v>
      </c>
      <c r="J4" s="37" t="s">
        <v>325</v>
      </c>
      <c r="K4" s="39"/>
      <c r="L4" s="33"/>
      <c r="M4" s="33"/>
      <c r="N4" s="34" t="s">
        <v>328</v>
      </c>
      <c r="O4" s="34"/>
    </row>
    <row r="5" s="1" customFormat="1" ht="14.25" customHeight="1" spans="1:15">
      <c r="A5" s="35">
        <v>45407</v>
      </c>
      <c r="B5" s="28" t="s">
        <v>278</v>
      </c>
      <c r="C5" s="28" t="s">
        <v>292</v>
      </c>
      <c r="D5" s="12" t="s">
        <v>104</v>
      </c>
      <c r="E5" s="13" t="s">
        <v>47</v>
      </c>
      <c r="F5" s="13" t="s">
        <v>276</v>
      </c>
      <c r="G5" s="36">
        <v>0.395833333333333</v>
      </c>
      <c r="H5" s="37" t="s">
        <v>325</v>
      </c>
      <c r="I5" s="36">
        <v>0.625</v>
      </c>
      <c r="J5" s="37" t="s">
        <v>325</v>
      </c>
      <c r="K5" s="39"/>
      <c r="L5" s="40"/>
      <c r="M5" s="40"/>
      <c r="N5" s="40" t="s">
        <v>329</v>
      </c>
      <c r="O5" s="40"/>
    </row>
    <row r="6" s="1" customFormat="1" ht="14.25" customHeight="1" spans="1:15">
      <c r="A6" s="35">
        <v>45415</v>
      </c>
      <c r="B6" s="28" t="s">
        <v>330</v>
      </c>
      <c r="C6" s="28" t="s">
        <v>292</v>
      </c>
      <c r="D6" s="12" t="s">
        <v>103</v>
      </c>
      <c r="E6" s="13" t="s">
        <v>47</v>
      </c>
      <c r="F6" s="13" t="s">
        <v>276</v>
      </c>
      <c r="G6" s="36">
        <v>0.416666666666667</v>
      </c>
      <c r="H6" s="37" t="s">
        <v>325</v>
      </c>
      <c r="I6" s="36">
        <v>0.645833333333334</v>
      </c>
      <c r="J6" s="37" t="s">
        <v>325</v>
      </c>
      <c r="K6" s="39"/>
      <c r="L6" s="39"/>
      <c r="M6" s="39"/>
      <c r="N6" s="40" t="s">
        <v>329</v>
      </c>
      <c r="O6" s="39"/>
    </row>
    <row r="7" s="4" customFormat="1" ht="29.25" customHeight="1" spans="1:14">
      <c r="A7" s="17" t="s">
        <v>280</v>
      </c>
      <c r="B7" s="18"/>
      <c r="C7" s="18"/>
      <c r="D7" s="19"/>
      <c r="E7" s="20"/>
      <c r="F7" s="38"/>
      <c r="G7" s="31"/>
      <c r="H7" s="38"/>
      <c r="I7" s="17" t="s">
        <v>281</v>
      </c>
      <c r="J7" s="18"/>
      <c r="K7" s="18"/>
      <c r="L7" s="18"/>
      <c r="M7" s="18"/>
      <c r="N7" s="26"/>
    </row>
    <row r="8" s="1" customFormat="1" ht="72.95" customHeight="1" spans="1:14">
      <c r="A8" s="21" t="s">
        <v>331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</sheetData>
  <mergeCells count="5">
    <mergeCell ref="A1:N1"/>
    <mergeCell ref="A7:D7"/>
    <mergeCell ref="E7:G7"/>
    <mergeCell ref="I7:K7"/>
    <mergeCell ref="A8:N8"/>
  </mergeCells>
  <dataValidations count="1">
    <dataValidation type="list" allowBlank="1" showInputMessage="1" showErrorMessage="1" sqref="N1 O3 N7:N1048576 O5:O6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zoomScale="125" zoomScaleNormal="125" workbookViewId="0">
      <selection activeCell="E3" sqref="E3:E6"/>
    </sheetView>
  </sheetViews>
  <sheetFormatPr defaultColWidth="8.1" defaultRowHeight="14.4"/>
  <cols>
    <col min="1" max="1" width="9.79166666666667" style="1" customWidth="1"/>
    <col min="2" max="2" width="6.3" style="1" customWidth="1"/>
    <col min="3" max="3" width="11.025" style="1" customWidth="1"/>
    <col min="4" max="4" width="16.9916666666667" style="1" customWidth="1"/>
    <col min="5" max="5" width="11.025" style="1" customWidth="1"/>
    <col min="6" max="6" width="15.6" style="1" customWidth="1"/>
    <col min="7" max="7" width="10.575" style="1" customWidth="1"/>
    <col min="8" max="9" width="12.6" style="1" customWidth="1"/>
    <col min="10" max="10" width="10.35" style="1" customWidth="1"/>
    <col min="11" max="16384" width="8.1" style="1"/>
  </cols>
  <sheetData>
    <row r="1" s="1" customFormat="1" ht="28.5" customHeight="1" spans="1:10">
      <c r="A1" s="5" t="s">
        <v>332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18" customHeight="1" spans="1:12">
      <c r="A2" s="6" t="s">
        <v>297</v>
      </c>
      <c r="B2" s="7" t="s">
        <v>263</v>
      </c>
      <c r="C2" s="7" t="s">
        <v>259</v>
      </c>
      <c r="D2" s="7" t="s">
        <v>260</v>
      </c>
      <c r="E2" s="7" t="s">
        <v>261</v>
      </c>
      <c r="F2" s="7" t="s">
        <v>262</v>
      </c>
      <c r="G2" s="6" t="s">
        <v>333</v>
      </c>
      <c r="H2" s="6" t="s">
        <v>334</v>
      </c>
      <c r="I2" s="6" t="s">
        <v>335</v>
      </c>
      <c r="J2" s="6" t="s">
        <v>336</v>
      </c>
      <c r="K2" s="7" t="s">
        <v>303</v>
      </c>
      <c r="L2" s="7" t="s">
        <v>272</v>
      </c>
    </row>
    <row r="3" s="2" customFormat="1" ht="15.95" customHeight="1" spans="1:12">
      <c r="A3" s="27" t="s">
        <v>337</v>
      </c>
      <c r="B3" s="11" t="s">
        <v>276</v>
      </c>
      <c r="C3" s="28" t="s">
        <v>338</v>
      </c>
      <c r="D3" s="28" t="s">
        <v>292</v>
      </c>
      <c r="E3" s="12" t="s">
        <v>102</v>
      </c>
      <c r="F3" s="13" t="s">
        <v>47</v>
      </c>
      <c r="G3" s="29" t="s">
        <v>339</v>
      </c>
      <c r="H3" s="29" t="s">
        <v>340</v>
      </c>
      <c r="I3" s="29" t="s">
        <v>341</v>
      </c>
      <c r="J3" s="32" t="s">
        <v>342</v>
      </c>
      <c r="K3" s="32" t="s">
        <v>328</v>
      </c>
      <c r="L3" s="32"/>
    </row>
    <row r="4" s="2" customFormat="1" ht="15.95" customHeight="1" spans="1:12">
      <c r="A4" s="27" t="s">
        <v>337</v>
      </c>
      <c r="B4" s="11" t="s">
        <v>276</v>
      </c>
      <c r="C4" s="28" t="s">
        <v>278</v>
      </c>
      <c r="D4" s="28" t="s">
        <v>292</v>
      </c>
      <c r="E4" s="12" t="s">
        <v>105</v>
      </c>
      <c r="F4" s="13" t="s">
        <v>47</v>
      </c>
      <c r="G4" s="29" t="s">
        <v>339</v>
      </c>
      <c r="H4" s="29" t="s">
        <v>340</v>
      </c>
      <c r="I4" s="29" t="s">
        <v>341</v>
      </c>
      <c r="J4" s="32" t="s">
        <v>342</v>
      </c>
      <c r="K4" s="32" t="s">
        <v>328</v>
      </c>
      <c r="L4" s="32"/>
    </row>
    <row r="5" s="2" customFormat="1" ht="15.95" customHeight="1" spans="1:12">
      <c r="A5" s="27" t="s">
        <v>343</v>
      </c>
      <c r="B5" s="11" t="s">
        <v>276</v>
      </c>
      <c r="C5" s="28" t="s">
        <v>291</v>
      </c>
      <c r="D5" s="28" t="s">
        <v>292</v>
      </c>
      <c r="E5" s="12" t="s">
        <v>104</v>
      </c>
      <c r="F5" s="13" t="s">
        <v>47</v>
      </c>
      <c r="G5" s="29" t="s">
        <v>339</v>
      </c>
      <c r="H5" s="29" t="s">
        <v>340</v>
      </c>
      <c r="I5" s="29" t="s">
        <v>341</v>
      </c>
      <c r="J5" s="32" t="s">
        <v>342</v>
      </c>
      <c r="K5" s="32" t="s">
        <v>328</v>
      </c>
      <c r="L5" s="32"/>
    </row>
    <row r="6" s="2" customFormat="1" ht="15.95" customHeight="1" spans="1:12">
      <c r="A6" s="27" t="s">
        <v>344</v>
      </c>
      <c r="B6" s="11" t="s">
        <v>276</v>
      </c>
      <c r="C6" s="28" t="s">
        <v>345</v>
      </c>
      <c r="D6" s="28" t="s">
        <v>292</v>
      </c>
      <c r="E6" s="12" t="s">
        <v>103</v>
      </c>
      <c r="F6" s="13" t="s">
        <v>47</v>
      </c>
      <c r="G6" s="29" t="s">
        <v>339</v>
      </c>
      <c r="H6" s="29" t="s">
        <v>340</v>
      </c>
      <c r="I6" s="29" t="s">
        <v>341</v>
      </c>
      <c r="J6" s="32" t="s">
        <v>342</v>
      </c>
      <c r="K6" s="32" t="s">
        <v>328</v>
      </c>
      <c r="L6" s="27"/>
    </row>
    <row r="7" s="2" customFormat="1" ht="15.95" customHeight="1" spans="1:12">
      <c r="A7" s="27"/>
      <c r="B7" s="11"/>
      <c r="C7" s="28"/>
      <c r="D7" s="30"/>
      <c r="E7" s="12"/>
      <c r="F7" s="13"/>
      <c r="G7" s="29"/>
      <c r="H7" s="29"/>
      <c r="I7" s="29"/>
      <c r="J7" s="32"/>
      <c r="K7" s="32"/>
      <c r="L7" s="27"/>
    </row>
    <row r="8" s="4" customFormat="1" ht="29.25" customHeight="1" spans="1:12">
      <c r="A8" s="17" t="s">
        <v>280</v>
      </c>
      <c r="B8" s="18"/>
      <c r="C8" s="18"/>
      <c r="D8" s="18"/>
      <c r="E8" s="19"/>
      <c r="F8" s="20"/>
      <c r="G8" s="31"/>
      <c r="H8" s="17" t="s">
        <v>281</v>
      </c>
      <c r="I8" s="18"/>
      <c r="J8" s="18"/>
      <c r="K8" s="18"/>
      <c r="L8" s="26"/>
    </row>
    <row r="9" s="1" customFormat="1" ht="72.95" customHeight="1" spans="1:12">
      <c r="A9" s="21" t="s">
        <v>346</v>
      </c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3:L6 L7:L9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zoomScale="125" zoomScaleNormal="125" workbookViewId="0">
      <selection activeCell="K11" sqref="K11"/>
    </sheetView>
  </sheetViews>
  <sheetFormatPr defaultColWidth="8.1" defaultRowHeight="14.4"/>
  <cols>
    <col min="1" max="1" width="6.3" style="1" customWidth="1"/>
    <col min="2" max="2" width="9" style="1" customWidth="1"/>
    <col min="3" max="3" width="20.475" style="1" customWidth="1"/>
    <col min="4" max="4" width="17.4416666666667" style="1" customWidth="1"/>
    <col min="5" max="5" width="15.6" style="1" customWidth="1"/>
    <col min="6" max="6" width="11.5916666666667" style="1" customWidth="1"/>
    <col min="7" max="7" width="10.8" style="1" customWidth="1"/>
    <col min="8" max="8" width="11.3666666666667" style="1" customWidth="1"/>
    <col min="9" max="9" width="12.0416666666667" style="1" customWidth="1"/>
    <col min="10" max="16384" width="8.1" style="1"/>
  </cols>
  <sheetData>
    <row r="1" s="1" customFormat="1" ht="28.5" customHeight="1" spans="1:9">
      <c r="A1" s="5" t="s">
        <v>347</v>
      </c>
      <c r="B1" s="5"/>
      <c r="C1" s="5"/>
      <c r="D1" s="5"/>
      <c r="E1" s="5"/>
      <c r="F1" s="5"/>
      <c r="G1" s="5"/>
      <c r="H1" s="5"/>
      <c r="I1" s="5"/>
    </row>
    <row r="2" s="2" customFormat="1" ht="18" customHeight="1" spans="1:9">
      <c r="A2" s="6" t="s">
        <v>258</v>
      </c>
      <c r="B2" s="7" t="s">
        <v>263</v>
      </c>
      <c r="C2" s="7" t="s">
        <v>304</v>
      </c>
      <c r="D2" s="7" t="s">
        <v>261</v>
      </c>
      <c r="E2" s="7" t="s">
        <v>262</v>
      </c>
      <c r="F2" s="6" t="s">
        <v>348</v>
      </c>
      <c r="G2" s="6" t="s">
        <v>285</v>
      </c>
      <c r="H2" s="8" t="s">
        <v>286</v>
      </c>
      <c r="I2" s="23" t="s">
        <v>288</v>
      </c>
    </row>
    <row r="3" s="2" customFormat="1" ht="18" customHeight="1" spans="1:9">
      <c r="A3" s="6"/>
      <c r="B3" s="9"/>
      <c r="C3" s="9"/>
      <c r="D3" s="9"/>
      <c r="E3" s="9"/>
      <c r="F3" s="6" t="s">
        <v>349</v>
      </c>
      <c r="G3" s="6" t="s">
        <v>289</v>
      </c>
      <c r="H3" s="10"/>
      <c r="I3" s="24"/>
    </row>
    <row r="4" s="3" customFormat="1" ht="18" customHeight="1" spans="1:9">
      <c r="A4" s="11">
        <v>1</v>
      </c>
      <c r="B4" s="11" t="s">
        <v>350</v>
      </c>
      <c r="C4" s="12" t="s">
        <v>351</v>
      </c>
      <c r="D4" s="12" t="s">
        <v>102</v>
      </c>
      <c r="E4" s="13" t="s">
        <v>47</v>
      </c>
      <c r="F4" s="14">
        <v>-0.008</v>
      </c>
      <c r="G4" s="14">
        <v>-0.01</v>
      </c>
      <c r="H4" s="15">
        <f t="shared" ref="H4:H11" si="0">SUM(F4:G4)</f>
        <v>-0.018</v>
      </c>
      <c r="I4" s="11"/>
    </row>
    <row r="5" s="3" customFormat="1" ht="18" customHeight="1" spans="1:9">
      <c r="A5" s="11">
        <v>2</v>
      </c>
      <c r="B5" s="11" t="s">
        <v>350</v>
      </c>
      <c r="C5" s="12" t="s">
        <v>351</v>
      </c>
      <c r="D5" s="12" t="s">
        <v>105</v>
      </c>
      <c r="E5" s="13" t="s">
        <v>47</v>
      </c>
      <c r="F5" s="14">
        <v>0.006</v>
      </c>
      <c r="G5" s="14">
        <v>-0.01</v>
      </c>
      <c r="H5" s="15">
        <f t="shared" si="0"/>
        <v>-0.004</v>
      </c>
      <c r="I5" s="11"/>
    </row>
    <row r="6" s="3" customFormat="1" ht="18" customHeight="1" spans="1:9">
      <c r="A6" s="11">
        <v>3</v>
      </c>
      <c r="B6" s="11" t="s">
        <v>350</v>
      </c>
      <c r="C6" s="12" t="s">
        <v>351</v>
      </c>
      <c r="D6" s="12" t="s">
        <v>104</v>
      </c>
      <c r="E6" s="13" t="s">
        <v>47</v>
      </c>
      <c r="F6" s="14">
        <v>-0.007</v>
      </c>
      <c r="G6" s="14">
        <v>-0.008</v>
      </c>
      <c r="H6" s="15">
        <f t="shared" si="0"/>
        <v>-0.015</v>
      </c>
      <c r="I6" s="11"/>
    </row>
    <row r="7" s="3" customFormat="1" ht="18" customHeight="1" spans="1:9">
      <c r="A7" s="11">
        <v>4</v>
      </c>
      <c r="B7" s="11" t="s">
        <v>350</v>
      </c>
      <c r="C7" s="12" t="s">
        <v>351</v>
      </c>
      <c r="D7" s="12" t="s">
        <v>103</v>
      </c>
      <c r="E7" s="13" t="s">
        <v>47</v>
      </c>
      <c r="F7" s="14">
        <v>0.006</v>
      </c>
      <c r="G7" s="14">
        <v>-0.01</v>
      </c>
      <c r="H7" s="15">
        <f t="shared" si="0"/>
        <v>-0.004</v>
      </c>
      <c r="I7" s="11"/>
    </row>
    <row r="8" s="3" customFormat="1" ht="18" customHeight="1" spans="1:9">
      <c r="A8" s="11">
        <v>5</v>
      </c>
      <c r="B8" s="11" t="s">
        <v>350</v>
      </c>
      <c r="C8" s="16" t="s">
        <v>352</v>
      </c>
      <c r="D8" s="12" t="s">
        <v>102</v>
      </c>
      <c r="E8" s="13" t="s">
        <v>47</v>
      </c>
      <c r="F8" s="14">
        <v>-0.007</v>
      </c>
      <c r="G8" s="14">
        <v>-0.008</v>
      </c>
      <c r="H8" s="15">
        <f t="shared" si="0"/>
        <v>-0.015</v>
      </c>
      <c r="I8" s="25"/>
    </row>
    <row r="9" s="3" customFormat="1" ht="18" customHeight="1" spans="1:9">
      <c r="A9" s="11">
        <v>6</v>
      </c>
      <c r="B9" s="11" t="s">
        <v>350</v>
      </c>
      <c r="C9" s="16" t="s">
        <v>352</v>
      </c>
      <c r="D9" s="12" t="s">
        <v>105</v>
      </c>
      <c r="E9" s="13" t="s">
        <v>47</v>
      </c>
      <c r="F9" s="14">
        <v>-0.005</v>
      </c>
      <c r="G9" s="14">
        <v>-0.006</v>
      </c>
      <c r="H9" s="15">
        <f t="shared" si="0"/>
        <v>-0.011</v>
      </c>
      <c r="I9" s="25"/>
    </row>
    <row r="10" s="3" customFormat="1" ht="18" customHeight="1" spans="1:9">
      <c r="A10" s="11">
        <v>7</v>
      </c>
      <c r="B10" s="11" t="s">
        <v>350</v>
      </c>
      <c r="C10" s="16" t="s">
        <v>352</v>
      </c>
      <c r="D10" s="12" t="s">
        <v>104</v>
      </c>
      <c r="E10" s="13" t="s">
        <v>47</v>
      </c>
      <c r="F10" s="14">
        <v>-0.008</v>
      </c>
      <c r="G10" s="14">
        <v>-0.005</v>
      </c>
      <c r="H10" s="15">
        <f t="shared" si="0"/>
        <v>-0.013</v>
      </c>
      <c r="I10" s="25"/>
    </row>
    <row r="11" s="3" customFormat="1" ht="18" customHeight="1" spans="1:9">
      <c r="A11" s="11">
        <v>8</v>
      </c>
      <c r="B11" s="11" t="s">
        <v>350</v>
      </c>
      <c r="C11" s="16" t="s">
        <v>352</v>
      </c>
      <c r="D11" s="12" t="s">
        <v>103</v>
      </c>
      <c r="E11" s="13" t="s">
        <v>47</v>
      </c>
      <c r="F11" s="14">
        <v>-0.007</v>
      </c>
      <c r="G11" s="14">
        <v>-0.008</v>
      </c>
      <c r="H11" s="15">
        <f t="shared" si="0"/>
        <v>-0.015</v>
      </c>
      <c r="I11" s="25"/>
    </row>
    <row r="12" s="4" customFormat="1" ht="29.25" customHeight="1" spans="1:9">
      <c r="A12" s="17" t="s">
        <v>280</v>
      </c>
      <c r="B12" s="18"/>
      <c r="C12" s="18"/>
      <c r="D12" s="19"/>
      <c r="E12" s="20"/>
      <c r="F12" s="17" t="s">
        <v>281</v>
      </c>
      <c r="G12" s="18"/>
      <c r="H12" s="19"/>
      <c r="I12" s="26"/>
    </row>
    <row r="13" s="1" customFormat="1" ht="51.95" customHeight="1" spans="1:9">
      <c r="A13" s="21" t="s">
        <v>353</v>
      </c>
      <c r="B13" s="21"/>
      <c r="C13" s="22"/>
      <c r="D13" s="22"/>
      <c r="E13" s="22"/>
      <c r="F13" s="22"/>
      <c r="G13" s="22"/>
      <c r="H13" s="22"/>
      <c r="I13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8:I11 I12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.6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B9" sqref="B9:G9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43" t="s">
        <v>19</v>
      </c>
      <c r="C2" s="344"/>
      <c r="D2" s="344"/>
      <c r="E2" s="344"/>
      <c r="F2" s="344"/>
      <c r="G2" s="344"/>
      <c r="H2" s="344"/>
      <c r="I2" s="359"/>
    </row>
    <row r="3" ht="28" customHeight="1" spans="2:9">
      <c r="B3" s="345"/>
      <c r="C3" s="346"/>
      <c r="D3" s="347" t="s">
        <v>20</v>
      </c>
      <c r="E3" s="348"/>
      <c r="F3" s="349" t="s">
        <v>21</v>
      </c>
      <c r="G3" s="350"/>
      <c r="H3" s="347" t="s">
        <v>22</v>
      </c>
      <c r="I3" s="360"/>
    </row>
    <row r="4" ht="28" customHeight="1" spans="2:9">
      <c r="B4" s="345" t="s">
        <v>23</v>
      </c>
      <c r="C4" s="346" t="s">
        <v>24</v>
      </c>
      <c r="D4" s="346" t="s">
        <v>25</v>
      </c>
      <c r="E4" s="346" t="s">
        <v>26</v>
      </c>
      <c r="F4" s="351" t="s">
        <v>25</v>
      </c>
      <c r="G4" s="351" t="s">
        <v>26</v>
      </c>
      <c r="H4" s="346" t="s">
        <v>25</v>
      </c>
      <c r="I4" s="361" t="s">
        <v>26</v>
      </c>
    </row>
    <row r="5" ht="28" customHeight="1" spans="2:9">
      <c r="B5" s="352" t="s">
        <v>27</v>
      </c>
      <c r="C5" s="353">
        <v>13</v>
      </c>
      <c r="D5" s="353">
        <v>0</v>
      </c>
      <c r="E5" s="353">
        <v>1</v>
      </c>
      <c r="F5" s="354">
        <v>0</v>
      </c>
      <c r="G5" s="354">
        <v>1</v>
      </c>
      <c r="H5" s="353">
        <v>1</v>
      </c>
      <c r="I5" s="362">
        <v>2</v>
      </c>
    </row>
    <row r="6" ht="28" customHeight="1" spans="2:9">
      <c r="B6" s="352" t="s">
        <v>28</v>
      </c>
      <c r="C6" s="353">
        <v>20</v>
      </c>
      <c r="D6" s="353">
        <v>0</v>
      </c>
      <c r="E6" s="353">
        <v>1</v>
      </c>
      <c r="F6" s="354">
        <v>1</v>
      </c>
      <c r="G6" s="354">
        <v>2</v>
      </c>
      <c r="H6" s="353">
        <v>2</v>
      </c>
      <c r="I6" s="362">
        <v>3</v>
      </c>
    </row>
    <row r="7" ht="28" customHeight="1" spans="2:9">
      <c r="B7" s="352" t="s">
        <v>29</v>
      </c>
      <c r="C7" s="353">
        <v>32</v>
      </c>
      <c r="D7" s="353">
        <v>0</v>
      </c>
      <c r="E7" s="353">
        <v>1</v>
      </c>
      <c r="F7" s="354">
        <v>2</v>
      </c>
      <c r="G7" s="354">
        <v>3</v>
      </c>
      <c r="H7" s="353">
        <v>3</v>
      </c>
      <c r="I7" s="362">
        <v>4</v>
      </c>
    </row>
    <row r="8" ht="28" customHeight="1" spans="2:9">
      <c r="B8" s="352" t="s">
        <v>30</v>
      </c>
      <c r="C8" s="353">
        <v>50</v>
      </c>
      <c r="D8" s="353">
        <v>1</v>
      </c>
      <c r="E8" s="353">
        <v>2</v>
      </c>
      <c r="F8" s="354">
        <v>3</v>
      </c>
      <c r="G8" s="354">
        <v>4</v>
      </c>
      <c r="H8" s="353">
        <v>5</v>
      </c>
      <c r="I8" s="362">
        <v>6</v>
      </c>
    </row>
    <row r="9" ht="28" customHeight="1" spans="2:9">
      <c r="B9" s="352" t="s">
        <v>31</v>
      </c>
      <c r="C9" s="353">
        <v>80</v>
      </c>
      <c r="D9" s="353">
        <v>2</v>
      </c>
      <c r="E9" s="353">
        <v>3</v>
      </c>
      <c r="F9" s="354">
        <v>5</v>
      </c>
      <c r="G9" s="354">
        <v>6</v>
      </c>
      <c r="H9" s="353">
        <v>7</v>
      </c>
      <c r="I9" s="362">
        <v>8</v>
      </c>
    </row>
    <row r="10" ht="28" customHeight="1" spans="2:9">
      <c r="B10" s="352" t="s">
        <v>32</v>
      </c>
      <c r="C10" s="353">
        <v>125</v>
      </c>
      <c r="D10" s="353">
        <v>3</v>
      </c>
      <c r="E10" s="353">
        <v>4</v>
      </c>
      <c r="F10" s="354">
        <v>7</v>
      </c>
      <c r="G10" s="354">
        <v>8</v>
      </c>
      <c r="H10" s="353">
        <v>10</v>
      </c>
      <c r="I10" s="362">
        <v>11</v>
      </c>
    </row>
    <row r="11" ht="28" customHeight="1" spans="2:9">
      <c r="B11" s="352" t="s">
        <v>33</v>
      </c>
      <c r="C11" s="353">
        <v>200</v>
      </c>
      <c r="D11" s="353">
        <v>5</v>
      </c>
      <c r="E11" s="353">
        <v>6</v>
      </c>
      <c r="F11" s="354">
        <v>10</v>
      </c>
      <c r="G11" s="354">
        <v>11</v>
      </c>
      <c r="H11" s="353">
        <v>14</v>
      </c>
      <c r="I11" s="362">
        <v>15</v>
      </c>
    </row>
    <row r="12" ht="28" customHeight="1" spans="2:9">
      <c r="B12" s="355" t="s">
        <v>34</v>
      </c>
      <c r="C12" s="356">
        <v>315</v>
      </c>
      <c r="D12" s="356">
        <v>7</v>
      </c>
      <c r="E12" s="356">
        <v>8</v>
      </c>
      <c r="F12" s="357">
        <v>14</v>
      </c>
      <c r="G12" s="357">
        <v>15</v>
      </c>
      <c r="H12" s="356">
        <v>21</v>
      </c>
      <c r="I12" s="363">
        <v>22</v>
      </c>
    </row>
    <row r="14" spans="2:4">
      <c r="B14" s="358" t="s">
        <v>35</v>
      </c>
      <c r="C14" s="358"/>
      <c r="D14" s="35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topLeftCell="A5" workbookViewId="0">
      <selection activeCell="O20" sqref="O20"/>
    </sheetView>
  </sheetViews>
  <sheetFormatPr defaultColWidth="10.3333333333333" defaultRowHeight="16.5" customHeight="1"/>
  <cols>
    <col min="1" max="1" width="11.7" style="175" customWidth="1"/>
    <col min="2" max="9" width="10.3333333333333" style="175"/>
    <col min="10" max="10" width="8.83333333333333" style="175" customWidth="1"/>
    <col min="11" max="11" width="12" style="175" customWidth="1"/>
    <col min="12" max="16384" width="10.3333333333333" style="175"/>
  </cols>
  <sheetData>
    <row r="1" ht="21.15" spans="1:11">
      <c r="A1" s="273" t="s">
        <v>36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</row>
    <row r="2" ht="16.35" spans="1:11">
      <c r="A2" s="177" t="s">
        <v>37</v>
      </c>
      <c r="B2" s="178" t="s">
        <v>38</v>
      </c>
      <c r="C2" s="178"/>
      <c r="D2" s="179" t="s">
        <v>39</v>
      </c>
      <c r="E2" s="179"/>
      <c r="F2" s="178" t="s">
        <v>40</v>
      </c>
      <c r="G2" s="178"/>
      <c r="H2" s="180" t="s">
        <v>41</v>
      </c>
      <c r="I2" s="249" t="s">
        <v>42</v>
      </c>
      <c r="J2" s="249"/>
      <c r="K2" s="250"/>
    </row>
    <row r="3" ht="15.6" spans="1:11">
      <c r="A3" s="181" t="s">
        <v>43</v>
      </c>
      <c r="B3" s="182"/>
      <c r="C3" s="183"/>
      <c r="D3" s="184" t="s">
        <v>44</v>
      </c>
      <c r="E3" s="185"/>
      <c r="F3" s="185"/>
      <c r="G3" s="186"/>
      <c r="H3" s="184" t="s">
        <v>45</v>
      </c>
      <c r="I3" s="185"/>
      <c r="J3" s="185"/>
      <c r="K3" s="186"/>
    </row>
    <row r="4" ht="16.35" spans="1:11">
      <c r="A4" s="187" t="s">
        <v>46</v>
      </c>
      <c r="B4" s="64" t="s">
        <v>47</v>
      </c>
      <c r="C4" s="65"/>
      <c r="D4" s="187" t="s">
        <v>48</v>
      </c>
      <c r="E4" s="188"/>
      <c r="F4" s="189">
        <v>45532</v>
      </c>
      <c r="G4" s="190"/>
      <c r="H4" s="187" t="s">
        <v>49</v>
      </c>
      <c r="I4" s="188"/>
      <c r="J4" s="64" t="s">
        <v>50</v>
      </c>
      <c r="K4" s="65" t="s">
        <v>51</v>
      </c>
    </row>
    <row r="5" ht="15.6" spans="1:11">
      <c r="A5" s="191" t="s">
        <v>52</v>
      </c>
      <c r="B5" s="93" t="s">
        <v>53</v>
      </c>
      <c r="C5" s="93"/>
      <c r="D5" s="187" t="s">
        <v>54</v>
      </c>
      <c r="E5" s="188"/>
      <c r="F5" s="189">
        <v>45405</v>
      </c>
      <c r="G5" s="190"/>
      <c r="H5" s="187" t="s">
        <v>55</v>
      </c>
      <c r="I5" s="188"/>
      <c r="J5" s="64" t="s">
        <v>50</v>
      </c>
      <c r="K5" s="65" t="s">
        <v>51</v>
      </c>
    </row>
    <row r="6" ht="15.6" spans="1:11">
      <c r="A6" s="187" t="s">
        <v>56</v>
      </c>
      <c r="B6" s="274">
        <v>4</v>
      </c>
      <c r="C6" s="275">
        <v>6</v>
      </c>
      <c r="D6" s="191" t="s">
        <v>57</v>
      </c>
      <c r="E6" s="212"/>
      <c r="F6" s="189">
        <v>45488</v>
      </c>
      <c r="G6" s="190"/>
      <c r="H6" s="187" t="s">
        <v>58</v>
      </c>
      <c r="I6" s="188"/>
      <c r="J6" s="64" t="s">
        <v>50</v>
      </c>
      <c r="K6" s="65" t="s">
        <v>51</v>
      </c>
    </row>
    <row r="7" ht="15.6" spans="1:11">
      <c r="A7" s="187" t="s">
        <v>59</v>
      </c>
      <c r="B7" s="95">
        <v>18257</v>
      </c>
      <c r="C7" s="96"/>
      <c r="D7" s="191" t="s">
        <v>60</v>
      </c>
      <c r="E7" s="211"/>
      <c r="F7" s="189">
        <v>45498</v>
      </c>
      <c r="G7" s="190"/>
      <c r="H7" s="187" t="s">
        <v>61</v>
      </c>
      <c r="I7" s="188"/>
      <c r="J7" s="64" t="s">
        <v>50</v>
      </c>
      <c r="K7" s="65" t="s">
        <v>51</v>
      </c>
    </row>
    <row r="8" ht="28" customHeight="1" spans="1:11">
      <c r="A8" s="196" t="s">
        <v>62</v>
      </c>
      <c r="B8" s="197" t="s">
        <v>63</v>
      </c>
      <c r="C8" s="198"/>
      <c r="D8" s="199" t="s">
        <v>64</v>
      </c>
      <c r="E8" s="200"/>
      <c r="F8" s="276">
        <v>45509</v>
      </c>
      <c r="G8" s="277"/>
      <c r="H8" s="199" t="s">
        <v>65</v>
      </c>
      <c r="I8" s="200"/>
      <c r="J8" s="221" t="s">
        <v>50</v>
      </c>
      <c r="K8" s="259" t="s">
        <v>51</v>
      </c>
    </row>
    <row r="9" ht="16.35" spans="1:11">
      <c r="A9" s="278"/>
      <c r="B9" s="279" t="s">
        <v>66</v>
      </c>
      <c r="C9" s="279"/>
      <c r="D9" s="280"/>
      <c r="E9" s="280"/>
      <c r="F9" s="280"/>
      <c r="G9" s="280"/>
      <c r="H9" s="280"/>
      <c r="I9" s="280"/>
      <c r="J9" s="280"/>
      <c r="K9" s="324"/>
    </row>
    <row r="10" ht="16.35" spans="1:11">
      <c r="A10" s="281" t="s">
        <v>67</v>
      </c>
      <c r="B10" s="282"/>
      <c r="C10" s="282"/>
      <c r="D10" s="282"/>
      <c r="E10" s="282"/>
      <c r="F10" s="282"/>
      <c r="G10" s="282"/>
      <c r="H10" s="282"/>
      <c r="I10" s="282"/>
      <c r="J10" s="282"/>
      <c r="K10" s="325"/>
    </row>
    <row r="11" ht="16.35" spans="1:11">
      <c r="A11" s="283" t="s">
        <v>68</v>
      </c>
      <c r="B11" s="284"/>
      <c r="C11" s="284"/>
      <c r="D11" s="284"/>
      <c r="E11" s="284"/>
      <c r="F11" s="284"/>
      <c r="G11" s="284"/>
      <c r="H11" s="284"/>
      <c r="I11" s="284"/>
      <c r="J11" s="284"/>
      <c r="K11" s="326"/>
    </row>
    <row r="12" ht="15.6" spans="1:11">
      <c r="A12" s="285" t="s">
        <v>69</v>
      </c>
      <c r="B12" s="286" t="s">
        <v>70</v>
      </c>
      <c r="C12" s="287" t="s">
        <v>71</v>
      </c>
      <c r="D12" s="288"/>
      <c r="E12" s="289" t="s">
        <v>72</v>
      </c>
      <c r="F12" s="286" t="s">
        <v>70</v>
      </c>
      <c r="G12" s="287" t="s">
        <v>71</v>
      </c>
      <c r="H12" s="287" t="s">
        <v>73</v>
      </c>
      <c r="I12" s="289" t="s">
        <v>74</v>
      </c>
      <c r="J12" s="286" t="s">
        <v>70</v>
      </c>
      <c r="K12" s="327" t="s">
        <v>71</v>
      </c>
    </row>
    <row r="13" ht="15.6" spans="1:11">
      <c r="A13" s="191" t="s">
        <v>75</v>
      </c>
      <c r="B13" s="210" t="s">
        <v>70</v>
      </c>
      <c r="C13" s="64" t="s">
        <v>71</v>
      </c>
      <c r="D13" s="211"/>
      <c r="E13" s="212" t="s">
        <v>76</v>
      </c>
      <c r="F13" s="210" t="s">
        <v>70</v>
      </c>
      <c r="G13" s="64" t="s">
        <v>71</v>
      </c>
      <c r="H13" s="64" t="s">
        <v>73</v>
      </c>
      <c r="I13" s="212" t="s">
        <v>77</v>
      </c>
      <c r="J13" s="210" t="s">
        <v>70</v>
      </c>
      <c r="K13" s="65" t="s">
        <v>71</v>
      </c>
    </row>
    <row r="14" ht="15.6" spans="1:11">
      <c r="A14" s="191" t="s">
        <v>78</v>
      </c>
      <c r="B14" s="210" t="s">
        <v>70</v>
      </c>
      <c r="C14" s="64" t="s">
        <v>71</v>
      </c>
      <c r="D14" s="211"/>
      <c r="E14" s="212" t="s">
        <v>79</v>
      </c>
      <c r="F14" s="64" t="s">
        <v>80</v>
      </c>
      <c r="G14" s="64" t="s">
        <v>81</v>
      </c>
      <c r="H14" s="64" t="s">
        <v>73</v>
      </c>
      <c r="I14" s="212" t="s">
        <v>82</v>
      </c>
      <c r="J14" s="210" t="s">
        <v>70</v>
      </c>
      <c r="K14" s="65" t="s">
        <v>71</v>
      </c>
    </row>
    <row r="15" ht="16.35" spans="1:11">
      <c r="A15" s="199" t="s">
        <v>83</v>
      </c>
      <c r="B15" s="200"/>
      <c r="C15" s="200"/>
      <c r="D15" s="200"/>
      <c r="E15" s="200"/>
      <c r="F15" s="200"/>
      <c r="G15" s="200"/>
      <c r="H15" s="200"/>
      <c r="I15" s="200"/>
      <c r="J15" s="200"/>
      <c r="K15" s="252"/>
    </row>
    <row r="16" ht="16.35" spans="1:11">
      <c r="A16" s="283" t="s">
        <v>84</v>
      </c>
      <c r="B16" s="284"/>
      <c r="C16" s="284"/>
      <c r="D16" s="284"/>
      <c r="E16" s="284"/>
      <c r="F16" s="284"/>
      <c r="G16" s="284"/>
      <c r="H16" s="284"/>
      <c r="I16" s="284"/>
      <c r="J16" s="284"/>
      <c r="K16" s="326"/>
    </row>
    <row r="17" ht="15.6" spans="1:11">
      <c r="A17" s="290" t="s">
        <v>85</v>
      </c>
      <c r="B17" s="287" t="s">
        <v>80</v>
      </c>
      <c r="C17" s="287" t="s">
        <v>81</v>
      </c>
      <c r="D17" s="291"/>
      <c r="E17" s="292" t="s">
        <v>86</v>
      </c>
      <c r="F17" s="287" t="s">
        <v>80</v>
      </c>
      <c r="G17" s="287" t="s">
        <v>81</v>
      </c>
      <c r="H17" s="293"/>
      <c r="I17" s="292" t="s">
        <v>87</v>
      </c>
      <c r="J17" s="287" t="s">
        <v>80</v>
      </c>
      <c r="K17" s="327" t="s">
        <v>81</v>
      </c>
    </row>
    <row r="18" customHeight="1" spans="1:22">
      <c r="A18" s="194" t="s">
        <v>88</v>
      </c>
      <c r="B18" s="64" t="s">
        <v>80</v>
      </c>
      <c r="C18" s="64" t="s">
        <v>81</v>
      </c>
      <c r="D18" s="294"/>
      <c r="E18" s="227" t="s">
        <v>89</v>
      </c>
      <c r="F18" s="64" t="s">
        <v>80</v>
      </c>
      <c r="G18" s="64" t="s">
        <v>81</v>
      </c>
      <c r="H18" s="295"/>
      <c r="I18" s="227" t="s">
        <v>90</v>
      </c>
      <c r="J18" s="64" t="s">
        <v>80</v>
      </c>
      <c r="K18" s="65" t="s">
        <v>81</v>
      </c>
      <c r="L18" s="328"/>
      <c r="M18" s="328"/>
      <c r="N18" s="328"/>
      <c r="O18" s="328"/>
      <c r="P18" s="328"/>
      <c r="Q18" s="328"/>
      <c r="R18" s="328"/>
      <c r="S18" s="328"/>
      <c r="T18" s="328"/>
      <c r="U18" s="328"/>
      <c r="V18" s="328"/>
    </row>
    <row r="19" ht="18" customHeight="1" spans="1:11">
      <c r="A19" s="296" t="s">
        <v>91</v>
      </c>
      <c r="B19" s="297"/>
      <c r="C19" s="297"/>
      <c r="D19" s="297"/>
      <c r="E19" s="297"/>
      <c r="F19" s="297"/>
      <c r="G19" s="297"/>
      <c r="H19" s="297"/>
      <c r="I19" s="297"/>
      <c r="J19" s="297"/>
      <c r="K19" s="329"/>
    </row>
    <row r="20" s="272" customFormat="1" ht="18" customHeight="1" spans="1:11">
      <c r="A20" s="283" t="s">
        <v>92</v>
      </c>
      <c r="B20" s="284"/>
      <c r="C20" s="284"/>
      <c r="D20" s="284"/>
      <c r="E20" s="284"/>
      <c r="F20" s="284"/>
      <c r="G20" s="284"/>
      <c r="H20" s="284"/>
      <c r="I20" s="284"/>
      <c r="J20" s="284"/>
      <c r="K20" s="326"/>
    </row>
    <row r="21" customHeight="1" spans="1:11">
      <c r="A21" s="298" t="s">
        <v>93</v>
      </c>
      <c r="B21" s="299"/>
      <c r="C21" s="299"/>
      <c r="D21" s="299"/>
      <c r="E21" s="299"/>
      <c r="F21" s="299"/>
      <c r="G21" s="299"/>
      <c r="H21" s="299"/>
      <c r="I21" s="299"/>
      <c r="J21" s="299"/>
      <c r="K21" s="330"/>
    </row>
    <row r="22" ht="21.75" customHeight="1" spans="1:11">
      <c r="A22" s="300" t="s">
        <v>94</v>
      </c>
      <c r="B22" s="227" t="s">
        <v>95</v>
      </c>
      <c r="C22" s="227" t="s">
        <v>96</v>
      </c>
      <c r="D22" s="227" t="s">
        <v>97</v>
      </c>
      <c r="E22" s="227" t="s">
        <v>98</v>
      </c>
      <c r="F22" s="227" t="s">
        <v>99</v>
      </c>
      <c r="G22" s="227" t="s">
        <v>100</v>
      </c>
      <c r="H22" s="227"/>
      <c r="I22" s="227"/>
      <c r="J22" s="227"/>
      <c r="K22" s="262" t="s">
        <v>101</v>
      </c>
    </row>
    <row r="23" customHeight="1" spans="1:11">
      <c r="A23" s="195" t="s">
        <v>102</v>
      </c>
      <c r="B23" s="192">
        <v>1</v>
      </c>
      <c r="C23" s="192">
        <v>1</v>
      </c>
      <c r="D23" s="192">
        <v>1</v>
      </c>
      <c r="E23" s="192">
        <v>1</v>
      </c>
      <c r="F23" s="192">
        <v>1</v>
      </c>
      <c r="G23" s="192">
        <v>1</v>
      </c>
      <c r="H23" s="192"/>
      <c r="I23" s="192"/>
      <c r="J23" s="192"/>
      <c r="K23" s="331"/>
    </row>
    <row r="24" customHeight="1" spans="1:11">
      <c r="A24" s="195" t="s">
        <v>103</v>
      </c>
      <c r="B24" s="192">
        <v>1</v>
      </c>
      <c r="C24" s="192">
        <v>1</v>
      </c>
      <c r="D24" s="192">
        <v>1</v>
      </c>
      <c r="E24" s="192">
        <v>1</v>
      </c>
      <c r="F24" s="192">
        <v>1</v>
      </c>
      <c r="G24" s="192">
        <v>1</v>
      </c>
      <c r="H24" s="192"/>
      <c r="I24" s="192"/>
      <c r="J24" s="192"/>
      <c r="K24" s="331"/>
    </row>
    <row r="25" customHeight="1" spans="1:11">
      <c r="A25" s="195" t="s">
        <v>104</v>
      </c>
      <c r="B25" s="192">
        <v>1</v>
      </c>
      <c r="C25" s="192">
        <v>1</v>
      </c>
      <c r="D25" s="192">
        <v>1</v>
      </c>
      <c r="E25" s="192">
        <v>1</v>
      </c>
      <c r="F25" s="192">
        <v>1</v>
      </c>
      <c r="G25" s="192">
        <v>1</v>
      </c>
      <c r="H25" s="192"/>
      <c r="I25" s="192"/>
      <c r="J25" s="192"/>
      <c r="K25" s="331"/>
    </row>
    <row r="26" customHeight="1" spans="1:11">
      <c r="A26" s="195" t="s">
        <v>105</v>
      </c>
      <c r="B26" s="192">
        <v>1</v>
      </c>
      <c r="C26" s="192">
        <v>1</v>
      </c>
      <c r="D26" s="192">
        <v>1</v>
      </c>
      <c r="E26" s="192">
        <v>1</v>
      </c>
      <c r="F26" s="192">
        <v>1</v>
      </c>
      <c r="G26" s="192">
        <v>1</v>
      </c>
      <c r="H26" s="192"/>
      <c r="I26" s="192"/>
      <c r="J26" s="192"/>
      <c r="K26" s="331"/>
    </row>
    <row r="27" customHeight="1" spans="1:11">
      <c r="A27" s="195"/>
      <c r="B27" s="192"/>
      <c r="C27" s="192"/>
      <c r="D27" s="192"/>
      <c r="E27" s="192"/>
      <c r="F27" s="192"/>
      <c r="G27" s="192"/>
      <c r="H27" s="192"/>
      <c r="I27" s="192"/>
      <c r="J27" s="192"/>
      <c r="K27" s="332"/>
    </row>
    <row r="28" customHeight="1" spans="1:11">
      <c r="A28" s="195"/>
      <c r="B28" s="192"/>
      <c r="C28" s="192"/>
      <c r="D28" s="192"/>
      <c r="E28" s="192"/>
      <c r="F28" s="192"/>
      <c r="G28" s="192"/>
      <c r="H28" s="192"/>
      <c r="I28" s="192"/>
      <c r="J28" s="192"/>
      <c r="K28" s="332"/>
    </row>
    <row r="29" ht="18" customHeight="1" spans="1:11">
      <c r="A29" s="301" t="s">
        <v>106</v>
      </c>
      <c r="B29" s="302"/>
      <c r="C29" s="302"/>
      <c r="D29" s="302"/>
      <c r="E29" s="302"/>
      <c r="F29" s="302"/>
      <c r="G29" s="302"/>
      <c r="H29" s="302"/>
      <c r="I29" s="302"/>
      <c r="J29" s="302"/>
      <c r="K29" s="333"/>
    </row>
    <row r="30" ht="18.75" customHeight="1" spans="1:11">
      <c r="A30" s="303" t="s">
        <v>107</v>
      </c>
      <c r="B30" s="304"/>
      <c r="C30" s="304"/>
      <c r="D30" s="304"/>
      <c r="E30" s="304"/>
      <c r="F30" s="304"/>
      <c r="G30" s="304"/>
      <c r="H30" s="304"/>
      <c r="I30" s="304"/>
      <c r="J30" s="304"/>
      <c r="K30" s="334"/>
    </row>
    <row r="31" ht="18.75" customHeight="1" spans="1:11">
      <c r="A31" s="305"/>
      <c r="B31" s="306"/>
      <c r="C31" s="306"/>
      <c r="D31" s="306"/>
      <c r="E31" s="306"/>
      <c r="F31" s="306"/>
      <c r="G31" s="306"/>
      <c r="H31" s="306"/>
      <c r="I31" s="306"/>
      <c r="J31" s="306"/>
      <c r="K31" s="335"/>
    </row>
    <row r="32" ht="18" customHeight="1" spans="1:11">
      <c r="A32" s="301" t="s">
        <v>108</v>
      </c>
      <c r="B32" s="302"/>
      <c r="C32" s="302"/>
      <c r="D32" s="302"/>
      <c r="E32" s="302"/>
      <c r="F32" s="302"/>
      <c r="G32" s="302"/>
      <c r="H32" s="302"/>
      <c r="I32" s="302"/>
      <c r="J32" s="302"/>
      <c r="K32" s="333"/>
    </row>
    <row r="33" ht="15.6" spans="1:11">
      <c r="A33" s="307" t="s">
        <v>109</v>
      </c>
      <c r="B33" s="308"/>
      <c r="C33" s="308"/>
      <c r="D33" s="308"/>
      <c r="E33" s="308"/>
      <c r="F33" s="308"/>
      <c r="G33" s="308"/>
      <c r="H33" s="308"/>
      <c r="I33" s="308"/>
      <c r="J33" s="308"/>
      <c r="K33" s="336"/>
    </row>
    <row r="34" ht="16.35" spans="1:11">
      <c r="A34" s="100" t="s">
        <v>110</v>
      </c>
      <c r="B34" s="102"/>
      <c r="C34" s="64" t="s">
        <v>50</v>
      </c>
      <c r="D34" s="64" t="s">
        <v>51</v>
      </c>
      <c r="E34" s="309" t="s">
        <v>111</v>
      </c>
      <c r="F34" s="310"/>
      <c r="G34" s="310"/>
      <c r="H34" s="310"/>
      <c r="I34" s="310"/>
      <c r="J34" s="310"/>
      <c r="K34" s="337"/>
    </row>
    <row r="35" ht="16.35" spans="1:11">
      <c r="A35" s="311" t="s">
        <v>112</v>
      </c>
      <c r="B35" s="311"/>
      <c r="C35" s="311"/>
      <c r="D35" s="311"/>
      <c r="E35" s="311"/>
      <c r="F35" s="311"/>
      <c r="G35" s="311"/>
      <c r="H35" s="311"/>
      <c r="I35" s="311"/>
      <c r="J35" s="311"/>
      <c r="K35" s="311"/>
    </row>
    <row r="36" ht="15.6" spans="1:11">
      <c r="A36" s="232" t="s">
        <v>113</v>
      </c>
      <c r="B36" s="233"/>
      <c r="C36" s="233"/>
      <c r="D36" s="233"/>
      <c r="E36" s="233"/>
      <c r="F36" s="233"/>
      <c r="G36" s="233"/>
      <c r="H36" s="233"/>
      <c r="I36" s="233"/>
      <c r="J36" s="233"/>
      <c r="K36" s="264"/>
    </row>
    <row r="37" ht="15.6" spans="1:11">
      <c r="A37" s="232" t="s">
        <v>114</v>
      </c>
      <c r="B37" s="233"/>
      <c r="C37" s="233"/>
      <c r="D37" s="233"/>
      <c r="E37" s="233"/>
      <c r="F37" s="233"/>
      <c r="G37" s="233"/>
      <c r="H37" s="233"/>
      <c r="I37" s="233"/>
      <c r="J37" s="233"/>
      <c r="K37" s="264"/>
    </row>
    <row r="38" ht="15.6" spans="1:11">
      <c r="A38" s="232" t="s">
        <v>115</v>
      </c>
      <c r="B38" s="233"/>
      <c r="C38" s="233"/>
      <c r="D38" s="233"/>
      <c r="E38" s="233"/>
      <c r="F38" s="233"/>
      <c r="G38" s="233"/>
      <c r="H38" s="233"/>
      <c r="I38" s="233"/>
      <c r="J38" s="233"/>
      <c r="K38" s="264"/>
    </row>
    <row r="39" ht="15.6" spans="1:11">
      <c r="A39" s="232" t="s">
        <v>116</v>
      </c>
      <c r="B39" s="233"/>
      <c r="C39" s="233"/>
      <c r="D39" s="233"/>
      <c r="E39" s="233"/>
      <c r="F39" s="233"/>
      <c r="G39" s="233"/>
      <c r="H39" s="233"/>
      <c r="I39" s="233"/>
      <c r="J39" s="233"/>
      <c r="K39" s="264"/>
    </row>
    <row r="40" ht="15.6" spans="1:11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264"/>
    </row>
    <row r="41" ht="15.6" spans="1:11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264"/>
    </row>
    <row r="42" ht="15.6" spans="1:11">
      <c r="A42" s="232"/>
      <c r="B42" s="233"/>
      <c r="C42" s="233"/>
      <c r="D42" s="233"/>
      <c r="E42" s="233"/>
      <c r="F42" s="233"/>
      <c r="G42" s="233"/>
      <c r="H42" s="233"/>
      <c r="I42" s="233"/>
      <c r="J42" s="233"/>
      <c r="K42" s="264"/>
    </row>
    <row r="43" ht="16.35" spans="1:11">
      <c r="A43" s="229" t="s">
        <v>117</v>
      </c>
      <c r="B43" s="230"/>
      <c r="C43" s="230"/>
      <c r="D43" s="230"/>
      <c r="E43" s="230"/>
      <c r="F43" s="230"/>
      <c r="G43" s="230"/>
      <c r="H43" s="230"/>
      <c r="I43" s="230"/>
      <c r="J43" s="230"/>
      <c r="K43" s="263"/>
    </row>
    <row r="44" ht="16.35" spans="1:11">
      <c r="A44" s="283" t="s">
        <v>118</v>
      </c>
      <c r="B44" s="284"/>
      <c r="C44" s="284"/>
      <c r="D44" s="284"/>
      <c r="E44" s="284"/>
      <c r="F44" s="284"/>
      <c r="G44" s="284"/>
      <c r="H44" s="284"/>
      <c r="I44" s="284"/>
      <c r="J44" s="284"/>
      <c r="K44" s="326"/>
    </row>
    <row r="45" ht="15.6" spans="1:11">
      <c r="A45" s="290" t="s">
        <v>119</v>
      </c>
      <c r="B45" s="287" t="s">
        <v>80</v>
      </c>
      <c r="C45" s="287" t="s">
        <v>81</v>
      </c>
      <c r="D45" s="287" t="s">
        <v>73</v>
      </c>
      <c r="E45" s="292" t="s">
        <v>120</v>
      </c>
      <c r="F45" s="287" t="s">
        <v>80</v>
      </c>
      <c r="G45" s="287" t="s">
        <v>81</v>
      </c>
      <c r="H45" s="287" t="s">
        <v>73</v>
      </c>
      <c r="I45" s="292" t="s">
        <v>121</v>
      </c>
      <c r="J45" s="287" t="s">
        <v>80</v>
      </c>
      <c r="K45" s="327" t="s">
        <v>81</v>
      </c>
    </row>
    <row r="46" ht="15.6" spans="1:11">
      <c r="A46" s="194" t="s">
        <v>72</v>
      </c>
      <c r="B46" s="64" t="s">
        <v>80</v>
      </c>
      <c r="C46" s="64" t="s">
        <v>81</v>
      </c>
      <c r="D46" s="64" t="s">
        <v>73</v>
      </c>
      <c r="E46" s="227" t="s">
        <v>79</v>
      </c>
      <c r="F46" s="64" t="s">
        <v>80</v>
      </c>
      <c r="G46" s="64" t="s">
        <v>81</v>
      </c>
      <c r="H46" s="64" t="s">
        <v>73</v>
      </c>
      <c r="I46" s="227" t="s">
        <v>90</v>
      </c>
      <c r="J46" s="64" t="s">
        <v>80</v>
      </c>
      <c r="K46" s="65" t="s">
        <v>81</v>
      </c>
    </row>
    <row r="47" ht="16.35" spans="1:11">
      <c r="A47" s="199" t="s">
        <v>83</v>
      </c>
      <c r="B47" s="200"/>
      <c r="C47" s="200"/>
      <c r="D47" s="200"/>
      <c r="E47" s="200"/>
      <c r="F47" s="200"/>
      <c r="G47" s="200"/>
      <c r="H47" s="200"/>
      <c r="I47" s="200"/>
      <c r="J47" s="200"/>
      <c r="K47" s="252"/>
    </row>
    <row r="48" ht="16.35" spans="1:11">
      <c r="A48" s="311" t="s">
        <v>122</v>
      </c>
      <c r="B48" s="311"/>
      <c r="C48" s="311"/>
      <c r="D48" s="311"/>
      <c r="E48" s="311"/>
      <c r="F48" s="311"/>
      <c r="G48" s="311"/>
      <c r="H48" s="311"/>
      <c r="I48" s="311"/>
      <c r="J48" s="311"/>
      <c r="K48" s="311"/>
    </row>
    <row r="49" ht="16.35" spans="1:11">
      <c r="A49" s="312"/>
      <c r="B49" s="313"/>
      <c r="C49" s="313"/>
      <c r="D49" s="313"/>
      <c r="E49" s="313"/>
      <c r="F49" s="313"/>
      <c r="G49" s="313"/>
      <c r="H49" s="313"/>
      <c r="I49" s="313"/>
      <c r="J49" s="313"/>
      <c r="K49" s="338"/>
    </row>
    <row r="50" ht="16.35" spans="1:11">
      <c r="A50" s="314" t="s">
        <v>123</v>
      </c>
      <c r="B50" s="315" t="s">
        <v>124</v>
      </c>
      <c r="C50" s="315"/>
      <c r="D50" s="316" t="s">
        <v>125</v>
      </c>
      <c r="E50" s="317"/>
      <c r="F50" s="318" t="s">
        <v>126</v>
      </c>
      <c r="G50" s="319"/>
      <c r="H50" s="320" t="s">
        <v>127</v>
      </c>
      <c r="I50" s="339"/>
      <c r="J50" s="340" t="s">
        <v>128</v>
      </c>
      <c r="K50" s="341"/>
    </row>
    <row r="51" ht="16.35" spans="1:11">
      <c r="A51" s="311" t="s">
        <v>129</v>
      </c>
      <c r="B51" s="311"/>
      <c r="C51" s="311"/>
      <c r="D51" s="311"/>
      <c r="E51" s="311"/>
      <c r="F51" s="311"/>
      <c r="G51" s="311"/>
      <c r="H51" s="311"/>
      <c r="I51" s="311"/>
      <c r="J51" s="311"/>
      <c r="K51" s="311"/>
    </row>
    <row r="52" ht="16.35" spans="1:11">
      <c r="A52" s="321"/>
      <c r="B52" s="322"/>
      <c r="C52" s="322"/>
      <c r="D52" s="322"/>
      <c r="E52" s="322"/>
      <c r="F52" s="322"/>
      <c r="G52" s="322"/>
      <c r="H52" s="322"/>
      <c r="I52" s="322"/>
      <c r="J52" s="322"/>
      <c r="K52" s="342"/>
    </row>
    <row r="53" ht="16.35" spans="1:11">
      <c r="A53" s="314" t="s">
        <v>123</v>
      </c>
      <c r="B53" s="315" t="s">
        <v>124</v>
      </c>
      <c r="C53" s="315"/>
      <c r="D53" s="316" t="s">
        <v>125</v>
      </c>
      <c r="E53" s="323"/>
      <c r="F53" s="318" t="s">
        <v>130</v>
      </c>
      <c r="G53" s="319">
        <v>45403</v>
      </c>
      <c r="H53" s="320" t="s">
        <v>127</v>
      </c>
      <c r="I53" s="339"/>
      <c r="J53" s="340" t="s">
        <v>128</v>
      </c>
      <c r="K53" s="341"/>
    </row>
  </sheetData>
  <mergeCells count="6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B9:C9"/>
    <mergeCell ref="A10:K10"/>
    <mergeCell ref="A11:K11"/>
    <mergeCell ref="A15:K15"/>
    <mergeCell ref="A16:K16"/>
    <mergeCell ref="A19:K19"/>
    <mergeCell ref="A20:K20"/>
    <mergeCell ref="A21:K21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11</xdr:row>
                    <xdr:rowOff>127000</xdr:rowOff>
                  </from>
                  <to>
                    <xdr:col>6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127000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11</xdr:row>
                    <xdr:rowOff>0</xdr:rowOff>
                  </from>
                  <to>
                    <xdr:col>5</xdr:col>
                    <xdr:colOff>609600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177800</xdr:rowOff>
                  </from>
                  <to>
                    <xdr:col>6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12</xdr:row>
                    <xdr:rowOff>0</xdr:rowOff>
                  </from>
                  <to>
                    <xdr:col>5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11</xdr:row>
                    <xdr:rowOff>0</xdr:rowOff>
                  </from>
                  <to>
                    <xdr:col>9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10</xdr:row>
                    <xdr:rowOff>114300</xdr:rowOff>
                  </from>
                  <to>
                    <xdr:col>10</xdr:col>
                    <xdr:colOff>584200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12</xdr:row>
                    <xdr:rowOff>0</xdr:rowOff>
                  </from>
                  <to>
                    <xdr:col>9</xdr:col>
                    <xdr:colOff>584200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17</xdr:row>
                    <xdr:rowOff>12700</xdr:rowOff>
                  </from>
                  <to>
                    <xdr:col>1</xdr:col>
                    <xdr:colOff>596900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17</xdr:row>
                    <xdr:rowOff>0</xdr:rowOff>
                  </from>
                  <to>
                    <xdr:col>2</xdr:col>
                    <xdr:colOff>584200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16</xdr:row>
                    <xdr:rowOff>0</xdr:rowOff>
                  </from>
                  <to>
                    <xdr:col>2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17</xdr:row>
                    <xdr:rowOff>0</xdr:rowOff>
                  </from>
                  <to>
                    <xdr:col>5</xdr:col>
                    <xdr:colOff>584200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16</xdr:row>
                    <xdr:rowOff>0</xdr:rowOff>
                  </from>
                  <to>
                    <xdr:col>5</xdr:col>
                    <xdr:colOff>571500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17</xdr:row>
                    <xdr:rowOff>0</xdr:rowOff>
                  </from>
                  <to>
                    <xdr:col>6</xdr:col>
                    <xdr:colOff>596900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17</xdr:row>
                    <xdr:rowOff>0</xdr:rowOff>
                  </from>
                  <to>
                    <xdr:col>9</xdr:col>
                    <xdr:colOff>596900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17</xdr:row>
                    <xdr:rowOff>0</xdr:rowOff>
                  </from>
                  <to>
                    <xdr:col>10</xdr:col>
                    <xdr:colOff>609600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188595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123190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127635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187960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10160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13</xdr:row>
                    <xdr:rowOff>0</xdr:rowOff>
                  </from>
                  <to>
                    <xdr:col>2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13</xdr:row>
                    <xdr:rowOff>0</xdr:rowOff>
                  </from>
                  <to>
                    <xdr:col>1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13</xdr:row>
                    <xdr:rowOff>0</xdr:rowOff>
                  </from>
                  <to>
                    <xdr:col>5</xdr:col>
                    <xdr:colOff>609600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13</xdr:row>
                    <xdr:rowOff>0</xdr:rowOff>
                  </from>
                  <to>
                    <xdr:col>6</xdr:col>
                    <xdr:colOff>596900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13</xdr:row>
                    <xdr:rowOff>0</xdr:rowOff>
                  </from>
                  <to>
                    <xdr:col>8</xdr:col>
                    <xdr:colOff>190500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12</xdr:row>
                    <xdr:rowOff>139700</xdr:rowOff>
                  </from>
                  <to>
                    <xdr:col>10</xdr:col>
                    <xdr:colOff>596900</xdr:colOff>
                    <xdr:row>14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13</xdr:row>
                    <xdr:rowOff>0</xdr:rowOff>
                  </from>
                  <to>
                    <xdr:col>9</xdr:col>
                    <xdr:colOff>571500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"/>
  <sheetViews>
    <sheetView view="pageBreakPreview" zoomScale="90" zoomScaleNormal="90" workbookViewId="0">
      <selection activeCell="A1" sqref="$A1:$XFD1048576"/>
    </sheetView>
  </sheetViews>
  <sheetFormatPr defaultColWidth="9" defaultRowHeight="26" customHeight="1"/>
  <cols>
    <col min="1" max="1" width="17.1666666666667" style="60" customWidth="1"/>
    <col min="2" max="2" width="7.8" style="60" customWidth="1"/>
    <col min="3" max="7" width="9.33333333333333" style="60" customWidth="1"/>
    <col min="8" max="8" width="1.33333333333333" style="60" customWidth="1"/>
    <col min="9" max="9" width="11.5" style="60" customWidth="1"/>
    <col min="10" max="10" width="8.375" style="60" customWidth="1"/>
    <col min="11" max="11" width="10.5" style="60" customWidth="1"/>
    <col min="12" max="12" width="8.375" style="60" customWidth="1"/>
    <col min="13" max="14" width="10.875" style="60" customWidth="1"/>
    <col min="15" max="16384" width="9" style="60"/>
  </cols>
  <sheetData>
    <row r="1" s="60" customFormat="1" ht="30" customHeight="1" spans="1:14">
      <c r="A1" s="61" t="s">
        <v>131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="4" customFormat="1" ht="25" customHeight="1" spans="1:14">
      <c r="A2" s="63" t="s">
        <v>46</v>
      </c>
      <c r="B2" s="64" t="s">
        <v>47</v>
      </c>
      <c r="C2" s="65"/>
      <c r="D2" s="66" t="s">
        <v>132</v>
      </c>
      <c r="E2" s="67"/>
      <c r="F2" s="67"/>
      <c r="G2" s="67"/>
      <c r="H2" s="68"/>
      <c r="I2" s="78" t="s">
        <v>41</v>
      </c>
      <c r="J2" s="79" t="s">
        <v>42</v>
      </c>
      <c r="K2" s="80"/>
      <c r="L2" s="80"/>
      <c r="M2" s="80"/>
      <c r="N2" s="80"/>
    </row>
    <row r="3" s="4" customFormat="1" ht="23" customHeight="1" spans="1:14">
      <c r="A3" s="69" t="s">
        <v>133</v>
      </c>
      <c r="B3" s="70" t="s">
        <v>134</v>
      </c>
      <c r="C3" s="71"/>
      <c r="D3" s="71"/>
      <c r="E3" s="71"/>
      <c r="F3" s="71"/>
      <c r="G3" s="71"/>
      <c r="H3" s="63"/>
      <c r="I3" s="70" t="s">
        <v>135</v>
      </c>
      <c r="J3" s="71"/>
      <c r="K3" s="71"/>
      <c r="L3" s="71"/>
      <c r="M3" s="71"/>
      <c r="N3" s="71"/>
    </row>
    <row r="4" s="4" customFormat="1" ht="23" customHeight="1" spans="1:14">
      <c r="A4" s="71"/>
      <c r="B4" s="72" t="s">
        <v>95</v>
      </c>
      <c r="C4" s="72" t="s">
        <v>96</v>
      </c>
      <c r="D4" s="72" t="s">
        <v>97</v>
      </c>
      <c r="E4" s="72" t="s">
        <v>98</v>
      </c>
      <c r="F4" s="72" t="s">
        <v>99</v>
      </c>
      <c r="G4" s="72" t="s">
        <v>100</v>
      </c>
      <c r="H4" s="63"/>
      <c r="I4" s="72" t="s">
        <v>95</v>
      </c>
      <c r="J4" s="72" t="s">
        <v>96</v>
      </c>
      <c r="K4" s="72" t="s">
        <v>97</v>
      </c>
      <c r="L4" s="72" t="s">
        <v>98</v>
      </c>
      <c r="M4" s="72" t="s">
        <v>99</v>
      </c>
      <c r="N4" s="72" t="s">
        <v>100</v>
      </c>
    </row>
    <row r="5" s="4" customFormat="1" ht="23" customHeight="1" spans="1:14">
      <c r="A5" s="69"/>
      <c r="B5" s="72" t="s">
        <v>136</v>
      </c>
      <c r="C5" s="72" t="s">
        <v>137</v>
      </c>
      <c r="D5" s="72" t="s">
        <v>138</v>
      </c>
      <c r="E5" s="72" t="s">
        <v>139</v>
      </c>
      <c r="F5" s="72" t="s">
        <v>140</v>
      </c>
      <c r="G5" s="72" t="s">
        <v>141</v>
      </c>
      <c r="H5" s="63"/>
      <c r="I5" s="72" t="s">
        <v>136</v>
      </c>
      <c r="J5" s="72" t="s">
        <v>137</v>
      </c>
      <c r="K5" s="72" t="s">
        <v>138</v>
      </c>
      <c r="L5" s="72" t="s">
        <v>139</v>
      </c>
      <c r="M5" s="72" t="s">
        <v>140</v>
      </c>
      <c r="N5" s="72" t="s">
        <v>141</v>
      </c>
    </row>
    <row r="6" s="4" customFormat="1" ht="21" customHeight="1" spans="1:14">
      <c r="A6" s="72" t="s">
        <v>142</v>
      </c>
      <c r="B6" s="72">
        <f t="shared" ref="B6:B8" si="0">C6-1</f>
        <v>73</v>
      </c>
      <c r="C6" s="72">
        <f t="shared" ref="C6:C8" si="1">D6-2</f>
        <v>74</v>
      </c>
      <c r="D6" s="72">
        <v>76</v>
      </c>
      <c r="E6" s="72">
        <f t="shared" ref="E6:E8" si="2">D6+2</f>
        <v>78</v>
      </c>
      <c r="F6" s="72">
        <f t="shared" ref="F6:F8" si="3">E6+2</f>
        <v>80</v>
      </c>
      <c r="G6" s="72">
        <f t="shared" ref="G6:G8" si="4">F6+1</f>
        <v>81</v>
      </c>
      <c r="H6" s="63"/>
      <c r="I6" s="63" t="s">
        <v>143</v>
      </c>
      <c r="J6" s="63" t="s">
        <v>144</v>
      </c>
      <c r="K6" s="63" t="s">
        <v>145</v>
      </c>
      <c r="L6" s="63" t="s">
        <v>144</v>
      </c>
      <c r="M6" s="63" t="s">
        <v>143</v>
      </c>
      <c r="N6" s="63" t="s">
        <v>146</v>
      </c>
    </row>
    <row r="7" s="4" customFormat="1" ht="21" customHeight="1" spans="1:14">
      <c r="A7" s="72" t="s">
        <v>147</v>
      </c>
      <c r="B7" s="72">
        <f t="shared" si="0"/>
        <v>71</v>
      </c>
      <c r="C7" s="72">
        <f t="shared" si="1"/>
        <v>72</v>
      </c>
      <c r="D7" s="72">
        <v>74</v>
      </c>
      <c r="E7" s="72">
        <f t="shared" si="2"/>
        <v>76</v>
      </c>
      <c r="F7" s="72">
        <f t="shared" si="3"/>
        <v>78</v>
      </c>
      <c r="G7" s="72">
        <f t="shared" si="4"/>
        <v>79</v>
      </c>
      <c r="H7" s="63"/>
      <c r="I7" s="63" t="s">
        <v>148</v>
      </c>
      <c r="J7" s="63" t="s">
        <v>144</v>
      </c>
      <c r="K7" s="63">
        <f>0.3/0.3</f>
        <v>1</v>
      </c>
      <c r="L7" s="63" t="s">
        <v>145</v>
      </c>
      <c r="M7" s="63" t="s">
        <v>149</v>
      </c>
      <c r="N7" s="63" t="s">
        <v>150</v>
      </c>
    </row>
    <row r="8" s="4" customFormat="1" ht="21" customHeight="1" spans="1:14">
      <c r="A8" s="73" t="s">
        <v>151</v>
      </c>
      <c r="B8" s="72">
        <f t="shared" si="0"/>
        <v>64</v>
      </c>
      <c r="C8" s="72">
        <f t="shared" si="1"/>
        <v>65</v>
      </c>
      <c r="D8" s="72">
        <v>67</v>
      </c>
      <c r="E8" s="72">
        <f t="shared" si="2"/>
        <v>69</v>
      </c>
      <c r="F8" s="72">
        <f t="shared" si="3"/>
        <v>71</v>
      </c>
      <c r="G8" s="72">
        <f t="shared" si="4"/>
        <v>72</v>
      </c>
      <c r="H8" s="63"/>
      <c r="I8" s="63" t="s">
        <v>152</v>
      </c>
      <c r="J8" s="63" t="s">
        <v>144</v>
      </c>
      <c r="K8" s="63" t="s">
        <v>144</v>
      </c>
      <c r="L8" s="63" t="s">
        <v>144</v>
      </c>
      <c r="M8" s="63" t="s">
        <v>144</v>
      </c>
      <c r="N8" s="63" t="s">
        <v>144</v>
      </c>
    </row>
    <row r="9" s="4" customFormat="1" ht="21" customHeight="1" spans="1:14">
      <c r="A9" s="72" t="s">
        <v>153</v>
      </c>
      <c r="B9" s="72">
        <f t="shared" ref="B9:B11" si="5">C9-4</f>
        <v>116</v>
      </c>
      <c r="C9" s="72">
        <f t="shared" ref="C9:C11" si="6">D9-4</f>
        <v>120</v>
      </c>
      <c r="D9" s="72">
        <v>124</v>
      </c>
      <c r="E9" s="72">
        <f t="shared" ref="E9:E11" si="7">D9+4</f>
        <v>128</v>
      </c>
      <c r="F9" s="72">
        <f>E9+4</f>
        <v>132</v>
      </c>
      <c r="G9" s="72">
        <f t="shared" ref="G9:G11" si="8">F9+6</f>
        <v>138</v>
      </c>
      <c r="H9" s="63"/>
      <c r="I9" s="63" t="s">
        <v>144</v>
      </c>
      <c r="J9" s="63" t="s">
        <v>144</v>
      </c>
      <c r="K9" s="63" t="s">
        <v>144</v>
      </c>
      <c r="L9" s="63" t="s">
        <v>154</v>
      </c>
      <c r="M9" s="63" t="s">
        <v>144</v>
      </c>
      <c r="N9" s="63" t="s">
        <v>144</v>
      </c>
    </row>
    <row r="10" s="4" customFormat="1" ht="21" customHeight="1" spans="1:14">
      <c r="A10" s="72" t="s">
        <v>155</v>
      </c>
      <c r="B10" s="72">
        <f t="shared" si="5"/>
        <v>113</v>
      </c>
      <c r="C10" s="72">
        <f t="shared" si="6"/>
        <v>117</v>
      </c>
      <c r="D10" s="72">
        <v>121</v>
      </c>
      <c r="E10" s="72">
        <f t="shared" si="7"/>
        <v>125</v>
      </c>
      <c r="F10" s="72">
        <f>E10+5</f>
        <v>130</v>
      </c>
      <c r="G10" s="72">
        <f t="shared" si="8"/>
        <v>136</v>
      </c>
      <c r="H10" s="63"/>
      <c r="I10" s="63" t="s">
        <v>144</v>
      </c>
      <c r="J10" s="63" t="s">
        <v>144</v>
      </c>
      <c r="K10" s="63" t="s">
        <v>144</v>
      </c>
      <c r="L10" s="63" t="s">
        <v>144</v>
      </c>
      <c r="M10" s="63" t="s">
        <v>144</v>
      </c>
      <c r="N10" s="63" t="s">
        <v>144</v>
      </c>
    </row>
    <row r="11" s="4" customFormat="1" ht="21" customHeight="1" spans="1:14">
      <c r="A11" s="72" t="s">
        <v>156</v>
      </c>
      <c r="B11" s="72">
        <f t="shared" si="5"/>
        <v>112</v>
      </c>
      <c r="C11" s="72">
        <f t="shared" si="6"/>
        <v>116</v>
      </c>
      <c r="D11" s="72">
        <v>120</v>
      </c>
      <c r="E11" s="72">
        <f t="shared" si="7"/>
        <v>124</v>
      </c>
      <c r="F11" s="72">
        <f>E11+5</f>
        <v>129</v>
      </c>
      <c r="G11" s="72">
        <f t="shared" si="8"/>
        <v>135</v>
      </c>
      <c r="H11" s="63"/>
      <c r="I11" s="63" t="s">
        <v>157</v>
      </c>
      <c r="J11" s="63" t="s">
        <v>158</v>
      </c>
      <c r="K11" s="63" t="s">
        <v>159</v>
      </c>
      <c r="L11" s="63" t="s">
        <v>160</v>
      </c>
      <c r="M11" s="63" t="s">
        <v>158</v>
      </c>
      <c r="N11" s="63" t="s">
        <v>161</v>
      </c>
    </row>
    <row r="12" s="4" customFormat="1" ht="21" customHeight="1" spans="1:14">
      <c r="A12" s="72" t="s">
        <v>162</v>
      </c>
      <c r="B12" s="72">
        <f>C12-1.2</f>
        <v>46.6</v>
      </c>
      <c r="C12" s="72">
        <f>D12-1.2</f>
        <v>47.8</v>
      </c>
      <c r="D12" s="72">
        <v>49</v>
      </c>
      <c r="E12" s="72">
        <f>D12+1.2</f>
        <v>50.2</v>
      </c>
      <c r="F12" s="72">
        <f>E12+1.2</f>
        <v>51.4</v>
      </c>
      <c r="G12" s="72">
        <f>F12+1.4</f>
        <v>52.8</v>
      </c>
      <c r="H12" s="63"/>
      <c r="I12" s="63"/>
      <c r="J12" s="63"/>
      <c r="K12" s="63"/>
      <c r="L12" s="63"/>
      <c r="M12" s="63"/>
      <c r="N12" s="63"/>
    </row>
    <row r="13" s="4" customFormat="1" ht="21" customHeight="1" spans="1:14">
      <c r="A13" s="72" t="s">
        <v>163</v>
      </c>
      <c r="B13" s="72">
        <f>C13-0.6</f>
        <v>62.2</v>
      </c>
      <c r="C13" s="72">
        <f>D13-1.2</f>
        <v>62.8</v>
      </c>
      <c r="D13" s="72">
        <v>64</v>
      </c>
      <c r="E13" s="72">
        <f>D13+1.2</f>
        <v>65.2</v>
      </c>
      <c r="F13" s="72">
        <f>E13+1.2</f>
        <v>66.4</v>
      </c>
      <c r="G13" s="72">
        <f>F13+0.6</f>
        <v>67</v>
      </c>
      <c r="H13" s="63"/>
      <c r="I13" s="63" t="s">
        <v>164</v>
      </c>
      <c r="J13" s="63" t="s">
        <v>165</v>
      </c>
      <c r="K13" s="63" t="s">
        <v>144</v>
      </c>
      <c r="L13" s="63" t="s">
        <v>154</v>
      </c>
      <c r="M13" s="63" t="s">
        <v>144</v>
      </c>
      <c r="N13" s="63" t="s">
        <v>166</v>
      </c>
    </row>
    <row r="14" s="4" customFormat="1" ht="21" customHeight="1" spans="1:14">
      <c r="A14" s="74" t="s">
        <v>167</v>
      </c>
      <c r="B14" s="72">
        <f>C14-0.8</f>
        <v>23.4</v>
      </c>
      <c r="C14" s="72">
        <f>D14-0.8</f>
        <v>24.2</v>
      </c>
      <c r="D14" s="72">
        <v>25</v>
      </c>
      <c r="E14" s="72">
        <f>D14+0.8</f>
        <v>25.8</v>
      </c>
      <c r="F14" s="72">
        <f>E14+0.8</f>
        <v>26.6</v>
      </c>
      <c r="G14" s="72">
        <f>F14+1.3</f>
        <v>27.9</v>
      </c>
      <c r="H14" s="63"/>
      <c r="I14" s="63" t="s">
        <v>168</v>
      </c>
      <c r="J14" s="63" t="s">
        <v>169</v>
      </c>
      <c r="K14" s="63" t="s">
        <v>169</v>
      </c>
      <c r="L14" s="63" t="s">
        <v>169</v>
      </c>
      <c r="M14" s="63" t="s">
        <v>169</v>
      </c>
      <c r="N14" s="63" t="s">
        <v>169</v>
      </c>
    </row>
    <row r="15" s="4" customFormat="1" ht="21" customHeight="1" spans="1:14">
      <c r="A15" s="72" t="s">
        <v>170</v>
      </c>
      <c r="B15" s="72">
        <f>C15-0.7</f>
        <v>19.6</v>
      </c>
      <c r="C15" s="72">
        <f>D15-0.7</f>
        <v>20.3</v>
      </c>
      <c r="D15" s="72">
        <v>21</v>
      </c>
      <c r="E15" s="72">
        <f>D15+0.7</f>
        <v>21.7</v>
      </c>
      <c r="F15" s="72">
        <f>E15+0.7</f>
        <v>22.4</v>
      </c>
      <c r="G15" s="72">
        <f>F15+1</f>
        <v>23.4</v>
      </c>
      <c r="H15" s="63"/>
      <c r="I15" s="63" t="s">
        <v>145</v>
      </c>
      <c r="J15" s="63" t="s">
        <v>144</v>
      </c>
      <c r="K15" s="63" t="s">
        <v>168</v>
      </c>
      <c r="L15" s="63" t="s">
        <v>168</v>
      </c>
      <c r="M15" s="63" t="s">
        <v>169</v>
      </c>
      <c r="N15" s="63" t="s">
        <v>169</v>
      </c>
    </row>
    <row r="16" s="4" customFormat="1" ht="21" customHeight="1" spans="1:14">
      <c r="A16" s="72" t="s">
        <v>171</v>
      </c>
      <c r="B16" s="72">
        <f t="shared" ref="B16:B21" si="9">C16-0.5</f>
        <v>14.5</v>
      </c>
      <c r="C16" s="72">
        <f t="shared" ref="C16:C21" si="10">D16-0.5</f>
        <v>15</v>
      </c>
      <c r="D16" s="72">
        <v>15.5</v>
      </c>
      <c r="E16" s="72">
        <f>D16+0.5</f>
        <v>16</v>
      </c>
      <c r="F16" s="72">
        <f>E16+0.5</f>
        <v>16.5</v>
      </c>
      <c r="G16" s="72">
        <f>F16+0.7</f>
        <v>17.2</v>
      </c>
      <c r="H16" s="63"/>
      <c r="I16" s="63" t="s">
        <v>144</v>
      </c>
      <c r="J16" s="63" t="s">
        <v>144</v>
      </c>
      <c r="K16" s="63" t="s">
        <v>144</v>
      </c>
      <c r="L16" s="63" t="s">
        <v>144</v>
      </c>
      <c r="M16" s="63" t="s">
        <v>144</v>
      </c>
      <c r="N16" s="63" t="s">
        <v>144</v>
      </c>
    </row>
    <row r="17" s="4" customFormat="1" ht="21" customHeight="1" spans="1:14">
      <c r="A17" s="72" t="s">
        <v>172</v>
      </c>
      <c r="B17" s="72">
        <f>C17</f>
        <v>10.5</v>
      </c>
      <c r="C17" s="72">
        <f>D17</f>
        <v>10.5</v>
      </c>
      <c r="D17" s="72">
        <v>10.5</v>
      </c>
      <c r="E17" s="72">
        <f t="shared" ref="E17:G17" si="11">D17</f>
        <v>10.5</v>
      </c>
      <c r="F17" s="72">
        <f t="shared" si="11"/>
        <v>10.5</v>
      </c>
      <c r="G17" s="72">
        <f t="shared" si="11"/>
        <v>10.5</v>
      </c>
      <c r="H17" s="63"/>
      <c r="I17" s="63" t="s">
        <v>144</v>
      </c>
      <c r="J17" s="63" t="s">
        <v>144</v>
      </c>
      <c r="K17" s="63" t="s">
        <v>144</v>
      </c>
      <c r="L17" s="63" t="s">
        <v>144</v>
      </c>
      <c r="M17" s="63" t="s">
        <v>144</v>
      </c>
      <c r="N17" s="63" t="s">
        <v>144</v>
      </c>
    </row>
    <row r="18" s="4" customFormat="1" ht="21" customHeight="1" spans="1:14">
      <c r="A18" s="72" t="s">
        <v>173</v>
      </c>
      <c r="B18" s="72">
        <f>C18-1</f>
        <v>56</v>
      </c>
      <c r="C18" s="72">
        <f t="shared" ref="C18:C24" si="12">D18-1</f>
        <v>57</v>
      </c>
      <c r="D18" s="72">
        <v>58</v>
      </c>
      <c r="E18" s="72">
        <f>D18+1</f>
        <v>59</v>
      </c>
      <c r="F18" s="72">
        <f t="shared" ref="F18:F22" si="13">E18+1</f>
        <v>60</v>
      </c>
      <c r="G18" s="72">
        <f>F18+1.5</f>
        <v>61.5</v>
      </c>
      <c r="H18" s="63"/>
      <c r="I18" s="63"/>
      <c r="J18" s="63" t="s">
        <v>144</v>
      </c>
      <c r="K18" s="63" t="s">
        <v>144</v>
      </c>
      <c r="L18" s="63" t="s">
        <v>144</v>
      </c>
      <c r="M18" s="63" t="s">
        <v>144</v>
      </c>
      <c r="N18" s="63" t="s">
        <v>144</v>
      </c>
    </row>
    <row r="19" s="4" customFormat="1" ht="21" customHeight="1" spans="1:14">
      <c r="A19" s="72" t="s">
        <v>174</v>
      </c>
      <c r="B19" s="72">
        <f>C19-1</f>
        <v>54</v>
      </c>
      <c r="C19" s="72">
        <f t="shared" si="12"/>
        <v>55</v>
      </c>
      <c r="D19" s="72">
        <v>56</v>
      </c>
      <c r="E19" s="72">
        <f>D19+1</f>
        <v>57</v>
      </c>
      <c r="F19" s="72">
        <f t="shared" si="13"/>
        <v>58</v>
      </c>
      <c r="G19" s="72">
        <f>F19+1.5</f>
        <v>59.5</v>
      </c>
      <c r="H19" s="63"/>
      <c r="I19" s="63" t="s">
        <v>175</v>
      </c>
      <c r="J19" s="63" t="s">
        <v>169</v>
      </c>
      <c r="K19" s="63" t="s">
        <v>169</v>
      </c>
      <c r="L19" s="63" t="s">
        <v>176</v>
      </c>
      <c r="M19" s="63" t="s">
        <v>169</v>
      </c>
      <c r="N19" s="63" t="s">
        <v>143</v>
      </c>
    </row>
    <row r="20" s="4" customFormat="1" ht="21" customHeight="1" spans="1:14">
      <c r="A20" s="72" t="s">
        <v>177</v>
      </c>
      <c r="B20" s="72">
        <f t="shared" si="9"/>
        <v>36.5</v>
      </c>
      <c r="C20" s="72">
        <f t="shared" si="10"/>
        <v>37</v>
      </c>
      <c r="D20" s="72">
        <v>37.5</v>
      </c>
      <c r="E20" s="72">
        <f t="shared" ref="E20:G20" si="14">D20+0.5</f>
        <v>38</v>
      </c>
      <c r="F20" s="72">
        <f t="shared" si="14"/>
        <v>38.5</v>
      </c>
      <c r="G20" s="72">
        <f t="shared" si="14"/>
        <v>39</v>
      </c>
      <c r="H20" s="63"/>
      <c r="I20" s="63" t="s">
        <v>145</v>
      </c>
      <c r="J20" s="63" t="s">
        <v>144</v>
      </c>
      <c r="K20" s="63" t="s">
        <v>168</v>
      </c>
      <c r="L20" s="63" t="s">
        <v>168</v>
      </c>
      <c r="M20" s="63" t="s">
        <v>169</v>
      </c>
      <c r="N20" s="63" t="s">
        <v>169</v>
      </c>
    </row>
    <row r="21" s="4" customFormat="1" ht="21" customHeight="1" spans="1:14">
      <c r="A21" s="72" t="s">
        <v>178</v>
      </c>
      <c r="B21" s="72">
        <f t="shared" si="9"/>
        <v>25.5</v>
      </c>
      <c r="C21" s="72">
        <f t="shared" si="10"/>
        <v>26</v>
      </c>
      <c r="D21" s="72">
        <v>26.5</v>
      </c>
      <c r="E21" s="72">
        <f>D21+0.5</f>
        <v>27</v>
      </c>
      <c r="F21" s="72">
        <f>E21+0.5</f>
        <v>27.5</v>
      </c>
      <c r="G21" s="72">
        <f>F21+0.75</f>
        <v>28.25</v>
      </c>
      <c r="H21" s="63"/>
      <c r="I21" s="63" t="s">
        <v>164</v>
      </c>
      <c r="J21" s="63" t="s">
        <v>165</v>
      </c>
      <c r="K21" s="63" t="s">
        <v>144</v>
      </c>
      <c r="L21" s="63" t="s">
        <v>154</v>
      </c>
      <c r="M21" s="63" t="s">
        <v>144</v>
      </c>
      <c r="N21" s="63" t="s">
        <v>166</v>
      </c>
    </row>
    <row r="22" s="4" customFormat="1" ht="19" customHeight="1" spans="1:14">
      <c r="A22" s="72" t="s">
        <v>179</v>
      </c>
      <c r="B22" s="72">
        <f t="shared" ref="B22:B25" si="15">C22</f>
        <v>14</v>
      </c>
      <c r="C22" s="72">
        <f t="shared" si="12"/>
        <v>14</v>
      </c>
      <c r="D22" s="72">
        <v>15</v>
      </c>
      <c r="E22" s="72">
        <f t="shared" ref="E22:E25" si="16">D22</f>
        <v>15</v>
      </c>
      <c r="F22" s="72">
        <f t="shared" si="13"/>
        <v>16</v>
      </c>
      <c r="G22" s="72">
        <f t="shared" ref="G22:G25" si="17">F22</f>
        <v>16</v>
      </c>
      <c r="H22" s="75"/>
      <c r="I22" s="63" t="s">
        <v>168</v>
      </c>
      <c r="J22" s="63" t="s">
        <v>169</v>
      </c>
      <c r="K22" s="63" t="s">
        <v>169</v>
      </c>
      <c r="L22" s="63" t="s">
        <v>169</v>
      </c>
      <c r="M22" s="63" t="s">
        <v>169</v>
      </c>
      <c r="N22" s="63" t="s">
        <v>169</v>
      </c>
    </row>
    <row r="23" s="60" customFormat="1" ht="17.55" spans="1:14">
      <c r="A23" s="72" t="s">
        <v>180</v>
      </c>
      <c r="B23" s="72">
        <f t="shared" si="15"/>
        <v>17</v>
      </c>
      <c r="C23" s="72">
        <f t="shared" si="12"/>
        <v>17</v>
      </c>
      <c r="D23" s="72">
        <v>18</v>
      </c>
      <c r="E23" s="72">
        <f t="shared" si="16"/>
        <v>18</v>
      </c>
      <c r="F23" s="72">
        <f>E23+1.5</f>
        <v>19.5</v>
      </c>
      <c r="G23" s="72">
        <f t="shared" si="17"/>
        <v>19.5</v>
      </c>
      <c r="H23" s="76"/>
      <c r="I23" s="63" t="s">
        <v>144</v>
      </c>
      <c r="J23" s="63" t="s">
        <v>144</v>
      </c>
      <c r="K23" s="63" t="s">
        <v>144</v>
      </c>
      <c r="L23" s="63" t="s">
        <v>144</v>
      </c>
      <c r="M23" s="63" t="s">
        <v>144</v>
      </c>
      <c r="N23" s="63" t="s">
        <v>144</v>
      </c>
    </row>
    <row r="24" s="60" customFormat="1" ht="16.8" spans="1:14">
      <c r="A24" s="72" t="s">
        <v>181</v>
      </c>
      <c r="B24" s="77">
        <f t="shared" si="15"/>
        <v>15.5</v>
      </c>
      <c r="C24" s="77">
        <f t="shared" si="12"/>
        <v>15.5</v>
      </c>
      <c r="D24" s="77">
        <v>16.5</v>
      </c>
      <c r="E24" s="77">
        <f t="shared" si="16"/>
        <v>16.5</v>
      </c>
      <c r="F24" s="77">
        <f>E24+1</f>
        <v>17.5</v>
      </c>
      <c r="G24" s="77">
        <f t="shared" si="17"/>
        <v>17.5</v>
      </c>
      <c r="H24" s="76"/>
      <c r="I24" s="63"/>
      <c r="J24" s="63" t="s">
        <v>144</v>
      </c>
      <c r="K24" s="63" t="s">
        <v>144</v>
      </c>
      <c r="L24" s="63" t="s">
        <v>144</v>
      </c>
      <c r="M24" s="63" t="s">
        <v>144</v>
      </c>
      <c r="N24" s="63" t="s">
        <v>144</v>
      </c>
    </row>
    <row r="25" s="60" customFormat="1" ht="17" customHeight="1" spans="1:14">
      <c r="A25" s="72" t="s">
        <v>182</v>
      </c>
      <c r="B25" s="72">
        <f t="shared" si="15"/>
        <v>6</v>
      </c>
      <c r="C25" s="72">
        <f>D25</f>
        <v>6</v>
      </c>
      <c r="D25" s="72">
        <v>6</v>
      </c>
      <c r="E25" s="72">
        <f t="shared" si="16"/>
        <v>6</v>
      </c>
      <c r="F25" s="72">
        <f>E25</f>
        <v>6</v>
      </c>
      <c r="G25" s="72">
        <f t="shared" si="17"/>
        <v>6</v>
      </c>
      <c r="H25" s="76"/>
      <c r="I25" s="81"/>
      <c r="J25" s="63" t="s">
        <v>144</v>
      </c>
      <c r="K25" s="63" t="s">
        <v>144</v>
      </c>
      <c r="L25" s="63" t="s">
        <v>144</v>
      </c>
      <c r="M25" s="63" t="s">
        <v>144</v>
      </c>
      <c r="N25" s="63" t="s">
        <v>144</v>
      </c>
    </row>
    <row r="26" customHeight="1" spans="9:13">
      <c r="I26" s="82" t="s">
        <v>183</v>
      </c>
      <c r="J26" s="83"/>
      <c r="K26" s="82" t="s">
        <v>184</v>
      </c>
      <c r="L26" s="82"/>
      <c r="M26" s="82" t="s">
        <v>185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161111111111111" right="0.161111111111111" top="0.2125" bottom="0.2125" header="0.5" footer="0.5"/>
  <pageSetup paperSize="9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view="pageBreakPreview" zoomScale="110" zoomScaleNormal="110" workbookViewId="0">
      <selection activeCell="B7" sqref="B7:C7"/>
    </sheetView>
  </sheetViews>
  <sheetFormatPr defaultColWidth="10" defaultRowHeight="16.5" customHeight="1"/>
  <cols>
    <col min="1" max="1" width="10.875" style="175" customWidth="1"/>
    <col min="2" max="6" width="10" style="175"/>
    <col min="7" max="7" width="10.1" style="175"/>
    <col min="8" max="16384" width="10" style="175"/>
  </cols>
  <sheetData>
    <row r="1" ht="22.5" customHeight="1" spans="1:11">
      <c r="A1" s="176" t="s">
        <v>186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ht="17.25" customHeight="1" spans="1:11">
      <c r="A2" s="177" t="s">
        <v>37</v>
      </c>
      <c r="B2" s="178" t="s">
        <v>38</v>
      </c>
      <c r="C2" s="178"/>
      <c r="D2" s="179" t="s">
        <v>39</v>
      </c>
      <c r="E2" s="179"/>
      <c r="F2" s="178" t="s">
        <v>40</v>
      </c>
      <c r="G2" s="178"/>
      <c r="H2" s="180" t="s">
        <v>41</v>
      </c>
      <c r="I2" s="249" t="s">
        <v>42</v>
      </c>
      <c r="J2" s="249"/>
      <c r="K2" s="250"/>
    </row>
    <row r="3" customHeight="1" spans="1:11">
      <c r="A3" s="181" t="s">
        <v>43</v>
      </c>
      <c r="B3" s="182"/>
      <c r="C3" s="183"/>
      <c r="D3" s="184" t="s">
        <v>44</v>
      </c>
      <c r="E3" s="185"/>
      <c r="F3" s="185"/>
      <c r="G3" s="186"/>
      <c r="H3" s="184" t="s">
        <v>45</v>
      </c>
      <c r="I3" s="185"/>
      <c r="J3" s="185"/>
      <c r="K3" s="186"/>
    </row>
    <row r="4" customHeight="1" spans="1:11">
      <c r="A4" s="187" t="s">
        <v>46</v>
      </c>
      <c r="B4" s="64" t="s">
        <v>47</v>
      </c>
      <c r="C4" s="65"/>
      <c r="D4" s="187" t="s">
        <v>48</v>
      </c>
      <c r="E4" s="188"/>
      <c r="F4" s="189">
        <v>45532</v>
      </c>
      <c r="G4" s="190"/>
      <c r="H4" s="187" t="s">
        <v>187</v>
      </c>
      <c r="I4" s="188"/>
      <c r="J4" s="64" t="s">
        <v>50</v>
      </c>
      <c r="K4" s="65" t="s">
        <v>51</v>
      </c>
    </row>
    <row r="5" customHeight="1" spans="1:11">
      <c r="A5" s="191" t="s">
        <v>52</v>
      </c>
      <c r="B5" s="93" t="s">
        <v>53</v>
      </c>
      <c r="C5" s="93"/>
      <c r="D5" s="187" t="s">
        <v>188</v>
      </c>
      <c r="E5" s="188"/>
      <c r="F5" s="192">
        <v>0.8</v>
      </c>
      <c r="G5" s="193"/>
      <c r="H5" s="187" t="s">
        <v>189</v>
      </c>
      <c r="I5" s="188"/>
      <c r="J5" s="64" t="s">
        <v>50</v>
      </c>
      <c r="K5" s="65" t="s">
        <v>51</v>
      </c>
    </row>
    <row r="6" customHeight="1" spans="1:11">
      <c r="A6" s="187" t="s">
        <v>56</v>
      </c>
      <c r="B6" s="64">
        <v>4</v>
      </c>
      <c r="C6" s="65">
        <v>6</v>
      </c>
      <c r="D6" s="187" t="s">
        <v>190</v>
      </c>
      <c r="E6" s="188"/>
      <c r="F6" s="192">
        <v>0.7</v>
      </c>
      <c r="G6" s="193"/>
      <c r="H6" s="194" t="s">
        <v>191</v>
      </c>
      <c r="I6" s="227"/>
      <c r="J6" s="227"/>
      <c r="K6" s="251"/>
    </row>
    <row r="7" customHeight="1" spans="1:11">
      <c r="A7" s="187" t="s">
        <v>59</v>
      </c>
      <c r="B7" s="95">
        <v>18257</v>
      </c>
      <c r="C7" s="96"/>
      <c r="D7" s="187" t="s">
        <v>192</v>
      </c>
      <c r="E7" s="188"/>
      <c r="F7" s="192">
        <v>0.6</v>
      </c>
      <c r="G7" s="193"/>
      <c r="H7" s="195"/>
      <c r="I7" s="64"/>
      <c r="J7" s="64"/>
      <c r="K7" s="65"/>
    </row>
    <row r="8" ht="34" customHeight="1" spans="1:11">
      <c r="A8" s="196" t="s">
        <v>62</v>
      </c>
      <c r="B8" s="197" t="s">
        <v>63</v>
      </c>
      <c r="C8" s="198"/>
      <c r="D8" s="199" t="s">
        <v>64</v>
      </c>
      <c r="E8" s="200"/>
      <c r="F8" s="201">
        <v>45509</v>
      </c>
      <c r="G8" s="202"/>
      <c r="H8" s="199" t="s">
        <v>193</v>
      </c>
      <c r="I8" s="200"/>
      <c r="J8" s="200"/>
      <c r="K8" s="252"/>
    </row>
    <row r="9" customHeight="1" spans="1:11">
      <c r="A9" s="203"/>
      <c r="B9" s="204" t="s">
        <v>66</v>
      </c>
      <c r="C9" s="204"/>
      <c r="D9" s="203"/>
      <c r="E9" s="203"/>
      <c r="F9" s="203"/>
      <c r="G9" s="203"/>
      <c r="H9" s="203"/>
      <c r="I9" s="203"/>
      <c r="J9" s="203"/>
      <c r="K9" s="203"/>
    </row>
    <row r="10" customHeight="1" spans="1:11">
      <c r="A10" s="203" t="s">
        <v>194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3"/>
    </row>
    <row r="11" customHeight="1" spans="1:11">
      <c r="A11" s="205" t="s">
        <v>69</v>
      </c>
      <c r="B11" s="206" t="s">
        <v>70</v>
      </c>
      <c r="C11" s="207" t="s">
        <v>71</v>
      </c>
      <c r="D11" s="208"/>
      <c r="E11" s="209" t="s">
        <v>74</v>
      </c>
      <c r="F11" s="206" t="s">
        <v>70</v>
      </c>
      <c r="G11" s="207" t="s">
        <v>71</v>
      </c>
      <c r="H11" s="206"/>
      <c r="I11" s="209" t="s">
        <v>72</v>
      </c>
      <c r="J11" s="206" t="s">
        <v>70</v>
      </c>
      <c r="K11" s="253" t="s">
        <v>71</v>
      </c>
    </row>
    <row r="12" customHeight="1" spans="1:11">
      <c r="A12" s="191" t="s">
        <v>75</v>
      </c>
      <c r="B12" s="210" t="s">
        <v>70</v>
      </c>
      <c r="C12" s="64" t="s">
        <v>71</v>
      </c>
      <c r="D12" s="211"/>
      <c r="E12" s="212" t="s">
        <v>77</v>
      </c>
      <c r="F12" s="210" t="s">
        <v>70</v>
      </c>
      <c r="G12" s="64" t="s">
        <v>71</v>
      </c>
      <c r="H12" s="210"/>
      <c r="I12" s="212" t="s">
        <v>82</v>
      </c>
      <c r="J12" s="210" t="s">
        <v>70</v>
      </c>
      <c r="K12" s="65" t="s">
        <v>71</v>
      </c>
    </row>
    <row r="13" customHeight="1" spans="1:11">
      <c r="A13" s="199" t="s">
        <v>111</v>
      </c>
      <c r="B13" s="200"/>
      <c r="C13" s="200"/>
      <c r="D13" s="200"/>
      <c r="E13" s="200"/>
      <c r="F13" s="200"/>
      <c r="G13" s="200"/>
      <c r="H13" s="200"/>
      <c r="I13" s="200"/>
      <c r="J13" s="200"/>
      <c r="K13" s="252"/>
    </row>
    <row r="14" customHeight="1" spans="1:11">
      <c r="A14" s="213" t="s">
        <v>195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13"/>
    </row>
    <row r="15" customHeight="1" spans="1:11">
      <c r="A15" s="214" t="s">
        <v>193</v>
      </c>
      <c r="B15" s="215"/>
      <c r="C15" s="215"/>
      <c r="D15" s="215"/>
      <c r="E15" s="215"/>
      <c r="F15" s="215"/>
      <c r="G15" s="215"/>
      <c r="H15" s="215"/>
      <c r="I15" s="254"/>
      <c r="J15" s="254"/>
      <c r="K15" s="255"/>
    </row>
    <row r="16" customHeight="1" spans="1:11">
      <c r="A16" s="216"/>
      <c r="B16" s="217"/>
      <c r="C16" s="217"/>
      <c r="D16" s="218"/>
      <c r="E16" s="219"/>
      <c r="F16" s="217"/>
      <c r="G16" s="217"/>
      <c r="H16" s="218"/>
      <c r="I16" s="256"/>
      <c r="J16" s="257"/>
      <c r="K16" s="258"/>
    </row>
    <row r="17" customHeight="1" spans="1:11">
      <c r="A17" s="220"/>
      <c r="B17" s="221"/>
      <c r="C17" s="221"/>
      <c r="D17" s="221"/>
      <c r="E17" s="221"/>
      <c r="F17" s="221"/>
      <c r="G17" s="221"/>
      <c r="H17" s="221"/>
      <c r="I17" s="221"/>
      <c r="J17" s="221"/>
      <c r="K17" s="259"/>
    </row>
    <row r="18" customHeight="1" spans="1:11">
      <c r="A18" s="213" t="s">
        <v>196</v>
      </c>
      <c r="B18" s="213"/>
      <c r="C18" s="213"/>
      <c r="D18" s="213"/>
      <c r="E18" s="213"/>
      <c r="F18" s="213"/>
      <c r="G18" s="213"/>
      <c r="H18" s="213"/>
      <c r="I18" s="213"/>
      <c r="J18" s="213"/>
      <c r="K18" s="213"/>
    </row>
    <row r="19" customHeight="1" spans="1:11">
      <c r="A19" s="214" t="s">
        <v>193</v>
      </c>
      <c r="B19" s="215"/>
      <c r="C19" s="215"/>
      <c r="D19" s="215"/>
      <c r="E19" s="215"/>
      <c r="F19" s="215"/>
      <c r="G19" s="215"/>
      <c r="H19" s="215"/>
      <c r="I19" s="254"/>
      <c r="J19" s="254"/>
      <c r="K19" s="255"/>
    </row>
    <row r="20" customHeight="1" spans="1:11">
      <c r="A20" s="216"/>
      <c r="B20" s="217"/>
      <c r="C20" s="217"/>
      <c r="D20" s="218"/>
      <c r="E20" s="219"/>
      <c r="F20" s="217"/>
      <c r="G20" s="217"/>
      <c r="H20" s="218"/>
      <c r="I20" s="256"/>
      <c r="J20" s="257"/>
      <c r="K20" s="258"/>
    </row>
    <row r="21" customHeight="1" spans="1:11">
      <c r="A21" s="220"/>
      <c r="B21" s="221"/>
      <c r="C21" s="221"/>
      <c r="D21" s="221"/>
      <c r="E21" s="221"/>
      <c r="F21" s="221"/>
      <c r="G21" s="221"/>
      <c r="H21" s="221"/>
      <c r="I21" s="221"/>
      <c r="J21" s="221"/>
      <c r="K21" s="259"/>
    </row>
    <row r="22" customHeight="1" spans="1:11">
      <c r="A22" s="222" t="s">
        <v>108</v>
      </c>
      <c r="B22" s="222"/>
      <c r="C22" s="222"/>
      <c r="D22" s="222"/>
      <c r="E22" s="222"/>
      <c r="F22" s="222"/>
      <c r="G22" s="222"/>
      <c r="H22" s="222"/>
      <c r="I22" s="222"/>
      <c r="J22" s="222"/>
      <c r="K22" s="222"/>
    </row>
    <row r="23" customHeight="1" spans="1:11">
      <c r="A23" s="88" t="s">
        <v>109</v>
      </c>
      <c r="B23" s="124"/>
      <c r="C23" s="124"/>
      <c r="D23" s="124"/>
      <c r="E23" s="124"/>
      <c r="F23" s="124"/>
      <c r="G23" s="124"/>
      <c r="H23" s="124"/>
      <c r="I23" s="124"/>
      <c r="J23" s="124"/>
      <c r="K23" s="161"/>
    </row>
    <row r="24" customHeight="1" spans="1:11">
      <c r="A24" s="100" t="s">
        <v>110</v>
      </c>
      <c r="B24" s="102"/>
      <c r="C24" s="64" t="s">
        <v>50</v>
      </c>
      <c r="D24" s="64" t="s">
        <v>51</v>
      </c>
      <c r="E24" s="99"/>
      <c r="F24" s="99"/>
      <c r="G24" s="99"/>
      <c r="H24" s="99"/>
      <c r="I24" s="99"/>
      <c r="J24" s="99"/>
      <c r="K24" s="155"/>
    </row>
    <row r="25" customHeight="1" spans="1:11">
      <c r="A25" s="223" t="s">
        <v>197</v>
      </c>
      <c r="B25" s="224"/>
      <c r="C25" s="224"/>
      <c r="D25" s="224"/>
      <c r="E25" s="224"/>
      <c r="F25" s="224"/>
      <c r="G25" s="224"/>
      <c r="H25" s="224"/>
      <c r="I25" s="224"/>
      <c r="J25" s="224"/>
      <c r="K25" s="260"/>
    </row>
    <row r="26" customHeight="1" spans="1:11">
      <c r="A26" s="225"/>
      <c r="B26" s="226"/>
      <c r="C26" s="226"/>
      <c r="D26" s="226"/>
      <c r="E26" s="226"/>
      <c r="F26" s="226"/>
      <c r="G26" s="226"/>
      <c r="H26" s="226"/>
      <c r="I26" s="226"/>
      <c r="J26" s="226"/>
      <c r="K26" s="261"/>
    </row>
    <row r="27" customHeight="1" spans="1:11">
      <c r="A27" s="203" t="s">
        <v>118</v>
      </c>
      <c r="B27" s="203"/>
      <c r="C27" s="203"/>
      <c r="D27" s="203"/>
      <c r="E27" s="203"/>
      <c r="F27" s="203"/>
      <c r="G27" s="203"/>
      <c r="H27" s="203"/>
      <c r="I27" s="203"/>
      <c r="J27" s="203"/>
      <c r="K27" s="203"/>
    </row>
    <row r="28" customHeight="1" spans="1:11">
      <c r="A28" s="181" t="s">
        <v>119</v>
      </c>
      <c r="B28" s="207" t="s">
        <v>80</v>
      </c>
      <c r="C28" s="207" t="s">
        <v>81</v>
      </c>
      <c r="D28" s="207" t="s">
        <v>73</v>
      </c>
      <c r="E28" s="182" t="s">
        <v>120</v>
      </c>
      <c r="F28" s="207" t="s">
        <v>80</v>
      </c>
      <c r="G28" s="207" t="s">
        <v>81</v>
      </c>
      <c r="H28" s="207" t="s">
        <v>73</v>
      </c>
      <c r="I28" s="182" t="s">
        <v>121</v>
      </c>
      <c r="J28" s="207" t="s">
        <v>80</v>
      </c>
      <c r="K28" s="253" t="s">
        <v>81</v>
      </c>
    </row>
    <row r="29" customHeight="1" spans="1:11">
      <c r="A29" s="194" t="s">
        <v>72</v>
      </c>
      <c r="B29" s="64" t="s">
        <v>80</v>
      </c>
      <c r="C29" s="64" t="s">
        <v>81</v>
      </c>
      <c r="D29" s="64" t="s">
        <v>73</v>
      </c>
      <c r="E29" s="227" t="s">
        <v>79</v>
      </c>
      <c r="F29" s="64" t="s">
        <v>80</v>
      </c>
      <c r="G29" s="64" t="s">
        <v>81</v>
      </c>
      <c r="H29" s="64" t="s">
        <v>73</v>
      </c>
      <c r="I29" s="227" t="s">
        <v>90</v>
      </c>
      <c r="J29" s="64" t="s">
        <v>80</v>
      </c>
      <c r="K29" s="65" t="s">
        <v>81</v>
      </c>
    </row>
    <row r="30" customHeight="1" spans="1:11">
      <c r="A30" s="187" t="s">
        <v>83</v>
      </c>
      <c r="B30" s="228"/>
      <c r="C30" s="228"/>
      <c r="D30" s="228"/>
      <c r="E30" s="228"/>
      <c r="F30" s="228"/>
      <c r="G30" s="228"/>
      <c r="H30" s="228"/>
      <c r="I30" s="228"/>
      <c r="J30" s="228"/>
      <c r="K30" s="262"/>
    </row>
    <row r="31" customHeight="1" spans="1:11">
      <c r="A31" s="229"/>
      <c r="B31" s="230"/>
      <c r="C31" s="230"/>
      <c r="D31" s="230"/>
      <c r="E31" s="230"/>
      <c r="F31" s="230"/>
      <c r="G31" s="230"/>
      <c r="H31" s="230"/>
      <c r="I31" s="230"/>
      <c r="J31" s="230"/>
      <c r="K31" s="263"/>
    </row>
    <row r="32" customHeight="1" spans="1:11">
      <c r="A32" s="231" t="s">
        <v>198</v>
      </c>
      <c r="B32" s="231"/>
      <c r="C32" s="231"/>
      <c r="D32" s="231"/>
      <c r="E32" s="231"/>
      <c r="F32" s="231"/>
      <c r="G32" s="231"/>
      <c r="H32" s="231"/>
      <c r="I32" s="231"/>
      <c r="J32" s="231"/>
      <c r="K32" s="231"/>
    </row>
    <row r="33" ht="17.25" customHeight="1" spans="1:11">
      <c r="A33" s="232" t="s">
        <v>199</v>
      </c>
      <c r="B33" s="233"/>
      <c r="C33" s="233"/>
      <c r="D33" s="233"/>
      <c r="E33" s="233"/>
      <c r="F33" s="233"/>
      <c r="G33" s="233"/>
      <c r="H33" s="233"/>
      <c r="I33" s="233"/>
      <c r="J33" s="233"/>
      <c r="K33" s="264"/>
    </row>
    <row r="34" ht="17.25" customHeight="1" spans="1:11">
      <c r="A34" s="232" t="s">
        <v>200</v>
      </c>
      <c r="B34" s="233"/>
      <c r="C34" s="233"/>
      <c r="D34" s="233"/>
      <c r="E34" s="233"/>
      <c r="F34" s="233"/>
      <c r="G34" s="233"/>
      <c r="H34" s="233"/>
      <c r="I34" s="233"/>
      <c r="J34" s="233"/>
      <c r="K34" s="264"/>
    </row>
    <row r="35" ht="17.25" customHeight="1" spans="1:11">
      <c r="A35" s="232" t="s">
        <v>201</v>
      </c>
      <c r="B35" s="233"/>
      <c r="C35" s="233"/>
      <c r="D35" s="233"/>
      <c r="E35" s="233"/>
      <c r="F35" s="233"/>
      <c r="G35" s="233"/>
      <c r="H35" s="233"/>
      <c r="I35" s="233"/>
      <c r="J35" s="233"/>
      <c r="K35" s="264"/>
    </row>
    <row r="36" ht="17.25" customHeight="1" spans="1:11">
      <c r="A36" s="232" t="s">
        <v>202</v>
      </c>
      <c r="B36" s="233"/>
      <c r="C36" s="233"/>
      <c r="D36" s="233"/>
      <c r="E36" s="233"/>
      <c r="F36" s="233"/>
      <c r="G36" s="233"/>
      <c r="H36" s="233"/>
      <c r="I36" s="233"/>
      <c r="J36" s="233"/>
      <c r="K36" s="264"/>
    </row>
    <row r="37" ht="17.25" customHeight="1" spans="1:11">
      <c r="A37" s="232" t="s">
        <v>203</v>
      </c>
      <c r="B37" s="233"/>
      <c r="C37" s="233"/>
      <c r="D37" s="233"/>
      <c r="E37" s="233"/>
      <c r="F37" s="233"/>
      <c r="G37" s="233"/>
      <c r="H37" s="233"/>
      <c r="I37" s="233"/>
      <c r="J37" s="233"/>
      <c r="K37" s="264"/>
    </row>
    <row r="38" ht="17.25" customHeight="1" spans="1:11">
      <c r="A38" s="232"/>
      <c r="B38" s="233"/>
      <c r="C38" s="233"/>
      <c r="D38" s="233"/>
      <c r="E38" s="233"/>
      <c r="F38" s="233"/>
      <c r="G38" s="233"/>
      <c r="H38" s="233"/>
      <c r="I38" s="233"/>
      <c r="J38" s="233"/>
      <c r="K38" s="264"/>
    </row>
    <row r="39" ht="17.25" customHeight="1" spans="1:11">
      <c r="A39" s="232"/>
      <c r="B39" s="233"/>
      <c r="C39" s="233"/>
      <c r="D39" s="233"/>
      <c r="E39" s="233"/>
      <c r="F39" s="233"/>
      <c r="G39" s="233"/>
      <c r="H39" s="233"/>
      <c r="I39" s="233"/>
      <c r="J39" s="233"/>
      <c r="K39" s="264"/>
    </row>
    <row r="40" ht="17.25" customHeight="1" spans="1:11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264"/>
    </row>
    <row r="41" ht="17.25" customHeight="1" spans="1:11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264"/>
    </row>
    <row r="42" ht="17.25" customHeight="1" spans="1:11">
      <c r="A42" s="232"/>
      <c r="B42" s="233"/>
      <c r="C42" s="233"/>
      <c r="D42" s="233"/>
      <c r="E42" s="233"/>
      <c r="F42" s="233"/>
      <c r="G42" s="233"/>
      <c r="H42" s="233"/>
      <c r="I42" s="233"/>
      <c r="J42" s="233"/>
      <c r="K42" s="264"/>
    </row>
    <row r="43" ht="17.25" customHeight="1" spans="1:11">
      <c r="A43" s="232"/>
      <c r="B43" s="233"/>
      <c r="C43" s="233"/>
      <c r="D43" s="233"/>
      <c r="E43" s="233"/>
      <c r="F43" s="233"/>
      <c r="G43" s="233"/>
      <c r="H43" s="233"/>
      <c r="I43" s="233"/>
      <c r="J43" s="233"/>
      <c r="K43" s="264"/>
    </row>
    <row r="44" ht="17.25" customHeight="1" spans="1:11">
      <c r="A44" s="229" t="s">
        <v>117</v>
      </c>
      <c r="B44" s="230"/>
      <c r="C44" s="230"/>
      <c r="D44" s="230"/>
      <c r="E44" s="230"/>
      <c r="F44" s="230"/>
      <c r="G44" s="230"/>
      <c r="H44" s="230"/>
      <c r="I44" s="230"/>
      <c r="J44" s="230"/>
      <c r="K44" s="263"/>
    </row>
    <row r="45" customHeight="1" spans="1:11">
      <c r="A45" s="231" t="s">
        <v>204</v>
      </c>
      <c r="B45" s="231"/>
      <c r="C45" s="231"/>
      <c r="D45" s="231"/>
      <c r="E45" s="231"/>
      <c r="F45" s="231"/>
      <c r="G45" s="231"/>
      <c r="H45" s="231"/>
      <c r="I45" s="231"/>
      <c r="J45" s="231"/>
      <c r="K45" s="231"/>
    </row>
    <row r="46" ht="18" customHeight="1" spans="1:11">
      <c r="A46" s="234" t="s">
        <v>111</v>
      </c>
      <c r="B46" s="235"/>
      <c r="C46" s="235"/>
      <c r="D46" s="235"/>
      <c r="E46" s="235"/>
      <c r="F46" s="235"/>
      <c r="G46" s="235"/>
      <c r="H46" s="235"/>
      <c r="I46" s="235"/>
      <c r="J46" s="235"/>
      <c r="K46" s="265"/>
    </row>
    <row r="47" ht="18" customHeight="1" spans="1:11">
      <c r="A47" s="234"/>
      <c r="B47" s="235"/>
      <c r="C47" s="235"/>
      <c r="D47" s="235"/>
      <c r="E47" s="235"/>
      <c r="F47" s="235"/>
      <c r="G47" s="235"/>
      <c r="H47" s="235"/>
      <c r="I47" s="235"/>
      <c r="J47" s="235"/>
      <c r="K47" s="265"/>
    </row>
    <row r="48" ht="18" customHeight="1" spans="1:11">
      <c r="A48" s="225"/>
      <c r="B48" s="226"/>
      <c r="C48" s="226"/>
      <c r="D48" s="226"/>
      <c r="E48" s="226"/>
      <c r="F48" s="226"/>
      <c r="G48" s="226"/>
      <c r="H48" s="226"/>
      <c r="I48" s="226"/>
      <c r="J48" s="226"/>
      <c r="K48" s="261"/>
    </row>
    <row r="49" ht="21" customHeight="1" spans="1:11">
      <c r="A49" s="236" t="s">
        <v>123</v>
      </c>
      <c r="B49" s="237" t="s">
        <v>205</v>
      </c>
      <c r="C49" s="237"/>
      <c r="D49" s="238" t="s">
        <v>125</v>
      </c>
      <c r="E49" s="239"/>
      <c r="F49" s="238" t="s">
        <v>126</v>
      </c>
      <c r="G49" s="240"/>
      <c r="H49" s="241" t="s">
        <v>127</v>
      </c>
      <c r="I49" s="241"/>
      <c r="J49" s="237"/>
      <c r="K49" s="266"/>
    </row>
    <row r="50" customHeight="1" spans="1:11">
      <c r="A50" s="242" t="s">
        <v>129</v>
      </c>
      <c r="B50" s="243"/>
      <c r="C50" s="243"/>
      <c r="D50" s="243"/>
      <c r="E50" s="243"/>
      <c r="F50" s="243"/>
      <c r="G50" s="243"/>
      <c r="H50" s="243"/>
      <c r="I50" s="243"/>
      <c r="J50" s="243"/>
      <c r="K50" s="267"/>
    </row>
    <row r="51" customHeight="1" spans="1:11">
      <c r="A51" s="244"/>
      <c r="B51" s="245"/>
      <c r="C51" s="245"/>
      <c r="D51" s="245"/>
      <c r="E51" s="245"/>
      <c r="F51" s="245"/>
      <c r="G51" s="245"/>
      <c r="H51" s="245"/>
      <c r="I51" s="245"/>
      <c r="J51" s="245"/>
      <c r="K51" s="268"/>
    </row>
    <row r="52" customHeight="1" spans="1:11">
      <c r="A52" s="246"/>
      <c r="B52" s="247"/>
      <c r="C52" s="247"/>
      <c r="D52" s="247"/>
      <c r="E52" s="247"/>
      <c r="F52" s="247"/>
      <c r="G52" s="247"/>
      <c r="H52" s="247"/>
      <c r="I52" s="247"/>
      <c r="J52" s="247"/>
      <c r="K52" s="269"/>
    </row>
    <row r="53" ht="21" customHeight="1" spans="1:11">
      <c r="A53" s="236" t="s">
        <v>123</v>
      </c>
      <c r="B53" s="237" t="s">
        <v>205</v>
      </c>
      <c r="C53" s="237"/>
      <c r="D53" s="238" t="s">
        <v>125</v>
      </c>
      <c r="E53" s="238" t="s">
        <v>206</v>
      </c>
      <c r="F53" s="238" t="s">
        <v>126</v>
      </c>
      <c r="G53" s="248">
        <v>45403</v>
      </c>
      <c r="H53" s="241" t="s">
        <v>127</v>
      </c>
      <c r="I53" s="241"/>
      <c r="J53" s="270" t="s">
        <v>128</v>
      </c>
      <c r="K53" s="271"/>
    </row>
  </sheetData>
  <mergeCells count="8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B9:C9"/>
    <mergeCell ref="A10:K10"/>
    <mergeCell ref="A13:K13"/>
    <mergeCell ref="A14:K14"/>
    <mergeCell ref="A15:D15"/>
    <mergeCell ref="E15:H15"/>
    <mergeCell ref="I15:K15"/>
    <mergeCell ref="A16:D16"/>
    <mergeCell ref="E16:H16"/>
    <mergeCell ref="I16:K16"/>
    <mergeCell ref="A17:D17"/>
    <mergeCell ref="E17:H17"/>
    <mergeCell ref="I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10</xdr:row>
                    <xdr:rowOff>169545</xdr:rowOff>
                  </from>
                  <to>
                    <xdr:col>6</xdr:col>
                    <xdr:colOff>657225</xdr:colOff>
                    <xdr:row>12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10</xdr:row>
                    <xdr:rowOff>3175</xdr:rowOff>
                  </from>
                  <to>
                    <xdr:col>2</xdr:col>
                    <xdr:colOff>724535</xdr:colOff>
                    <xdr:row>11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11</xdr:row>
                    <xdr:rowOff>30480</xdr:rowOff>
                  </from>
                  <to>
                    <xdr:col>2</xdr:col>
                    <xdr:colOff>735330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9</xdr:row>
                    <xdr:rowOff>201295</xdr:rowOff>
                  </from>
                  <to>
                    <xdr:col>6</xdr:col>
                    <xdr:colOff>10795</xdr:colOff>
                    <xdr:row>11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9</xdr:row>
                    <xdr:rowOff>163195</xdr:rowOff>
                  </from>
                  <to>
                    <xdr:col>6</xdr:col>
                    <xdr:colOff>662940</xdr:colOff>
                    <xdr:row>11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11</xdr:row>
                    <xdr:rowOff>26035</xdr:rowOff>
                  </from>
                  <to>
                    <xdr:col>6</xdr:col>
                    <xdr:colOff>5080</xdr:colOff>
                    <xdr:row>12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10</xdr:row>
                    <xdr:rowOff>2540</xdr:rowOff>
                  </from>
                  <to>
                    <xdr:col>1</xdr:col>
                    <xdr:colOff>760095</xdr:colOff>
                    <xdr:row>11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11</xdr:row>
                    <xdr:rowOff>33020</xdr:rowOff>
                  </from>
                  <to>
                    <xdr:col>2</xdr:col>
                    <xdr:colOff>15240</xdr:colOff>
                    <xdr:row>12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9</xdr:row>
                    <xdr:rowOff>208915</xdr:rowOff>
                  </from>
                  <to>
                    <xdr:col>10</xdr:col>
                    <xdr:colOff>3175</xdr:colOff>
                    <xdr:row>11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9</xdr:row>
                    <xdr:rowOff>180340</xdr:rowOff>
                  </from>
                  <to>
                    <xdr:col>10</xdr:col>
                    <xdr:colOff>722630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11</xdr:row>
                    <xdr:rowOff>20955</xdr:rowOff>
                  </from>
                  <to>
                    <xdr:col>10</xdr:col>
                    <xdr:colOff>3175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10</xdr:row>
                    <xdr:rowOff>174625</xdr:rowOff>
                  </from>
                  <to>
                    <xdr:col>10</xdr:col>
                    <xdr:colOff>728345</xdr:colOff>
                    <xdr:row>12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177800</xdr:rowOff>
                  </from>
                  <to>
                    <xdr:col>2</xdr:col>
                    <xdr:colOff>584200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177800</xdr:rowOff>
                  </from>
                  <to>
                    <xdr:col>3</xdr:col>
                    <xdr:colOff>584200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27</xdr:row>
                    <xdr:rowOff>12700</xdr:rowOff>
                  </from>
                  <to>
                    <xdr:col>1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584200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12700</xdr:rowOff>
                  </from>
                  <to>
                    <xdr:col>2</xdr:col>
                    <xdr:colOff>571500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27</xdr:row>
                    <xdr:rowOff>190500</xdr:rowOff>
                  </from>
                  <to>
                    <xdr:col>5</xdr:col>
                    <xdr:colOff>596900</xdr:colOff>
                    <xdr:row>28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27</xdr:row>
                    <xdr:rowOff>0</xdr:rowOff>
                  </from>
                  <to>
                    <xdr:col>5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28</xdr:row>
                    <xdr:rowOff>0</xdr:rowOff>
                  </from>
                  <to>
                    <xdr:col>6</xdr:col>
                    <xdr:colOff>596900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28</xdr:row>
                    <xdr:rowOff>12700</xdr:rowOff>
                  </from>
                  <to>
                    <xdr:col>10</xdr:col>
                    <xdr:colOff>596900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27</xdr:row>
                    <xdr:rowOff>0</xdr:rowOff>
                  </from>
                  <to>
                    <xdr:col>9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0</xdr:rowOff>
                  </from>
                  <to>
                    <xdr:col>10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"/>
  <sheetViews>
    <sheetView view="pageBreakPreview" zoomScale="80" zoomScaleNormal="90" workbookViewId="0">
      <selection activeCell="A1" sqref="$A1:$XFD1048576"/>
    </sheetView>
  </sheetViews>
  <sheetFormatPr defaultColWidth="9" defaultRowHeight="26" customHeight="1"/>
  <cols>
    <col min="1" max="1" width="17.1666666666667" style="60" customWidth="1"/>
    <col min="2" max="2" width="7.8" style="60" customWidth="1"/>
    <col min="3" max="7" width="9.33333333333333" style="60" customWidth="1"/>
    <col min="8" max="8" width="1.33333333333333" style="60" customWidth="1"/>
    <col min="9" max="9" width="11.5" style="60" customWidth="1"/>
    <col min="10" max="10" width="8.375" style="60" customWidth="1"/>
    <col min="11" max="11" width="10.5" style="60" customWidth="1"/>
    <col min="12" max="12" width="8.375" style="60" customWidth="1"/>
    <col min="13" max="14" width="10.875" style="60" customWidth="1"/>
    <col min="15" max="16384" width="9" style="60"/>
  </cols>
  <sheetData>
    <row r="1" s="60" customFormat="1" ht="30" customHeight="1" spans="1:14">
      <c r="A1" s="61" t="s">
        <v>131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="4" customFormat="1" ht="25" customHeight="1" spans="1:14">
      <c r="A2" s="63" t="s">
        <v>46</v>
      </c>
      <c r="B2" s="64" t="s">
        <v>47</v>
      </c>
      <c r="C2" s="65"/>
      <c r="D2" s="66" t="s">
        <v>132</v>
      </c>
      <c r="E2" s="67"/>
      <c r="F2" s="67"/>
      <c r="G2" s="67"/>
      <c r="H2" s="68"/>
      <c r="I2" s="78" t="s">
        <v>41</v>
      </c>
      <c r="J2" s="79" t="s">
        <v>42</v>
      </c>
      <c r="K2" s="80"/>
      <c r="L2" s="80"/>
      <c r="M2" s="80"/>
      <c r="N2" s="80"/>
    </row>
    <row r="3" s="4" customFormat="1" ht="23" customHeight="1" spans="1:14">
      <c r="A3" s="69" t="s">
        <v>133</v>
      </c>
      <c r="B3" s="70" t="s">
        <v>134</v>
      </c>
      <c r="C3" s="71"/>
      <c r="D3" s="71"/>
      <c r="E3" s="71"/>
      <c r="F3" s="71"/>
      <c r="G3" s="71"/>
      <c r="H3" s="63"/>
      <c r="I3" s="70" t="s">
        <v>135</v>
      </c>
      <c r="J3" s="71"/>
      <c r="K3" s="71"/>
      <c r="L3" s="71"/>
      <c r="M3" s="71"/>
      <c r="N3" s="71"/>
    </row>
    <row r="4" s="4" customFormat="1" ht="23" customHeight="1" spans="1:14">
      <c r="A4" s="71"/>
      <c r="B4" s="72" t="s">
        <v>95</v>
      </c>
      <c r="C4" s="72" t="s">
        <v>96</v>
      </c>
      <c r="D4" s="72" t="s">
        <v>97</v>
      </c>
      <c r="E4" s="72" t="s">
        <v>98</v>
      </c>
      <c r="F4" s="72" t="s">
        <v>99</v>
      </c>
      <c r="G4" s="72" t="s">
        <v>100</v>
      </c>
      <c r="H4" s="63"/>
      <c r="I4" s="72" t="s">
        <v>95</v>
      </c>
      <c r="J4" s="72" t="s">
        <v>96</v>
      </c>
      <c r="K4" s="72" t="s">
        <v>97</v>
      </c>
      <c r="L4" s="72" t="s">
        <v>98</v>
      </c>
      <c r="M4" s="72" t="s">
        <v>99</v>
      </c>
      <c r="N4" s="72" t="s">
        <v>100</v>
      </c>
    </row>
    <row r="5" s="4" customFormat="1" ht="23" customHeight="1" spans="1:14">
      <c r="A5" s="69"/>
      <c r="B5" s="72" t="s">
        <v>136</v>
      </c>
      <c r="C5" s="72" t="s">
        <v>137</v>
      </c>
      <c r="D5" s="72" t="s">
        <v>138</v>
      </c>
      <c r="E5" s="72" t="s">
        <v>139</v>
      </c>
      <c r="F5" s="72" t="s">
        <v>140</v>
      </c>
      <c r="G5" s="72" t="s">
        <v>141</v>
      </c>
      <c r="H5" s="63"/>
      <c r="I5" s="72" t="s">
        <v>136</v>
      </c>
      <c r="J5" s="72" t="s">
        <v>137</v>
      </c>
      <c r="K5" s="72" t="s">
        <v>138</v>
      </c>
      <c r="L5" s="72" t="s">
        <v>139</v>
      </c>
      <c r="M5" s="72" t="s">
        <v>140</v>
      </c>
      <c r="N5" s="72" t="s">
        <v>141</v>
      </c>
    </row>
    <row r="6" s="4" customFormat="1" ht="21" customHeight="1" spans="1:14">
      <c r="A6" s="72" t="s">
        <v>142</v>
      </c>
      <c r="B6" s="72">
        <f t="shared" ref="B6:B8" si="0">C6-1</f>
        <v>73</v>
      </c>
      <c r="C6" s="72">
        <f t="shared" ref="C6:C8" si="1">D6-2</f>
        <v>74</v>
      </c>
      <c r="D6" s="72">
        <v>76</v>
      </c>
      <c r="E6" s="72">
        <f t="shared" ref="E6:E8" si="2">D6+2</f>
        <v>78</v>
      </c>
      <c r="F6" s="72">
        <f t="shared" ref="F6:F8" si="3">E6+2</f>
        <v>80</v>
      </c>
      <c r="G6" s="72">
        <f t="shared" ref="G6:G8" si="4">F6+1</f>
        <v>81</v>
      </c>
      <c r="H6" s="63"/>
      <c r="I6" s="63" t="s">
        <v>143</v>
      </c>
      <c r="J6" s="63" t="s">
        <v>144</v>
      </c>
      <c r="K6" s="63" t="s">
        <v>145</v>
      </c>
      <c r="L6" s="63" t="s">
        <v>144</v>
      </c>
      <c r="M6" s="63" t="s">
        <v>143</v>
      </c>
      <c r="N6" s="63" t="s">
        <v>146</v>
      </c>
    </row>
    <row r="7" s="4" customFormat="1" ht="21" customHeight="1" spans="1:14">
      <c r="A7" s="72" t="s">
        <v>147</v>
      </c>
      <c r="B7" s="72">
        <f t="shared" si="0"/>
        <v>71</v>
      </c>
      <c r="C7" s="72">
        <f t="shared" si="1"/>
        <v>72</v>
      </c>
      <c r="D7" s="72">
        <v>74</v>
      </c>
      <c r="E7" s="72">
        <f t="shared" si="2"/>
        <v>76</v>
      </c>
      <c r="F7" s="72">
        <f t="shared" si="3"/>
        <v>78</v>
      </c>
      <c r="G7" s="72">
        <f t="shared" si="4"/>
        <v>79</v>
      </c>
      <c r="H7" s="63"/>
      <c r="I7" s="63" t="s">
        <v>148</v>
      </c>
      <c r="J7" s="63" t="s">
        <v>144</v>
      </c>
      <c r="K7" s="63">
        <f>0.3/0.3</f>
        <v>1</v>
      </c>
      <c r="L7" s="63" t="s">
        <v>145</v>
      </c>
      <c r="M7" s="63" t="s">
        <v>149</v>
      </c>
      <c r="N7" s="63" t="s">
        <v>150</v>
      </c>
    </row>
    <row r="8" s="4" customFormat="1" ht="21" customHeight="1" spans="1:14">
      <c r="A8" s="73" t="s">
        <v>151</v>
      </c>
      <c r="B8" s="72">
        <f t="shared" si="0"/>
        <v>64</v>
      </c>
      <c r="C8" s="72">
        <f t="shared" si="1"/>
        <v>65</v>
      </c>
      <c r="D8" s="72">
        <v>67</v>
      </c>
      <c r="E8" s="72">
        <f t="shared" si="2"/>
        <v>69</v>
      </c>
      <c r="F8" s="72">
        <f t="shared" si="3"/>
        <v>71</v>
      </c>
      <c r="G8" s="72">
        <f t="shared" si="4"/>
        <v>72</v>
      </c>
      <c r="H8" s="63"/>
      <c r="I8" s="63" t="s">
        <v>152</v>
      </c>
      <c r="J8" s="63" t="s">
        <v>144</v>
      </c>
      <c r="K8" s="63" t="s">
        <v>144</v>
      </c>
      <c r="L8" s="63" t="s">
        <v>144</v>
      </c>
      <c r="M8" s="63" t="s">
        <v>144</v>
      </c>
      <c r="N8" s="63" t="s">
        <v>144</v>
      </c>
    </row>
    <row r="9" s="4" customFormat="1" ht="21" customHeight="1" spans="1:14">
      <c r="A9" s="72" t="s">
        <v>153</v>
      </c>
      <c r="B9" s="72">
        <f t="shared" ref="B9:B11" si="5">C9-4</f>
        <v>116</v>
      </c>
      <c r="C9" s="72">
        <f t="shared" ref="C9:C11" si="6">D9-4</f>
        <v>120</v>
      </c>
      <c r="D9" s="72">
        <v>124</v>
      </c>
      <c r="E9" s="72">
        <f t="shared" ref="E9:E11" si="7">D9+4</f>
        <v>128</v>
      </c>
      <c r="F9" s="72">
        <f>E9+4</f>
        <v>132</v>
      </c>
      <c r="G9" s="72">
        <f t="shared" ref="G9:G11" si="8">F9+6</f>
        <v>138</v>
      </c>
      <c r="H9" s="63"/>
      <c r="I9" s="63" t="s">
        <v>144</v>
      </c>
      <c r="J9" s="63" t="s">
        <v>144</v>
      </c>
      <c r="K9" s="63" t="s">
        <v>144</v>
      </c>
      <c r="L9" s="63" t="s">
        <v>154</v>
      </c>
      <c r="M9" s="63" t="s">
        <v>144</v>
      </c>
      <c r="N9" s="63" t="s">
        <v>144</v>
      </c>
    </row>
    <row r="10" s="4" customFormat="1" ht="21" customHeight="1" spans="1:14">
      <c r="A10" s="72" t="s">
        <v>155</v>
      </c>
      <c r="B10" s="72">
        <f t="shared" si="5"/>
        <v>113</v>
      </c>
      <c r="C10" s="72">
        <f t="shared" si="6"/>
        <v>117</v>
      </c>
      <c r="D10" s="72">
        <v>121</v>
      </c>
      <c r="E10" s="72">
        <f t="shared" si="7"/>
        <v>125</v>
      </c>
      <c r="F10" s="72">
        <f>E10+5</f>
        <v>130</v>
      </c>
      <c r="G10" s="72">
        <f t="shared" si="8"/>
        <v>136</v>
      </c>
      <c r="H10" s="63"/>
      <c r="I10" s="63" t="s">
        <v>144</v>
      </c>
      <c r="J10" s="63" t="s">
        <v>144</v>
      </c>
      <c r="K10" s="63" t="s">
        <v>144</v>
      </c>
      <c r="L10" s="63" t="s">
        <v>144</v>
      </c>
      <c r="M10" s="63" t="s">
        <v>144</v>
      </c>
      <c r="N10" s="63" t="s">
        <v>144</v>
      </c>
    </row>
    <row r="11" s="4" customFormat="1" ht="21" customHeight="1" spans="1:14">
      <c r="A11" s="72" t="s">
        <v>156</v>
      </c>
      <c r="B11" s="72">
        <f t="shared" si="5"/>
        <v>112</v>
      </c>
      <c r="C11" s="72">
        <f t="shared" si="6"/>
        <v>116</v>
      </c>
      <c r="D11" s="72">
        <v>120</v>
      </c>
      <c r="E11" s="72">
        <f t="shared" si="7"/>
        <v>124</v>
      </c>
      <c r="F11" s="72">
        <f>E11+5</f>
        <v>129</v>
      </c>
      <c r="G11" s="72">
        <f t="shared" si="8"/>
        <v>135</v>
      </c>
      <c r="H11" s="63"/>
      <c r="I11" s="63" t="s">
        <v>157</v>
      </c>
      <c r="J11" s="63" t="s">
        <v>158</v>
      </c>
      <c r="K11" s="63" t="s">
        <v>159</v>
      </c>
      <c r="L11" s="63" t="s">
        <v>160</v>
      </c>
      <c r="M11" s="63" t="s">
        <v>158</v>
      </c>
      <c r="N11" s="63" t="s">
        <v>161</v>
      </c>
    </row>
    <row r="12" s="4" customFormat="1" ht="21" customHeight="1" spans="1:14">
      <c r="A12" s="72" t="s">
        <v>162</v>
      </c>
      <c r="B12" s="72">
        <f>C12-1.2</f>
        <v>46.6</v>
      </c>
      <c r="C12" s="72">
        <f>D12-1.2</f>
        <v>47.8</v>
      </c>
      <c r="D12" s="72">
        <v>49</v>
      </c>
      <c r="E12" s="72">
        <f>D12+1.2</f>
        <v>50.2</v>
      </c>
      <c r="F12" s="72">
        <f>E12+1.2</f>
        <v>51.4</v>
      </c>
      <c r="G12" s="72">
        <f>F12+1.4</f>
        <v>52.8</v>
      </c>
      <c r="H12" s="63"/>
      <c r="I12" s="63"/>
      <c r="J12" s="63"/>
      <c r="K12" s="63"/>
      <c r="L12" s="63"/>
      <c r="M12" s="63"/>
      <c r="N12" s="63"/>
    </row>
    <row r="13" s="4" customFormat="1" ht="21" customHeight="1" spans="1:14">
      <c r="A13" s="72" t="s">
        <v>163</v>
      </c>
      <c r="B13" s="72">
        <f>C13-0.6</f>
        <v>62.2</v>
      </c>
      <c r="C13" s="72">
        <f>D13-1.2</f>
        <v>62.8</v>
      </c>
      <c r="D13" s="72">
        <v>64</v>
      </c>
      <c r="E13" s="72">
        <f>D13+1.2</f>
        <v>65.2</v>
      </c>
      <c r="F13" s="72">
        <f>E13+1.2</f>
        <v>66.4</v>
      </c>
      <c r="G13" s="72">
        <f>F13+0.6</f>
        <v>67</v>
      </c>
      <c r="H13" s="63"/>
      <c r="I13" s="63" t="s">
        <v>164</v>
      </c>
      <c r="J13" s="63" t="s">
        <v>165</v>
      </c>
      <c r="K13" s="63" t="s">
        <v>144</v>
      </c>
      <c r="L13" s="63" t="s">
        <v>154</v>
      </c>
      <c r="M13" s="63" t="s">
        <v>144</v>
      </c>
      <c r="N13" s="63" t="s">
        <v>166</v>
      </c>
    </row>
    <row r="14" s="4" customFormat="1" ht="21" customHeight="1" spans="1:14">
      <c r="A14" s="74" t="s">
        <v>167</v>
      </c>
      <c r="B14" s="72">
        <f>C14-0.8</f>
        <v>23.4</v>
      </c>
      <c r="C14" s="72">
        <f>D14-0.8</f>
        <v>24.2</v>
      </c>
      <c r="D14" s="72">
        <v>25</v>
      </c>
      <c r="E14" s="72">
        <f>D14+0.8</f>
        <v>25.8</v>
      </c>
      <c r="F14" s="72">
        <f>E14+0.8</f>
        <v>26.6</v>
      </c>
      <c r="G14" s="72">
        <f>F14+1.3</f>
        <v>27.9</v>
      </c>
      <c r="H14" s="63"/>
      <c r="I14" s="63" t="s">
        <v>168</v>
      </c>
      <c r="J14" s="63" t="s">
        <v>169</v>
      </c>
      <c r="K14" s="63" t="s">
        <v>169</v>
      </c>
      <c r="L14" s="63" t="s">
        <v>169</v>
      </c>
      <c r="M14" s="63" t="s">
        <v>169</v>
      </c>
      <c r="N14" s="63" t="s">
        <v>169</v>
      </c>
    </row>
    <row r="15" s="4" customFormat="1" ht="21" customHeight="1" spans="1:14">
      <c r="A15" s="72" t="s">
        <v>170</v>
      </c>
      <c r="B15" s="72">
        <f>C15-0.7</f>
        <v>19.6</v>
      </c>
      <c r="C15" s="72">
        <f>D15-0.7</f>
        <v>20.3</v>
      </c>
      <c r="D15" s="72">
        <v>21</v>
      </c>
      <c r="E15" s="72">
        <f>D15+0.7</f>
        <v>21.7</v>
      </c>
      <c r="F15" s="72">
        <f>E15+0.7</f>
        <v>22.4</v>
      </c>
      <c r="G15" s="72">
        <f>F15+1</f>
        <v>23.4</v>
      </c>
      <c r="H15" s="63"/>
      <c r="I15" s="63" t="s">
        <v>145</v>
      </c>
      <c r="J15" s="63" t="s">
        <v>144</v>
      </c>
      <c r="K15" s="63" t="s">
        <v>168</v>
      </c>
      <c r="L15" s="63" t="s">
        <v>168</v>
      </c>
      <c r="M15" s="63" t="s">
        <v>169</v>
      </c>
      <c r="N15" s="63" t="s">
        <v>169</v>
      </c>
    </row>
    <row r="16" s="4" customFormat="1" ht="21" customHeight="1" spans="1:14">
      <c r="A16" s="72" t="s">
        <v>171</v>
      </c>
      <c r="B16" s="72">
        <f t="shared" ref="B16:B21" si="9">C16-0.5</f>
        <v>14.5</v>
      </c>
      <c r="C16" s="72">
        <f t="shared" ref="C16:C21" si="10">D16-0.5</f>
        <v>15</v>
      </c>
      <c r="D16" s="72">
        <v>15.5</v>
      </c>
      <c r="E16" s="72">
        <f>D16+0.5</f>
        <v>16</v>
      </c>
      <c r="F16" s="72">
        <f>E16+0.5</f>
        <v>16.5</v>
      </c>
      <c r="G16" s="72">
        <f>F16+0.7</f>
        <v>17.2</v>
      </c>
      <c r="H16" s="63"/>
      <c r="I16" s="63" t="s">
        <v>144</v>
      </c>
      <c r="J16" s="63" t="s">
        <v>144</v>
      </c>
      <c r="K16" s="63" t="s">
        <v>144</v>
      </c>
      <c r="L16" s="63" t="s">
        <v>144</v>
      </c>
      <c r="M16" s="63" t="s">
        <v>144</v>
      </c>
      <c r="N16" s="63" t="s">
        <v>144</v>
      </c>
    </row>
    <row r="17" s="4" customFormat="1" ht="21" customHeight="1" spans="1:14">
      <c r="A17" s="72" t="s">
        <v>172</v>
      </c>
      <c r="B17" s="72">
        <f>C17</f>
        <v>10.5</v>
      </c>
      <c r="C17" s="72">
        <f>D17</f>
        <v>10.5</v>
      </c>
      <c r="D17" s="72">
        <v>10.5</v>
      </c>
      <c r="E17" s="72">
        <f t="shared" ref="E17:G17" si="11">D17</f>
        <v>10.5</v>
      </c>
      <c r="F17" s="72">
        <f t="shared" si="11"/>
        <v>10.5</v>
      </c>
      <c r="G17" s="72">
        <f t="shared" si="11"/>
        <v>10.5</v>
      </c>
      <c r="H17" s="63"/>
      <c r="I17" s="63" t="s">
        <v>144</v>
      </c>
      <c r="J17" s="63" t="s">
        <v>144</v>
      </c>
      <c r="K17" s="63" t="s">
        <v>144</v>
      </c>
      <c r="L17" s="63" t="s">
        <v>144</v>
      </c>
      <c r="M17" s="63" t="s">
        <v>144</v>
      </c>
      <c r="N17" s="63" t="s">
        <v>144</v>
      </c>
    </row>
    <row r="18" s="4" customFormat="1" ht="21" customHeight="1" spans="1:14">
      <c r="A18" s="72" t="s">
        <v>173</v>
      </c>
      <c r="B18" s="72">
        <f>C18-1</f>
        <v>56</v>
      </c>
      <c r="C18" s="72">
        <f t="shared" ref="C18:C24" si="12">D18-1</f>
        <v>57</v>
      </c>
      <c r="D18" s="72">
        <v>58</v>
      </c>
      <c r="E18" s="72">
        <f>D18+1</f>
        <v>59</v>
      </c>
      <c r="F18" s="72">
        <f t="shared" ref="F18:F22" si="13">E18+1</f>
        <v>60</v>
      </c>
      <c r="G18" s="72">
        <f>F18+1.5</f>
        <v>61.5</v>
      </c>
      <c r="H18" s="63"/>
      <c r="I18" s="63"/>
      <c r="J18" s="63" t="s">
        <v>144</v>
      </c>
      <c r="K18" s="63" t="s">
        <v>144</v>
      </c>
      <c r="L18" s="63" t="s">
        <v>144</v>
      </c>
      <c r="M18" s="63" t="s">
        <v>144</v>
      </c>
      <c r="N18" s="63" t="s">
        <v>144</v>
      </c>
    </row>
    <row r="19" s="4" customFormat="1" ht="21" customHeight="1" spans="1:14">
      <c r="A19" s="72" t="s">
        <v>174</v>
      </c>
      <c r="B19" s="72">
        <f>C19-1</f>
        <v>54</v>
      </c>
      <c r="C19" s="72">
        <f t="shared" si="12"/>
        <v>55</v>
      </c>
      <c r="D19" s="72">
        <v>56</v>
      </c>
      <c r="E19" s="72">
        <f>D19+1</f>
        <v>57</v>
      </c>
      <c r="F19" s="72">
        <f t="shared" si="13"/>
        <v>58</v>
      </c>
      <c r="G19" s="72">
        <f>F19+1.5</f>
        <v>59.5</v>
      </c>
      <c r="H19" s="63"/>
      <c r="I19" s="63" t="s">
        <v>175</v>
      </c>
      <c r="J19" s="63" t="s">
        <v>169</v>
      </c>
      <c r="K19" s="63" t="s">
        <v>169</v>
      </c>
      <c r="L19" s="63" t="s">
        <v>176</v>
      </c>
      <c r="M19" s="63" t="s">
        <v>169</v>
      </c>
      <c r="N19" s="63" t="s">
        <v>143</v>
      </c>
    </row>
    <row r="20" s="4" customFormat="1" ht="21" customHeight="1" spans="1:14">
      <c r="A20" s="72" t="s">
        <v>177</v>
      </c>
      <c r="B20" s="72">
        <f t="shared" si="9"/>
        <v>36.5</v>
      </c>
      <c r="C20" s="72">
        <f t="shared" si="10"/>
        <v>37</v>
      </c>
      <c r="D20" s="72">
        <v>37.5</v>
      </c>
      <c r="E20" s="72">
        <f t="shared" ref="E20:G20" si="14">D20+0.5</f>
        <v>38</v>
      </c>
      <c r="F20" s="72">
        <f t="shared" si="14"/>
        <v>38.5</v>
      </c>
      <c r="G20" s="72">
        <f t="shared" si="14"/>
        <v>39</v>
      </c>
      <c r="H20" s="63"/>
      <c r="I20" s="63" t="s">
        <v>145</v>
      </c>
      <c r="J20" s="63" t="s">
        <v>144</v>
      </c>
      <c r="K20" s="63" t="s">
        <v>168</v>
      </c>
      <c r="L20" s="63" t="s">
        <v>168</v>
      </c>
      <c r="M20" s="63" t="s">
        <v>169</v>
      </c>
      <c r="N20" s="63" t="s">
        <v>169</v>
      </c>
    </row>
    <row r="21" s="4" customFormat="1" ht="21" customHeight="1" spans="1:14">
      <c r="A21" s="72" t="s">
        <v>178</v>
      </c>
      <c r="B21" s="72">
        <f t="shared" si="9"/>
        <v>25.5</v>
      </c>
      <c r="C21" s="72">
        <f t="shared" si="10"/>
        <v>26</v>
      </c>
      <c r="D21" s="72">
        <v>26.5</v>
      </c>
      <c r="E21" s="72">
        <f>D21+0.5</f>
        <v>27</v>
      </c>
      <c r="F21" s="72">
        <f>E21+0.5</f>
        <v>27.5</v>
      </c>
      <c r="G21" s="72">
        <f>F21+0.75</f>
        <v>28.25</v>
      </c>
      <c r="H21" s="63"/>
      <c r="I21" s="63" t="s">
        <v>164</v>
      </c>
      <c r="J21" s="63" t="s">
        <v>165</v>
      </c>
      <c r="K21" s="63" t="s">
        <v>144</v>
      </c>
      <c r="L21" s="63" t="s">
        <v>154</v>
      </c>
      <c r="M21" s="63" t="s">
        <v>144</v>
      </c>
      <c r="N21" s="63" t="s">
        <v>166</v>
      </c>
    </row>
    <row r="22" s="4" customFormat="1" ht="19" customHeight="1" spans="1:14">
      <c r="A22" s="72" t="s">
        <v>179</v>
      </c>
      <c r="B22" s="72">
        <f t="shared" ref="B22:B25" si="15">C22</f>
        <v>14</v>
      </c>
      <c r="C22" s="72">
        <f t="shared" si="12"/>
        <v>14</v>
      </c>
      <c r="D22" s="72">
        <v>15</v>
      </c>
      <c r="E22" s="72">
        <f t="shared" ref="E22:E25" si="16">D22</f>
        <v>15</v>
      </c>
      <c r="F22" s="72">
        <f t="shared" si="13"/>
        <v>16</v>
      </c>
      <c r="G22" s="72">
        <f t="shared" ref="G22:G25" si="17">F22</f>
        <v>16</v>
      </c>
      <c r="H22" s="75"/>
      <c r="I22" s="63" t="s">
        <v>168</v>
      </c>
      <c r="J22" s="63" t="s">
        <v>169</v>
      </c>
      <c r="K22" s="63" t="s">
        <v>169</v>
      </c>
      <c r="L22" s="63" t="s">
        <v>169</v>
      </c>
      <c r="M22" s="63" t="s">
        <v>169</v>
      </c>
      <c r="N22" s="63" t="s">
        <v>169</v>
      </c>
    </row>
    <row r="23" s="60" customFormat="1" ht="17.55" spans="1:14">
      <c r="A23" s="72" t="s">
        <v>180</v>
      </c>
      <c r="B23" s="72">
        <f t="shared" si="15"/>
        <v>17</v>
      </c>
      <c r="C23" s="72">
        <f t="shared" si="12"/>
        <v>17</v>
      </c>
      <c r="D23" s="72">
        <v>18</v>
      </c>
      <c r="E23" s="72">
        <f t="shared" si="16"/>
        <v>18</v>
      </c>
      <c r="F23" s="72">
        <f>E23+1.5</f>
        <v>19.5</v>
      </c>
      <c r="G23" s="72">
        <f t="shared" si="17"/>
        <v>19.5</v>
      </c>
      <c r="H23" s="76"/>
      <c r="I23" s="63" t="s">
        <v>144</v>
      </c>
      <c r="J23" s="63" t="s">
        <v>144</v>
      </c>
      <c r="K23" s="63" t="s">
        <v>144</v>
      </c>
      <c r="L23" s="63" t="s">
        <v>144</v>
      </c>
      <c r="M23" s="63" t="s">
        <v>144</v>
      </c>
      <c r="N23" s="63" t="s">
        <v>144</v>
      </c>
    </row>
    <row r="24" s="60" customFormat="1" ht="16.8" spans="1:14">
      <c r="A24" s="72" t="s">
        <v>181</v>
      </c>
      <c r="B24" s="77">
        <f t="shared" si="15"/>
        <v>15.5</v>
      </c>
      <c r="C24" s="77">
        <f t="shared" si="12"/>
        <v>15.5</v>
      </c>
      <c r="D24" s="77">
        <v>16.5</v>
      </c>
      <c r="E24" s="77">
        <f t="shared" si="16"/>
        <v>16.5</v>
      </c>
      <c r="F24" s="77">
        <f>E24+1</f>
        <v>17.5</v>
      </c>
      <c r="G24" s="77">
        <f t="shared" si="17"/>
        <v>17.5</v>
      </c>
      <c r="H24" s="76"/>
      <c r="I24" s="63"/>
      <c r="J24" s="63" t="s">
        <v>144</v>
      </c>
      <c r="K24" s="63" t="s">
        <v>144</v>
      </c>
      <c r="L24" s="63" t="s">
        <v>144</v>
      </c>
      <c r="M24" s="63" t="s">
        <v>144</v>
      </c>
      <c r="N24" s="63" t="s">
        <v>144</v>
      </c>
    </row>
    <row r="25" s="60" customFormat="1" ht="17" customHeight="1" spans="1:14">
      <c r="A25" s="72" t="s">
        <v>182</v>
      </c>
      <c r="B25" s="72">
        <f t="shared" si="15"/>
        <v>6</v>
      </c>
      <c r="C25" s="72">
        <f>D25</f>
        <v>6</v>
      </c>
      <c r="D25" s="72">
        <v>6</v>
      </c>
      <c r="E25" s="72">
        <f t="shared" si="16"/>
        <v>6</v>
      </c>
      <c r="F25" s="72">
        <f>E25</f>
        <v>6</v>
      </c>
      <c r="G25" s="72">
        <f t="shared" si="17"/>
        <v>6</v>
      </c>
      <c r="H25" s="76"/>
      <c r="I25" s="81"/>
      <c r="J25" s="63" t="s">
        <v>144</v>
      </c>
      <c r="K25" s="63" t="s">
        <v>144</v>
      </c>
      <c r="L25" s="63" t="s">
        <v>144</v>
      </c>
      <c r="M25" s="63" t="s">
        <v>144</v>
      </c>
      <c r="N25" s="63" t="s">
        <v>144</v>
      </c>
    </row>
    <row r="26" s="60" customFormat="1" customHeight="1" spans="9:13">
      <c r="I26" s="82" t="s">
        <v>183</v>
      </c>
      <c r="J26" s="83"/>
      <c r="K26" s="82" t="s">
        <v>184</v>
      </c>
      <c r="L26" s="82"/>
      <c r="M26" s="82" t="s">
        <v>185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1388888888889" right="0.751388888888889" top="1" bottom="1" header="0.5" footer="0.5"/>
  <pageSetup paperSize="9" scale="91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A19" sqref="A19:K19"/>
    </sheetView>
  </sheetViews>
  <sheetFormatPr defaultColWidth="10.1666666666667" defaultRowHeight="15.6"/>
  <cols>
    <col min="1" max="1" width="9.66666666666667" style="86" customWidth="1"/>
    <col min="2" max="2" width="11.1666666666667" style="86" customWidth="1"/>
    <col min="3" max="3" width="9.16666666666667" style="86" customWidth="1"/>
    <col min="4" max="4" width="9.5" style="86" customWidth="1"/>
    <col min="5" max="5" width="10.6833333333333" style="86" customWidth="1"/>
    <col min="6" max="6" width="20.6" style="86" customWidth="1"/>
    <col min="7" max="7" width="9.5" style="86" customWidth="1"/>
    <col min="8" max="8" width="9.16666666666667" style="86" customWidth="1"/>
    <col min="9" max="9" width="8.16666666666667" style="86" customWidth="1"/>
    <col min="10" max="10" width="10.5" style="86" customWidth="1"/>
    <col min="11" max="11" width="12.1666666666667" style="86" customWidth="1"/>
    <col min="12" max="16384" width="10.1666666666667" style="86"/>
  </cols>
  <sheetData>
    <row r="1" ht="26.55" spans="1:11">
      <c r="A1" s="87" t="s">
        <v>207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>
      <c r="A2" s="88" t="s">
        <v>37</v>
      </c>
      <c r="B2" s="89" t="s">
        <v>38</v>
      </c>
      <c r="C2" s="89"/>
      <c r="D2" s="90" t="s">
        <v>46</v>
      </c>
      <c r="E2" s="91" t="s">
        <v>47</v>
      </c>
      <c r="F2" s="92" t="s">
        <v>208</v>
      </c>
      <c r="G2" s="93" t="s">
        <v>53</v>
      </c>
      <c r="H2" s="93"/>
      <c r="I2" s="124" t="s">
        <v>41</v>
      </c>
      <c r="J2" s="93" t="s">
        <v>42</v>
      </c>
      <c r="K2" s="154"/>
    </row>
    <row r="3" spans="1:11">
      <c r="A3" s="94" t="s">
        <v>59</v>
      </c>
      <c r="B3" s="95">
        <v>18257</v>
      </c>
      <c r="C3" s="96"/>
      <c r="D3" s="97" t="s">
        <v>209</v>
      </c>
      <c r="E3" s="98">
        <v>45532</v>
      </c>
      <c r="F3" s="98"/>
      <c r="G3" s="98"/>
      <c r="H3" s="99" t="s">
        <v>210</v>
      </c>
      <c r="I3" s="99"/>
      <c r="J3" s="99"/>
      <c r="K3" s="155"/>
    </row>
    <row r="4" spans="1:11">
      <c r="A4" s="100" t="s">
        <v>56</v>
      </c>
      <c r="B4" s="101">
        <v>4</v>
      </c>
      <c r="C4" s="101">
        <v>6</v>
      </c>
      <c r="D4" s="102" t="s">
        <v>211</v>
      </c>
      <c r="E4" s="103" t="s">
        <v>212</v>
      </c>
      <c r="F4" s="103"/>
      <c r="G4" s="103"/>
      <c r="H4" s="102" t="s">
        <v>213</v>
      </c>
      <c r="I4" s="102"/>
      <c r="J4" s="117" t="s">
        <v>50</v>
      </c>
      <c r="K4" s="156" t="s">
        <v>51</v>
      </c>
    </row>
    <row r="5" spans="1:11">
      <c r="A5" s="100" t="s">
        <v>214</v>
      </c>
      <c r="B5" s="104">
        <v>6</v>
      </c>
      <c r="C5" s="104"/>
      <c r="D5" s="97" t="s">
        <v>212</v>
      </c>
      <c r="E5" s="97" t="s">
        <v>215</v>
      </c>
      <c r="F5" s="97" t="s">
        <v>216</v>
      </c>
      <c r="G5" s="97" t="s">
        <v>217</v>
      </c>
      <c r="H5" s="102" t="s">
        <v>218</v>
      </c>
      <c r="I5" s="102"/>
      <c r="J5" s="117" t="s">
        <v>50</v>
      </c>
      <c r="K5" s="156" t="s">
        <v>51</v>
      </c>
    </row>
    <row r="6" ht="16.35" spans="1:11">
      <c r="A6" s="105" t="s">
        <v>219</v>
      </c>
      <c r="B6" s="106">
        <v>870</v>
      </c>
      <c r="C6" s="106"/>
      <c r="D6" s="107" t="s">
        <v>220</v>
      </c>
      <c r="E6" s="108"/>
      <c r="F6" s="109">
        <v>9350</v>
      </c>
      <c r="G6" s="107"/>
      <c r="H6" s="110" t="s">
        <v>221</v>
      </c>
      <c r="I6" s="110"/>
      <c r="J6" s="109" t="s">
        <v>50</v>
      </c>
      <c r="K6" s="157" t="s">
        <v>51</v>
      </c>
    </row>
    <row r="7" ht="16.35" spans="1:11">
      <c r="A7" s="111"/>
      <c r="B7" s="112"/>
      <c r="C7" s="112"/>
      <c r="D7" s="111"/>
      <c r="E7" s="112"/>
      <c r="F7" s="113"/>
      <c r="G7" s="111"/>
      <c r="H7" s="113"/>
      <c r="I7" s="112"/>
      <c r="J7" s="112"/>
      <c r="K7" s="112"/>
    </row>
    <row r="8" spans="1:11">
      <c r="A8" s="114" t="s">
        <v>222</v>
      </c>
      <c r="B8" s="92" t="s">
        <v>223</v>
      </c>
      <c r="C8" s="92" t="s">
        <v>224</v>
      </c>
      <c r="D8" s="92" t="s">
        <v>225</v>
      </c>
      <c r="E8" s="92" t="s">
        <v>226</v>
      </c>
      <c r="F8" s="92" t="s">
        <v>227</v>
      </c>
      <c r="G8" s="115" t="s">
        <v>228</v>
      </c>
      <c r="H8" s="116"/>
      <c r="I8" s="116"/>
      <c r="J8" s="116"/>
      <c r="K8" s="158"/>
    </row>
    <row r="9" spans="1:11">
      <c r="A9" s="100" t="s">
        <v>229</v>
      </c>
      <c r="B9" s="102"/>
      <c r="C9" s="117" t="s">
        <v>50</v>
      </c>
      <c r="D9" s="117" t="s">
        <v>51</v>
      </c>
      <c r="E9" s="97" t="s">
        <v>230</v>
      </c>
      <c r="F9" s="118" t="s">
        <v>231</v>
      </c>
      <c r="G9" s="119" t="s">
        <v>232</v>
      </c>
      <c r="H9" s="120"/>
      <c r="I9" s="120"/>
      <c r="J9" s="120"/>
      <c r="K9" s="159"/>
    </row>
    <row r="10" spans="1:11">
      <c r="A10" s="100" t="s">
        <v>233</v>
      </c>
      <c r="B10" s="102"/>
      <c r="C10" s="117" t="s">
        <v>50</v>
      </c>
      <c r="D10" s="117" t="s">
        <v>51</v>
      </c>
      <c r="E10" s="97" t="s">
        <v>234</v>
      </c>
      <c r="F10" s="118" t="s">
        <v>193</v>
      </c>
      <c r="G10" s="119" t="s">
        <v>235</v>
      </c>
      <c r="H10" s="120"/>
      <c r="I10" s="120"/>
      <c r="J10" s="120"/>
      <c r="K10" s="159"/>
    </row>
    <row r="11" spans="1:11">
      <c r="A11" s="121" t="s">
        <v>194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60"/>
    </row>
    <row r="12" spans="1:11">
      <c r="A12" s="94" t="s">
        <v>74</v>
      </c>
      <c r="B12" s="117" t="s">
        <v>70</v>
      </c>
      <c r="C12" s="117" t="s">
        <v>71</v>
      </c>
      <c r="D12" s="118"/>
      <c r="E12" s="97" t="s">
        <v>72</v>
      </c>
      <c r="F12" s="117" t="s">
        <v>70</v>
      </c>
      <c r="G12" s="117" t="s">
        <v>71</v>
      </c>
      <c r="H12" s="117"/>
      <c r="I12" s="97" t="s">
        <v>236</v>
      </c>
      <c r="J12" s="117" t="s">
        <v>70</v>
      </c>
      <c r="K12" s="156" t="s">
        <v>71</v>
      </c>
    </row>
    <row r="13" spans="1:11">
      <c r="A13" s="94" t="s">
        <v>77</v>
      </c>
      <c r="B13" s="117" t="s">
        <v>70</v>
      </c>
      <c r="C13" s="117" t="s">
        <v>71</v>
      </c>
      <c r="D13" s="118"/>
      <c r="E13" s="97" t="s">
        <v>82</v>
      </c>
      <c r="F13" s="117" t="s">
        <v>70</v>
      </c>
      <c r="G13" s="117" t="s">
        <v>71</v>
      </c>
      <c r="H13" s="117"/>
      <c r="I13" s="97" t="s">
        <v>237</v>
      </c>
      <c r="J13" s="117" t="s">
        <v>70</v>
      </c>
      <c r="K13" s="156" t="s">
        <v>71</v>
      </c>
    </row>
    <row r="14" ht="16.35" spans="1:11">
      <c r="A14" s="105" t="s">
        <v>238</v>
      </c>
      <c r="B14" s="109" t="s">
        <v>70</v>
      </c>
      <c r="C14" s="109" t="s">
        <v>71</v>
      </c>
      <c r="D14" s="108"/>
      <c r="E14" s="107" t="s">
        <v>239</v>
      </c>
      <c r="F14" s="109" t="s">
        <v>70</v>
      </c>
      <c r="G14" s="109" t="s">
        <v>71</v>
      </c>
      <c r="H14" s="109"/>
      <c r="I14" s="107" t="s">
        <v>240</v>
      </c>
      <c r="J14" s="109" t="s">
        <v>70</v>
      </c>
      <c r="K14" s="157" t="s">
        <v>71</v>
      </c>
    </row>
    <row r="15" ht="16.35" spans="1:11">
      <c r="A15" s="111"/>
      <c r="B15" s="123"/>
      <c r="C15" s="123"/>
      <c r="D15" s="112"/>
      <c r="E15" s="111"/>
      <c r="F15" s="123"/>
      <c r="G15" s="123"/>
      <c r="H15" s="123"/>
      <c r="I15" s="111"/>
      <c r="J15" s="123"/>
      <c r="K15" s="123"/>
    </row>
    <row r="16" s="84" customFormat="1" spans="1:11">
      <c r="A16" s="88" t="s">
        <v>241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61"/>
    </row>
    <row r="17" spans="1:11">
      <c r="A17" s="100" t="s">
        <v>242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62"/>
    </row>
    <row r="18" spans="1:11">
      <c r="A18" s="100" t="s">
        <v>243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62"/>
    </row>
    <row r="19" spans="1:11">
      <c r="A19" s="125" t="s">
        <v>244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63"/>
    </row>
    <row r="20" spans="1:12">
      <c r="A20" s="125"/>
      <c r="B20" s="126"/>
      <c r="C20" s="126"/>
      <c r="D20" s="126"/>
      <c r="E20" s="126"/>
      <c r="F20" s="126"/>
      <c r="G20" s="126"/>
      <c r="H20" s="126"/>
      <c r="I20" s="126"/>
      <c r="J20" s="126"/>
      <c r="K20" s="163"/>
      <c r="L20" s="164"/>
    </row>
    <row r="21" spans="1:11">
      <c r="A21" s="127"/>
      <c r="B21" s="128"/>
      <c r="C21" s="128"/>
      <c r="D21" s="128"/>
      <c r="E21" s="128"/>
      <c r="F21" s="128"/>
      <c r="G21" s="128"/>
      <c r="H21" s="128"/>
      <c r="I21" s="128"/>
      <c r="J21" s="128"/>
      <c r="K21" s="165"/>
    </row>
    <row r="22" spans="1:11">
      <c r="A22" s="129"/>
      <c r="B22" s="130"/>
      <c r="C22" s="130"/>
      <c r="D22" s="130"/>
      <c r="E22" s="130"/>
      <c r="F22" s="130"/>
      <c r="G22" s="130"/>
      <c r="H22" s="130"/>
      <c r="I22" s="130"/>
      <c r="J22" s="130"/>
      <c r="K22" s="166"/>
    </row>
    <row r="23" spans="1:11">
      <c r="A23" s="131"/>
      <c r="B23" s="132"/>
      <c r="C23" s="132"/>
      <c r="D23" s="132"/>
      <c r="E23" s="132"/>
      <c r="F23" s="132"/>
      <c r="G23" s="132"/>
      <c r="H23" s="132"/>
      <c r="I23" s="132"/>
      <c r="J23" s="132"/>
      <c r="K23" s="167"/>
    </row>
    <row r="24" spans="1:11">
      <c r="A24" s="100" t="s">
        <v>110</v>
      </c>
      <c r="B24" s="102"/>
      <c r="C24" s="117" t="s">
        <v>50</v>
      </c>
      <c r="D24" s="117" t="s">
        <v>51</v>
      </c>
      <c r="E24" s="99"/>
      <c r="F24" s="99"/>
      <c r="G24" s="99"/>
      <c r="H24" s="99"/>
      <c r="I24" s="99"/>
      <c r="J24" s="99"/>
      <c r="K24" s="155"/>
    </row>
    <row r="25" ht="16.35" spans="1:11">
      <c r="A25" s="133" t="s">
        <v>245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68"/>
    </row>
    <row r="26" ht="16.35" spans="1:11">
      <c r="A26" s="135"/>
      <c r="B26" s="135"/>
      <c r="C26" s="135"/>
      <c r="D26" s="135"/>
      <c r="E26" s="135"/>
      <c r="F26" s="135"/>
      <c r="G26" s="135"/>
      <c r="H26" s="135"/>
      <c r="I26" s="135"/>
      <c r="J26" s="135"/>
      <c r="K26" s="135"/>
    </row>
    <row r="27" spans="1:11">
      <c r="A27" s="136" t="s">
        <v>246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58"/>
    </row>
    <row r="28" spans="1:11">
      <c r="A28" s="137" t="s">
        <v>247</v>
      </c>
      <c r="B28" s="117"/>
      <c r="C28" s="117"/>
      <c r="D28" s="117"/>
      <c r="E28" s="117"/>
      <c r="F28" s="117"/>
      <c r="G28" s="117"/>
      <c r="H28" s="117"/>
      <c r="I28" s="117"/>
      <c r="J28" s="117"/>
      <c r="K28" s="156"/>
    </row>
    <row r="29" spans="1:11">
      <c r="A29" s="138"/>
      <c r="B29" s="139"/>
      <c r="C29" s="139"/>
      <c r="D29" s="139"/>
      <c r="E29" s="139"/>
      <c r="F29" s="139"/>
      <c r="G29" s="139"/>
      <c r="H29" s="139"/>
      <c r="I29" s="139"/>
      <c r="J29" s="139"/>
      <c r="K29" s="169"/>
    </row>
    <row r="30" spans="1:11">
      <c r="A30" s="140"/>
      <c r="B30" s="141"/>
      <c r="C30" s="141"/>
      <c r="D30" s="141"/>
      <c r="E30" s="141"/>
      <c r="F30" s="141"/>
      <c r="G30" s="141"/>
      <c r="H30" s="141"/>
      <c r="I30" s="141"/>
      <c r="J30" s="141"/>
      <c r="K30" s="170"/>
    </row>
    <row r="31" spans="1:11">
      <c r="A31" s="142"/>
      <c r="B31" s="143"/>
      <c r="C31" s="143"/>
      <c r="D31" s="143"/>
      <c r="E31" s="143"/>
      <c r="F31" s="143"/>
      <c r="G31" s="143"/>
      <c r="H31" s="143"/>
      <c r="I31" s="143"/>
      <c r="J31" s="143"/>
      <c r="K31" s="171"/>
    </row>
    <row r="32" spans="1:11">
      <c r="A32" s="142"/>
      <c r="B32" s="143"/>
      <c r="C32" s="143"/>
      <c r="D32" s="143"/>
      <c r="E32" s="143"/>
      <c r="F32" s="143"/>
      <c r="G32" s="143"/>
      <c r="H32" s="143"/>
      <c r="I32" s="143"/>
      <c r="J32" s="143"/>
      <c r="K32" s="171"/>
    </row>
    <row r="33" ht="23" customHeight="1" spans="1:11">
      <c r="A33" s="142"/>
      <c r="B33" s="143"/>
      <c r="C33" s="143"/>
      <c r="D33" s="143"/>
      <c r="E33" s="143"/>
      <c r="F33" s="143"/>
      <c r="G33" s="143"/>
      <c r="H33" s="143"/>
      <c r="I33" s="143"/>
      <c r="J33" s="143"/>
      <c r="K33" s="171"/>
    </row>
    <row r="34" ht="23" customHeight="1" spans="1:11">
      <c r="A34" s="129"/>
      <c r="B34" s="130"/>
      <c r="C34" s="130"/>
      <c r="D34" s="130"/>
      <c r="E34" s="130"/>
      <c r="F34" s="130"/>
      <c r="G34" s="130"/>
      <c r="H34" s="130"/>
      <c r="I34" s="130"/>
      <c r="J34" s="130"/>
      <c r="K34" s="166"/>
    </row>
    <row r="35" ht="23" customHeight="1" spans="1:11">
      <c r="A35" s="144"/>
      <c r="B35" s="130"/>
      <c r="C35" s="130"/>
      <c r="D35" s="130"/>
      <c r="E35" s="130"/>
      <c r="F35" s="130"/>
      <c r="G35" s="130"/>
      <c r="H35" s="130"/>
      <c r="I35" s="130"/>
      <c r="J35" s="130"/>
      <c r="K35" s="166"/>
    </row>
    <row r="36" ht="23" customHeight="1" spans="1:11">
      <c r="A36" s="145"/>
      <c r="B36" s="146"/>
      <c r="C36" s="146"/>
      <c r="D36" s="146"/>
      <c r="E36" s="146"/>
      <c r="F36" s="146"/>
      <c r="G36" s="146"/>
      <c r="H36" s="146"/>
      <c r="I36" s="146"/>
      <c r="J36" s="146"/>
      <c r="K36" s="172"/>
    </row>
    <row r="37" ht="18.75" customHeight="1" spans="1:11">
      <c r="A37" s="147" t="s">
        <v>248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73"/>
    </row>
    <row r="38" s="85" customFormat="1" ht="18.75" customHeight="1" spans="1:11">
      <c r="A38" s="100" t="s">
        <v>249</v>
      </c>
      <c r="B38" s="102"/>
      <c r="C38" s="102"/>
      <c r="D38" s="99" t="s">
        <v>250</v>
      </c>
      <c r="E38" s="99"/>
      <c r="F38" s="149" t="s">
        <v>251</v>
      </c>
      <c r="G38" s="150"/>
      <c r="H38" s="102" t="s">
        <v>252</v>
      </c>
      <c r="I38" s="102"/>
      <c r="J38" s="102" t="s">
        <v>253</v>
      </c>
      <c r="K38" s="162"/>
    </row>
    <row r="39" ht="18.75" customHeight="1" spans="1:13">
      <c r="A39" s="100" t="s">
        <v>111</v>
      </c>
      <c r="B39" s="102" t="s">
        <v>254</v>
      </c>
      <c r="C39" s="102"/>
      <c r="D39" s="102"/>
      <c r="E39" s="102"/>
      <c r="F39" s="102"/>
      <c r="G39" s="102"/>
      <c r="H39" s="102"/>
      <c r="I39" s="102"/>
      <c r="J39" s="102"/>
      <c r="K39" s="162"/>
      <c r="M39" s="85"/>
    </row>
    <row r="40" ht="31" customHeight="1" spans="1:11">
      <c r="A40" s="100" t="s">
        <v>255</v>
      </c>
      <c r="B40" s="102"/>
      <c r="C40" s="102"/>
      <c r="D40" s="102"/>
      <c r="E40" s="102"/>
      <c r="F40" s="102"/>
      <c r="G40" s="102"/>
      <c r="H40" s="102"/>
      <c r="I40" s="102"/>
      <c r="J40" s="102"/>
      <c r="K40" s="162"/>
    </row>
    <row r="41" ht="18.75" customHeight="1" spans="1:11">
      <c r="A41" s="100"/>
      <c r="B41" s="102"/>
      <c r="C41" s="102"/>
      <c r="D41" s="102"/>
      <c r="E41" s="102"/>
      <c r="F41" s="102"/>
      <c r="G41" s="102"/>
      <c r="H41" s="102"/>
      <c r="I41" s="102"/>
      <c r="J41" s="102"/>
      <c r="K41" s="162"/>
    </row>
    <row r="42" ht="32" customHeight="1" spans="1:11">
      <c r="A42" s="105" t="s">
        <v>123</v>
      </c>
      <c r="B42" s="151" t="s">
        <v>205</v>
      </c>
      <c r="C42" s="151"/>
      <c r="D42" s="107" t="s">
        <v>256</v>
      </c>
      <c r="E42" s="108" t="s">
        <v>206</v>
      </c>
      <c r="F42" s="107" t="s">
        <v>126</v>
      </c>
      <c r="G42" s="152">
        <v>45403</v>
      </c>
      <c r="H42" s="153" t="s">
        <v>127</v>
      </c>
      <c r="I42" s="153"/>
      <c r="J42" s="151" t="s">
        <v>128</v>
      </c>
      <c r="K42" s="17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"/>
  <sheetViews>
    <sheetView zoomScale="80" zoomScaleNormal="80" workbookViewId="0">
      <selection activeCell="V15" sqref="V15"/>
    </sheetView>
  </sheetViews>
  <sheetFormatPr defaultColWidth="9" defaultRowHeight="26" customHeight="1"/>
  <cols>
    <col min="1" max="1" width="17.1666666666667" style="60" customWidth="1"/>
    <col min="2" max="2" width="7.8" style="60" customWidth="1"/>
    <col min="3" max="7" width="9.33333333333333" style="60" customWidth="1"/>
    <col min="8" max="8" width="1.33333333333333" style="60" customWidth="1"/>
    <col min="9" max="9" width="11.5" style="60" customWidth="1"/>
    <col min="10" max="10" width="8.375" style="60" customWidth="1"/>
    <col min="11" max="11" width="10.5" style="60" customWidth="1"/>
    <col min="12" max="12" width="8.375" style="60" customWidth="1"/>
    <col min="13" max="14" width="10.875" style="60" customWidth="1"/>
    <col min="15" max="16384" width="9" style="60"/>
  </cols>
  <sheetData>
    <row r="1" s="60" customFormat="1" ht="30" customHeight="1" spans="1:14">
      <c r="A1" s="61" t="s">
        <v>131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="4" customFormat="1" ht="25" customHeight="1" spans="1:14">
      <c r="A2" s="63" t="s">
        <v>46</v>
      </c>
      <c r="B2" s="64" t="s">
        <v>47</v>
      </c>
      <c r="C2" s="65"/>
      <c r="D2" s="66" t="s">
        <v>132</v>
      </c>
      <c r="E2" s="67"/>
      <c r="F2" s="67"/>
      <c r="G2" s="67"/>
      <c r="H2" s="68"/>
      <c r="I2" s="78" t="s">
        <v>41</v>
      </c>
      <c r="J2" s="79" t="s">
        <v>42</v>
      </c>
      <c r="K2" s="80"/>
      <c r="L2" s="80"/>
      <c r="M2" s="80"/>
      <c r="N2" s="80"/>
    </row>
    <row r="3" s="4" customFormat="1" ht="23" customHeight="1" spans="1:14">
      <c r="A3" s="69" t="s">
        <v>133</v>
      </c>
      <c r="B3" s="70" t="s">
        <v>134</v>
      </c>
      <c r="C3" s="71"/>
      <c r="D3" s="71"/>
      <c r="E3" s="71"/>
      <c r="F3" s="71"/>
      <c r="G3" s="71"/>
      <c r="H3" s="63"/>
      <c r="I3" s="70" t="s">
        <v>135</v>
      </c>
      <c r="J3" s="71"/>
      <c r="K3" s="71"/>
      <c r="L3" s="71"/>
      <c r="M3" s="71"/>
      <c r="N3" s="71"/>
    </row>
    <row r="4" s="4" customFormat="1" ht="23" customHeight="1" spans="1:14">
      <c r="A4" s="71"/>
      <c r="B4" s="72" t="s">
        <v>95</v>
      </c>
      <c r="C4" s="72" t="s">
        <v>96</v>
      </c>
      <c r="D4" s="72" t="s">
        <v>97</v>
      </c>
      <c r="E4" s="72" t="s">
        <v>98</v>
      </c>
      <c r="F4" s="72" t="s">
        <v>99</v>
      </c>
      <c r="G4" s="72" t="s">
        <v>100</v>
      </c>
      <c r="H4" s="63"/>
      <c r="I4" s="72" t="s">
        <v>95</v>
      </c>
      <c r="J4" s="72" t="s">
        <v>96</v>
      </c>
      <c r="K4" s="72" t="s">
        <v>97</v>
      </c>
      <c r="L4" s="72" t="s">
        <v>98</v>
      </c>
      <c r="M4" s="72" t="s">
        <v>99</v>
      </c>
      <c r="N4" s="72" t="s">
        <v>100</v>
      </c>
    </row>
    <row r="5" s="4" customFormat="1" ht="23" customHeight="1" spans="1:14">
      <c r="A5" s="69"/>
      <c r="B5" s="72" t="s">
        <v>136</v>
      </c>
      <c r="C5" s="72" t="s">
        <v>137</v>
      </c>
      <c r="D5" s="72" t="s">
        <v>138</v>
      </c>
      <c r="E5" s="72" t="s">
        <v>139</v>
      </c>
      <c r="F5" s="72" t="s">
        <v>140</v>
      </c>
      <c r="G5" s="72" t="s">
        <v>141</v>
      </c>
      <c r="H5" s="63"/>
      <c r="I5" s="72" t="s">
        <v>136</v>
      </c>
      <c r="J5" s="72" t="s">
        <v>137</v>
      </c>
      <c r="K5" s="72" t="s">
        <v>138</v>
      </c>
      <c r="L5" s="72" t="s">
        <v>139</v>
      </c>
      <c r="M5" s="72" t="s">
        <v>140</v>
      </c>
      <c r="N5" s="72" t="s">
        <v>141</v>
      </c>
    </row>
    <row r="6" s="4" customFormat="1" ht="21" customHeight="1" spans="1:14">
      <c r="A6" s="72" t="s">
        <v>142</v>
      </c>
      <c r="B6" s="72">
        <f t="shared" ref="B6:B8" si="0">C6-1</f>
        <v>73</v>
      </c>
      <c r="C6" s="72">
        <f t="shared" ref="C6:C8" si="1">D6-2</f>
        <v>74</v>
      </c>
      <c r="D6" s="72">
        <v>76</v>
      </c>
      <c r="E6" s="72">
        <f t="shared" ref="E6:E8" si="2">D6+2</f>
        <v>78</v>
      </c>
      <c r="F6" s="72">
        <f t="shared" ref="F6:F8" si="3">E6+2</f>
        <v>80</v>
      </c>
      <c r="G6" s="72">
        <f t="shared" ref="G6:G8" si="4">F6+1</f>
        <v>81</v>
      </c>
      <c r="H6" s="63"/>
      <c r="I6" s="63" t="s">
        <v>143</v>
      </c>
      <c r="J6" s="63" t="s">
        <v>144</v>
      </c>
      <c r="K6" s="63" t="s">
        <v>145</v>
      </c>
      <c r="L6" s="63" t="s">
        <v>144</v>
      </c>
      <c r="M6" s="63" t="s">
        <v>143</v>
      </c>
      <c r="N6" s="63" t="s">
        <v>146</v>
      </c>
    </row>
    <row r="7" s="4" customFormat="1" ht="21" customHeight="1" spans="1:14">
      <c r="A7" s="72" t="s">
        <v>147</v>
      </c>
      <c r="B7" s="72">
        <f t="shared" si="0"/>
        <v>71</v>
      </c>
      <c r="C7" s="72">
        <f t="shared" si="1"/>
        <v>72</v>
      </c>
      <c r="D7" s="72">
        <v>74</v>
      </c>
      <c r="E7" s="72">
        <f t="shared" si="2"/>
        <v>76</v>
      </c>
      <c r="F7" s="72">
        <f t="shared" si="3"/>
        <v>78</v>
      </c>
      <c r="G7" s="72">
        <f t="shared" si="4"/>
        <v>79</v>
      </c>
      <c r="H7" s="63"/>
      <c r="I7" s="63" t="s">
        <v>148</v>
      </c>
      <c r="J7" s="63" t="s">
        <v>144</v>
      </c>
      <c r="K7" s="63">
        <f>0.3/0.3</f>
        <v>1</v>
      </c>
      <c r="L7" s="63" t="s">
        <v>145</v>
      </c>
      <c r="M7" s="63" t="s">
        <v>149</v>
      </c>
      <c r="N7" s="63" t="s">
        <v>150</v>
      </c>
    </row>
    <row r="8" s="4" customFormat="1" ht="21" customHeight="1" spans="1:14">
      <c r="A8" s="73" t="s">
        <v>151</v>
      </c>
      <c r="B8" s="72">
        <f t="shared" si="0"/>
        <v>64</v>
      </c>
      <c r="C8" s="72">
        <f t="shared" si="1"/>
        <v>65</v>
      </c>
      <c r="D8" s="72">
        <v>67</v>
      </c>
      <c r="E8" s="72">
        <f t="shared" si="2"/>
        <v>69</v>
      </c>
      <c r="F8" s="72">
        <f t="shared" si="3"/>
        <v>71</v>
      </c>
      <c r="G8" s="72">
        <f t="shared" si="4"/>
        <v>72</v>
      </c>
      <c r="H8" s="63"/>
      <c r="I8" s="63" t="s">
        <v>152</v>
      </c>
      <c r="J8" s="63" t="s">
        <v>144</v>
      </c>
      <c r="K8" s="63" t="s">
        <v>144</v>
      </c>
      <c r="L8" s="63" t="s">
        <v>144</v>
      </c>
      <c r="M8" s="63" t="s">
        <v>144</v>
      </c>
      <c r="N8" s="63" t="s">
        <v>144</v>
      </c>
    </row>
    <row r="9" s="4" customFormat="1" ht="21" customHeight="1" spans="1:14">
      <c r="A9" s="72" t="s">
        <v>153</v>
      </c>
      <c r="B9" s="72">
        <f t="shared" ref="B9:B11" si="5">C9-4</f>
        <v>116</v>
      </c>
      <c r="C9" s="72">
        <f t="shared" ref="C9:C11" si="6">D9-4</f>
        <v>120</v>
      </c>
      <c r="D9" s="72">
        <v>124</v>
      </c>
      <c r="E9" s="72">
        <f t="shared" ref="E9:E11" si="7">D9+4</f>
        <v>128</v>
      </c>
      <c r="F9" s="72">
        <f>E9+4</f>
        <v>132</v>
      </c>
      <c r="G9" s="72">
        <f t="shared" ref="G9:G11" si="8">F9+6</f>
        <v>138</v>
      </c>
      <c r="H9" s="63"/>
      <c r="I9" s="63" t="s">
        <v>144</v>
      </c>
      <c r="J9" s="63" t="s">
        <v>144</v>
      </c>
      <c r="K9" s="63" t="s">
        <v>144</v>
      </c>
      <c r="L9" s="63" t="s">
        <v>154</v>
      </c>
      <c r="M9" s="63" t="s">
        <v>144</v>
      </c>
      <c r="N9" s="63" t="s">
        <v>144</v>
      </c>
    </row>
    <row r="10" s="4" customFormat="1" ht="21" customHeight="1" spans="1:14">
      <c r="A10" s="72" t="s">
        <v>155</v>
      </c>
      <c r="B10" s="72">
        <f t="shared" si="5"/>
        <v>113</v>
      </c>
      <c r="C10" s="72">
        <f t="shared" si="6"/>
        <v>117</v>
      </c>
      <c r="D10" s="72">
        <v>121</v>
      </c>
      <c r="E10" s="72">
        <f t="shared" si="7"/>
        <v>125</v>
      </c>
      <c r="F10" s="72">
        <f>E10+5</f>
        <v>130</v>
      </c>
      <c r="G10" s="72">
        <f t="shared" si="8"/>
        <v>136</v>
      </c>
      <c r="H10" s="63"/>
      <c r="I10" s="63" t="s">
        <v>144</v>
      </c>
      <c r="J10" s="63" t="s">
        <v>144</v>
      </c>
      <c r="K10" s="63" t="s">
        <v>144</v>
      </c>
      <c r="L10" s="63" t="s">
        <v>144</v>
      </c>
      <c r="M10" s="63" t="s">
        <v>144</v>
      </c>
      <c r="N10" s="63" t="s">
        <v>144</v>
      </c>
    </row>
    <row r="11" s="4" customFormat="1" ht="21" customHeight="1" spans="1:14">
      <c r="A11" s="72" t="s">
        <v>156</v>
      </c>
      <c r="B11" s="72">
        <f t="shared" si="5"/>
        <v>112</v>
      </c>
      <c r="C11" s="72">
        <f t="shared" si="6"/>
        <v>116</v>
      </c>
      <c r="D11" s="72">
        <v>120</v>
      </c>
      <c r="E11" s="72">
        <f t="shared" si="7"/>
        <v>124</v>
      </c>
      <c r="F11" s="72">
        <f>E11+5</f>
        <v>129</v>
      </c>
      <c r="G11" s="72">
        <f t="shared" si="8"/>
        <v>135</v>
      </c>
      <c r="H11" s="63"/>
      <c r="I11" s="63" t="s">
        <v>157</v>
      </c>
      <c r="J11" s="63" t="s">
        <v>158</v>
      </c>
      <c r="K11" s="63" t="s">
        <v>159</v>
      </c>
      <c r="L11" s="63" t="s">
        <v>160</v>
      </c>
      <c r="M11" s="63" t="s">
        <v>158</v>
      </c>
      <c r="N11" s="63" t="s">
        <v>161</v>
      </c>
    </row>
    <row r="12" s="4" customFormat="1" ht="21" customHeight="1" spans="1:14">
      <c r="A12" s="72" t="s">
        <v>162</v>
      </c>
      <c r="B12" s="72">
        <f>C12-1.2</f>
        <v>46.6</v>
      </c>
      <c r="C12" s="72">
        <f>D12-1.2</f>
        <v>47.8</v>
      </c>
      <c r="D12" s="72">
        <v>49</v>
      </c>
      <c r="E12" s="72">
        <f>D12+1.2</f>
        <v>50.2</v>
      </c>
      <c r="F12" s="72">
        <f>E12+1.2</f>
        <v>51.4</v>
      </c>
      <c r="G12" s="72">
        <f>F12+1.4</f>
        <v>52.8</v>
      </c>
      <c r="H12" s="63"/>
      <c r="I12" s="63"/>
      <c r="J12" s="63"/>
      <c r="K12" s="63"/>
      <c r="L12" s="63"/>
      <c r="M12" s="63"/>
      <c r="N12" s="63"/>
    </row>
    <row r="13" s="4" customFormat="1" ht="21" customHeight="1" spans="1:14">
      <c r="A13" s="72" t="s">
        <v>163</v>
      </c>
      <c r="B13" s="72">
        <f>C13-0.6</f>
        <v>62.2</v>
      </c>
      <c r="C13" s="72">
        <f>D13-1.2</f>
        <v>62.8</v>
      </c>
      <c r="D13" s="72">
        <v>64</v>
      </c>
      <c r="E13" s="72">
        <f>D13+1.2</f>
        <v>65.2</v>
      </c>
      <c r="F13" s="72">
        <f>E13+1.2</f>
        <v>66.4</v>
      </c>
      <c r="G13" s="72">
        <f>F13+0.6</f>
        <v>67</v>
      </c>
      <c r="H13" s="63"/>
      <c r="I13" s="63" t="s">
        <v>164</v>
      </c>
      <c r="J13" s="63" t="s">
        <v>165</v>
      </c>
      <c r="K13" s="63" t="s">
        <v>144</v>
      </c>
      <c r="L13" s="63" t="s">
        <v>154</v>
      </c>
      <c r="M13" s="63" t="s">
        <v>144</v>
      </c>
      <c r="N13" s="63" t="s">
        <v>166</v>
      </c>
    </row>
    <row r="14" s="4" customFormat="1" ht="21" customHeight="1" spans="1:14">
      <c r="A14" s="74" t="s">
        <v>167</v>
      </c>
      <c r="B14" s="72">
        <f>C14-0.8</f>
        <v>23.4</v>
      </c>
      <c r="C14" s="72">
        <f>D14-0.8</f>
        <v>24.2</v>
      </c>
      <c r="D14" s="72">
        <v>25</v>
      </c>
      <c r="E14" s="72">
        <f>D14+0.8</f>
        <v>25.8</v>
      </c>
      <c r="F14" s="72">
        <f>E14+0.8</f>
        <v>26.6</v>
      </c>
      <c r="G14" s="72">
        <f>F14+1.3</f>
        <v>27.9</v>
      </c>
      <c r="H14" s="63"/>
      <c r="I14" s="63" t="s">
        <v>168</v>
      </c>
      <c r="J14" s="63" t="s">
        <v>169</v>
      </c>
      <c r="K14" s="63" t="s">
        <v>169</v>
      </c>
      <c r="L14" s="63" t="s">
        <v>169</v>
      </c>
      <c r="M14" s="63" t="s">
        <v>169</v>
      </c>
      <c r="N14" s="63" t="s">
        <v>169</v>
      </c>
    </row>
    <row r="15" s="4" customFormat="1" ht="21" customHeight="1" spans="1:14">
      <c r="A15" s="72" t="s">
        <v>170</v>
      </c>
      <c r="B15" s="72">
        <f>C15-0.7</f>
        <v>19.6</v>
      </c>
      <c r="C15" s="72">
        <f>D15-0.7</f>
        <v>20.3</v>
      </c>
      <c r="D15" s="72">
        <v>21</v>
      </c>
      <c r="E15" s="72">
        <f>D15+0.7</f>
        <v>21.7</v>
      </c>
      <c r="F15" s="72">
        <f>E15+0.7</f>
        <v>22.4</v>
      </c>
      <c r="G15" s="72">
        <f>F15+1</f>
        <v>23.4</v>
      </c>
      <c r="H15" s="63"/>
      <c r="I15" s="63" t="s">
        <v>145</v>
      </c>
      <c r="J15" s="63" t="s">
        <v>144</v>
      </c>
      <c r="K15" s="63" t="s">
        <v>168</v>
      </c>
      <c r="L15" s="63" t="s">
        <v>168</v>
      </c>
      <c r="M15" s="63" t="s">
        <v>169</v>
      </c>
      <c r="N15" s="63" t="s">
        <v>169</v>
      </c>
    </row>
    <row r="16" s="4" customFormat="1" ht="21" customHeight="1" spans="1:14">
      <c r="A16" s="72" t="s">
        <v>171</v>
      </c>
      <c r="B16" s="72">
        <f t="shared" ref="B16:B21" si="9">C16-0.5</f>
        <v>14.5</v>
      </c>
      <c r="C16" s="72">
        <f t="shared" ref="C16:C21" si="10">D16-0.5</f>
        <v>15</v>
      </c>
      <c r="D16" s="72">
        <v>15.5</v>
      </c>
      <c r="E16" s="72">
        <f>D16+0.5</f>
        <v>16</v>
      </c>
      <c r="F16" s="72">
        <f>E16+0.5</f>
        <v>16.5</v>
      </c>
      <c r="G16" s="72">
        <f>F16+0.7</f>
        <v>17.2</v>
      </c>
      <c r="H16" s="63"/>
      <c r="I16" s="63" t="s">
        <v>144</v>
      </c>
      <c r="J16" s="63" t="s">
        <v>144</v>
      </c>
      <c r="K16" s="63" t="s">
        <v>144</v>
      </c>
      <c r="L16" s="63" t="s">
        <v>144</v>
      </c>
      <c r="M16" s="63" t="s">
        <v>144</v>
      </c>
      <c r="N16" s="63" t="s">
        <v>144</v>
      </c>
    </row>
    <row r="17" s="4" customFormat="1" ht="21" customHeight="1" spans="1:14">
      <c r="A17" s="72" t="s">
        <v>172</v>
      </c>
      <c r="B17" s="72">
        <f>C17</f>
        <v>10.5</v>
      </c>
      <c r="C17" s="72">
        <f>D17</f>
        <v>10.5</v>
      </c>
      <c r="D17" s="72">
        <v>10.5</v>
      </c>
      <c r="E17" s="72">
        <f t="shared" ref="E17:G17" si="11">D17</f>
        <v>10.5</v>
      </c>
      <c r="F17" s="72">
        <f t="shared" si="11"/>
        <v>10.5</v>
      </c>
      <c r="G17" s="72">
        <f t="shared" si="11"/>
        <v>10.5</v>
      </c>
      <c r="H17" s="63"/>
      <c r="I17" s="63" t="s">
        <v>144</v>
      </c>
      <c r="J17" s="63" t="s">
        <v>144</v>
      </c>
      <c r="K17" s="63" t="s">
        <v>144</v>
      </c>
      <c r="L17" s="63" t="s">
        <v>144</v>
      </c>
      <c r="M17" s="63" t="s">
        <v>144</v>
      </c>
      <c r="N17" s="63" t="s">
        <v>144</v>
      </c>
    </row>
    <row r="18" s="4" customFormat="1" ht="21" customHeight="1" spans="1:14">
      <c r="A18" s="72" t="s">
        <v>173</v>
      </c>
      <c r="B18" s="72">
        <f>C18-1</f>
        <v>56</v>
      </c>
      <c r="C18" s="72">
        <f t="shared" ref="C18:C24" si="12">D18-1</f>
        <v>57</v>
      </c>
      <c r="D18" s="72">
        <v>58</v>
      </c>
      <c r="E18" s="72">
        <f>D18+1</f>
        <v>59</v>
      </c>
      <c r="F18" s="72">
        <f t="shared" ref="F18:F22" si="13">E18+1</f>
        <v>60</v>
      </c>
      <c r="G18" s="72">
        <f>F18+1.5</f>
        <v>61.5</v>
      </c>
      <c r="H18" s="63"/>
      <c r="I18" s="63"/>
      <c r="J18" s="63" t="s">
        <v>144</v>
      </c>
      <c r="K18" s="63" t="s">
        <v>144</v>
      </c>
      <c r="L18" s="63" t="s">
        <v>144</v>
      </c>
      <c r="M18" s="63" t="s">
        <v>144</v>
      </c>
      <c r="N18" s="63" t="s">
        <v>144</v>
      </c>
    </row>
    <row r="19" s="4" customFormat="1" ht="21" customHeight="1" spans="1:14">
      <c r="A19" s="72" t="s">
        <v>174</v>
      </c>
      <c r="B19" s="72">
        <f>C19-1</f>
        <v>54</v>
      </c>
      <c r="C19" s="72">
        <f t="shared" si="12"/>
        <v>55</v>
      </c>
      <c r="D19" s="72">
        <v>56</v>
      </c>
      <c r="E19" s="72">
        <f>D19+1</f>
        <v>57</v>
      </c>
      <c r="F19" s="72">
        <f t="shared" si="13"/>
        <v>58</v>
      </c>
      <c r="G19" s="72">
        <f>F19+1.5</f>
        <v>59.5</v>
      </c>
      <c r="H19" s="63"/>
      <c r="I19" s="63" t="s">
        <v>175</v>
      </c>
      <c r="J19" s="63" t="s">
        <v>169</v>
      </c>
      <c r="K19" s="63" t="s">
        <v>169</v>
      </c>
      <c r="L19" s="63" t="s">
        <v>176</v>
      </c>
      <c r="M19" s="63" t="s">
        <v>169</v>
      </c>
      <c r="N19" s="63" t="s">
        <v>143</v>
      </c>
    </row>
    <row r="20" s="4" customFormat="1" ht="21" customHeight="1" spans="1:14">
      <c r="A20" s="72" t="s">
        <v>177</v>
      </c>
      <c r="B20" s="72">
        <f t="shared" si="9"/>
        <v>36.5</v>
      </c>
      <c r="C20" s="72">
        <f t="shared" si="10"/>
        <v>37</v>
      </c>
      <c r="D20" s="72">
        <v>37.5</v>
      </c>
      <c r="E20" s="72">
        <f t="shared" ref="E20:G20" si="14">D20+0.5</f>
        <v>38</v>
      </c>
      <c r="F20" s="72">
        <f t="shared" si="14"/>
        <v>38.5</v>
      </c>
      <c r="G20" s="72">
        <f t="shared" si="14"/>
        <v>39</v>
      </c>
      <c r="H20" s="63"/>
      <c r="I20" s="63" t="s">
        <v>145</v>
      </c>
      <c r="J20" s="63" t="s">
        <v>144</v>
      </c>
      <c r="K20" s="63" t="s">
        <v>168</v>
      </c>
      <c r="L20" s="63" t="s">
        <v>168</v>
      </c>
      <c r="M20" s="63" t="s">
        <v>169</v>
      </c>
      <c r="N20" s="63" t="s">
        <v>169</v>
      </c>
    </row>
    <row r="21" s="4" customFormat="1" ht="21" customHeight="1" spans="1:14">
      <c r="A21" s="72" t="s">
        <v>178</v>
      </c>
      <c r="B21" s="72">
        <f t="shared" si="9"/>
        <v>25.5</v>
      </c>
      <c r="C21" s="72">
        <f t="shared" si="10"/>
        <v>26</v>
      </c>
      <c r="D21" s="72">
        <v>26.5</v>
      </c>
      <c r="E21" s="72">
        <f>D21+0.5</f>
        <v>27</v>
      </c>
      <c r="F21" s="72">
        <f>E21+0.5</f>
        <v>27.5</v>
      </c>
      <c r="G21" s="72">
        <f>F21+0.75</f>
        <v>28.25</v>
      </c>
      <c r="H21" s="63"/>
      <c r="I21" s="63" t="s">
        <v>164</v>
      </c>
      <c r="J21" s="63" t="s">
        <v>165</v>
      </c>
      <c r="K21" s="63" t="s">
        <v>144</v>
      </c>
      <c r="L21" s="63" t="s">
        <v>154</v>
      </c>
      <c r="M21" s="63" t="s">
        <v>144</v>
      </c>
      <c r="N21" s="63" t="s">
        <v>166</v>
      </c>
    </row>
    <row r="22" s="4" customFormat="1" ht="19" customHeight="1" spans="1:14">
      <c r="A22" s="72" t="s">
        <v>179</v>
      </c>
      <c r="B22" s="72">
        <f t="shared" ref="B22:B25" si="15">C22</f>
        <v>14</v>
      </c>
      <c r="C22" s="72">
        <f t="shared" si="12"/>
        <v>14</v>
      </c>
      <c r="D22" s="72">
        <v>15</v>
      </c>
      <c r="E22" s="72">
        <f t="shared" ref="E22:E25" si="16">D22</f>
        <v>15</v>
      </c>
      <c r="F22" s="72">
        <f t="shared" si="13"/>
        <v>16</v>
      </c>
      <c r="G22" s="72">
        <f t="shared" ref="G22:G25" si="17">F22</f>
        <v>16</v>
      </c>
      <c r="H22" s="75"/>
      <c r="I22" s="63" t="s">
        <v>168</v>
      </c>
      <c r="J22" s="63" t="s">
        <v>169</v>
      </c>
      <c r="K22" s="63" t="s">
        <v>169</v>
      </c>
      <c r="L22" s="63" t="s">
        <v>169</v>
      </c>
      <c r="M22" s="63" t="s">
        <v>169</v>
      </c>
      <c r="N22" s="63" t="s">
        <v>169</v>
      </c>
    </row>
    <row r="23" s="60" customFormat="1" ht="17.55" spans="1:14">
      <c r="A23" s="72" t="s">
        <v>180</v>
      </c>
      <c r="B23" s="72">
        <f t="shared" si="15"/>
        <v>17</v>
      </c>
      <c r="C23" s="72">
        <f t="shared" si="12"/>
        <v>17</v>
      </c>
      <c r="D23" s="72">
        <v>18</v>
      </c>
      <c r="E23" s="72">
        <f t="shared" si="16"/>
        <v>18</v>
      </c>
      <c r="F23" s="72">
        <f>E23+1.5</f>
        <v>19.5</v>
      </c>
      <c r="G23" s="72">
        <f t="shared" si="17"/>
        <v>19.5</v>
      </c>
      <c r="H23" s="76"/>
      <c r="I23" s="63" t="s">
        <v>144</v>
      </c>
      <c r="J23" s="63" t="s">
        <v>144</v>
      </c>
      <c r="K23" s="63" t="s">
        <v>144</v>
      </c>
      <c r="L23" s="63" t="s">
        <v>144</v>
      </c>
      <c r="M23" s="63" t="s">
        <v>144</v>
      </c>
      <c r="N23" s="63" t="s">
        <v>144</v>
      </c>
    </row>
    <row r="24" s="60" customFormat="1" ht="16.8" spans="1:14">
      <c r="A24" s="72" t="s">
        <v>181</v>
      </c>
      <c r="B24" s="77">
        <f t="shared" si="15"/>
        <v>15.5</v>
      </c>
      <c r="C24" s="77">
        <f t="shared" si="12"/>
        <v>15.5</v>
      </c>
      <c r="D24" s="77">
        <v>16.5</v>
      </c>
      <c r="E24" s="77">
        <f t="shared" si="16"/>
        <v>16.5</v>
      </c>
      <c r="F24" s="77">
        <f>E24+1</f>
        <v>17.5</v>
      </c>
      <c r="G24" s="77">
        <f t="shared" si="17"/>
        <v>17.5</v>
      </c>
      <c r="H24" s="76"/>
      <c r="I24" s="63"/>
      <c r="J24" s="63" t="s">
        <v>144</v>
      </c>
      <c r="K24" s="63" t="s">
        <v>144</v>
      </c>
      <c r="L24" s="63" t="s">
        <v>144</v>
      </c>
      <c r="M24" s="63" t="s">
        <v>144</v>
      </c>
      <c r="N24" s="63" t="s">
        <v>144</v>
      </c>
    </row>
    <row r="25" s="60" customFormat="1" ht="17" customHeight="1" spans="1:14">
      <c r="A25" s="72" t="s">
        <v>182</v>
      </c>
      <c r="B25" s="72">
        <f t="shared" si="15"/>
        <v>6</v>
      </c>
      <c r="C25" s="72">
        <f>D25</f>
        <v>6</v>
      </c>
      <c r="D25" s="72">
        <v>6</v>
      </c>
      <c r="E25" s="72">
        <f t="shared" si="16"/>
        <v>6</v>
      </c>
      <c r="F25" s="72">
        <f>E25</f>
        <v>6</v>
      </c>
      <c r="G25" s="72">
        <f t="shared" si="17"/>
        <v>6</v>
      </c>
      <c r="H25" s="76"/>
      <c r="I25" s="81"/>
      <c r="J25" s="63" t="s">
        <v>144</v>
      </c>
      <c r="K25" s="63" t="s">
        <v>144</v>
      </c>
      <c r="L25" s="63" t="s">
        <v>144</v>
      </c>
      <c r="M25" s="63" t="s">
        <v>144</v>
      </c>
      <c r="N25" s="63" t="s">
        <v>144</v>
      </c>
    </row>
    <row r="26" s="60" customFormat="1" customHeight="1" spans="9:13">
      <c r="I26" s="82" t="s">
        <v>183</v>
      </c>
      <c r="J26" s="83"/>
      <c r="K26" s="82" t="s">
        <v>184</v>
      </c>
      <c r="L26" s="82"/>
      <c r="M26" s="82" t="s">
        <v>185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workbookViewId="0">
      <selection activeCell="D4" sqref="D4:D7"/>
    </sheetView>
  </sheetViews>
  <sheetFormatPr defaultColWidth="8.1" defaultRowHeight="14.4"/>
  <cols>
    <col min="1" max="1" width="6.3" style="1" customWidth="1"/>
    <col min="2" max="2" width="11.025" style="1" customWidth="1"/>
    <col min="3" max="3" width="12.15" style="1" customWidth="1"/>
    <col min="4" max="4" width="11.475" style="1" customWidth="1"/>
    <col min="5" max="5" width="17.8916666666667" style="1" customWidth="1"/>
    <col min="6" max="6" width="10.2416666666667" style="1" customWidth="1"/>
    <col min="7" max="7" width="7.2" style="1" customWidth="1"/>
    <col min="8" max="8" width="10.575" style="1" customWidth="1"/>
    <col min="9" max="12" width="9" style="1" customWidth="1"/>
    <col min="13" max="14" width="8.325" style="1" customWidth="1"/>
    <col min="15" max="15" width="9.675" style="1" customWidth="1"/>
    <col min="16" max="16384" width="8.1" style="1"/>
  </cols>
  <sheetData>
    <row r="1" s="1" customFormat="1" ht="28.5" customHeight="1" spans="1:15">
      <c r="A1" s="5" t="s">
        <v>257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8" customHeight="1" spans="1:15">
      <c r="A2" s="6" t="s">
        <v>258</v>
      </c>
      <c r="B2" s="7" t="s">
        <v>259</v>
      </c>
      <c r="C2" s="7" t="s">
        <v>260</v>
      </c>
      <c r="D2" s="7" t="s">
        <v>261</v>
      </c>
      <c r="E2" s="7" t="s">
        <v>262</v>
      </c>
      <c r="F2" s="7" t="s">
        <v>263</v>
      </c>
      <c r="G2" s="7" t="s">
        <v>264</v>
      </c>
      <c r="H2" s="7" t="s">
        <v>265</v>
      </c>
      <c r="I2" s="6" t="s">
        <v>266</v>
      </c>
      <c r="J2" s="6" t="s">
        <v>267</v>
      </c>
      <c r="K2" s="6" t="s">
        <v>268</v>
      </c>
      <c r="L2" s="6" t="s">
        <v>269</v>
      </c>
      <c r="M2" s="6" t="s">
        <v>270</v>
      </c>
      <c r="N2" s="7" t="s">
        <v>271</v>
      </c>
      <c r="O2" s="7" t="s">
        <v>272</v>
      </c>
    </row>
    <row r="3" s="2" customFormat="1" ht="18" customHeight="1" spans="1:15">
      <c r="A3" s="6"/>
      <c r="B3" s="9"/>
      <c r="C3" s="9"/>
      <c r="D3" s="9"/>
      <c r="E3" s="9"/>
      <c r="F3" s="9"/>
      <c r="G3" s="9"/>
      <c r="H3" s="9"/>
      <c r="I3" s="6" t="s">
        <v>273</v>
      </c>
      <c r="J3" s="6" t="s">
        <v>273</v>
      </c>
      <c r="K3" s="6" t="s">
        <v>273</v>
      </c>
      <c r="L3" s="6" t="s">
        <v>273</v>
      </c>
      <c r="M3" s="6" t="s">
        <v>273</v>
      </c>
      <c r="N3" s="9"/>
      <c r="O3" s="9"/>
    </row>
    <row r="4" s="2" customFormat="1" ht="18" customHeight="1" spans="1:15">
      <c r="A4" s="33">
        <v>1</v>
      </c>
      <c r="B4" s="28" t="s">
        <v>274</v>
      </c>
      <c r="C4" s="30" t="s">
        <v>275</v>
      </c>
      <c r="D4" s="12" t="s">
        <v>102</v>
      </c>
      <c r="E4" s="13" t="s">
        <v>47</v>
      </c>
      <c r="F4" s="11" t="s">
        <v>276</v>
      </c>
      <c r="G4" s="58" t="s">
        <v>80</v>
      </c>
      <c r="H4" s="59"/>
      <c r="I4" s="33">
        <v>1</v>
      </c>
      <c r="J4" s="33"/>
      <c r="K4" s="33">
        <v>1</v>
      </c>
      <c r="L4" s="33"/>
      <c r="M4" s="33">
        <v>1</v>
      </c>
      <c r="N4" s="59">
        <f>SUM(I4:M4)</f>
        <v>3</v>
      </c>
      <c r="O4" s="59"/>
    </row>
    <row r="5" s="2" customFormat="1" ht="18" customHeight="1" spans="1:15">
      <c r="A5" s="33">
        <v>2</v>
      </c>
      <c r="B5" s="28" t="s">
        <v>277</v>
      </c>
      <c r="C5" s="30" t="s">
        <v>275</v>
      </c>
      <c r="D5" s="12" t="s">
        <v>105</v>
      </c>
      <c r="E5" s="13" t="s">
        <v>47</v>
      </c>
      <c r="F5" s="11" t="s">
        <v>276</v>
      </c>
      <c r="G5" s="58" t="s">
        <v>80</v>
      </c>
      <c r="H5" s="59"/>
      <c r="I5" s="33"/>
      <c r="J5" s="33">
        <v>1</v>
      </c>
      <c r="K5" s="33"/>
      <c r="L5" s="33">
        <v>1</v>
      </c>
      <c r="M5" s="33">
        <v>1</v>
      </c>
      <c r="N5" s="59">
        <f>SUM(I5:M5)</f>
        <v>3</v>
      </c>
      <c r="O5" s="59"/>
    </row>
    <row r="6" s="2" customFormat="1" ht="18" customHeight="1" spans="1:15">
      <c r="A6" s="33">
        <v>3</v>
      </c>
      <c r="B6" s="28" t="s">
        <v>278</v>
      </c>
      <c r="C6" s="30" t="s">
        <v>275</v>
      </c>
      <c r="D6" s="12" t="s">
        <v>104</v>
      </c>
      <c r="E6" s="13" t="s">
        <v>47</v>
      </c>
      <c r="F6" s="11" t="s">
        <v>276</v>
      </c>
      <c r="G6" s="58" t="s">
        <v>80</v>
      </c>
      <c r="H6" s="59"/>
      <c r="I6" s="33"/>
      <c r="J6" s="33">
        <v>1</v>
      </c>
      <c r="K6" s="33"/>
      <c r="L6" s="33">
        <v>1</v>
      </c>
      <c r="M6" s="33"/>
      <c r="N6" s="59">
        <f>SUM(I6:M6)</f>
        <v>2</v>
      </c>
      <c r="O6" s="59"/>
    </row>
    <row r="7" s="2" customFormat="1" ht="18" customHeight="1" spans="1:15">
      <c r="A7" s="33">
        <v>4</v>
      </c>
      <c r="B7" s="28" t="s">
        <v>279</v>
      </c>
      <c r="C7" s="30" t="s">
        <v>275</v>
      </c>
      <c r="D7" s="12" t="s">
        <v>103</v>
      </c>
      <c r="E7" s="13" t="s">
        <v>47</v>
      </c>
      <c r="F7" s="11" t="s">
        <v>276</v>
      </c>
      <c r="G7" s="58" t="s">
        <v>80</v>
      </c>
      <c r="H7" s="59"/>
      <c r="I7" s="33">
        <v>1</v>
      </c>
      <c r="J7" s="33"/>
      <c r="K7" s="33">
        <v>1</v>
      </c>
      <c r="L7" s="33"/>
      <c r="M7" s="33">
        <v>1</v>
      </c>
      <c r="N7" s="59">
        <f>SUM(I7:M7)</f>
        <v>3</v>
      </c>
      <c r="O7" s="59"/>
    </row>
    <row r="8" s="2" customFormat="1" ht="18" customHeight="1" spans="1:15">
      <c r="A8" s="33"/>
      <c r="B8" s="28"/>
      <c r="C8" s="30"/>
      <c r="D8" s="12"/>
      <c r="E8" s="13"/>
      <c r="F8" s="11"/>
      <c r="G8" s="58"/>
      <c r="H8" s="59"/>
      <c r="I8" s="33"/>
      <c r="J8" s="33"/>
      <c r="K8" s="33"/>
      <c r="L8" s="33"/>
      <c r="M8" s="33"/>
      <c r="N8" s="59"/>
      <c r="O8" s="59"/>
    </row>
    <row r="9" s="2" customFormat="1" ht="18" customHeight="1" spans="1:15">
      <c r="A9" s="33"/>
      <c r="B9" s="13"/>
      <c r="C9" s="30"/>
      <c r="D9" s="12"/>
      <c r="E9" s="13"/>
      <c r="F9" s="11"/>
      <c r="G9" s="58"/>
      <c r="H9" s="59"/>
      <c r="I9" s="33"/>
      <c r="J9" s="33"/>
      <c r="K9" s="33"/>
      <c r="L9" s="33"/>
      <c r="M9" s="33"/>
      <c r="N9" s="59"/>
      <c r="O9" s="59"/>
    </row>
    <row r="10" s="1" customFormat="1" ht="14.25" customHeight="1" spans="1:15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</row>
    <row r="11" s="4" customFormat="1" ht="29.25" customHeight="1" spans="1:15">
      <c r="A11" s="17" t="s">
        <v>280</v>
      </c>
      <c r="B11" s="18"/>
      <c r="C11" s="18"/>
      <c r="D11" s="19"/>
      <c r="E11" s="20"/>
      <c r="F11" s="38"/>
      <c r="G11" s="38"/>
      <c r="H11" s="38"/>
      <c r="I11" s="31"/>
      <c r="J11" s="17" t="s">
        <v>281</v>
      </c>
      <c r="K11" s="18"/>
      <c r="L11" s="18"/>
      <c r="M11" s="19"/>
      <c r="N11" s="18"/>
      <c r="O11" s="26"/>
    </row>
    <row r="12" s="1" customFormat="1" ht="72.95" customHeight="1" spans="1:15">
      <c r="A12" s="21" t="s">
        <v>282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8 O4:O7 O9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WPS_1690256009</cp:lastModifiedBy>
  <dcterms:created xsi:type="dcterms:W3CDTF">2020-03-11T01:34:00Z</dcterms:created>
  <dcterms:modified xsi:type="dcterms:W3CDTF">2024-08-04T03:26:04Z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9A76448B09AA4BF58667FC667EC195F4</vt:lpwstr>
  </property>
</Properties>
</file>