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验货尺寸表" sheetId="14" r:id="rId6"/>
    <sheet name="尾期" sheetId="5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<sst xmlns="http://schemas.openxmlformats.org/spreadsheetml/2006/main" count="861" uniqueCount="368">
  <si>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</si>
  <si>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</si>
  <si>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</si>
  <si>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</si>
  <si>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</si>
  <si>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</si>
  <si>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</si>
  <si>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</si>
  <si>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</si>
  <si>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</si>
  <si>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</si>
  <si>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</si>
  <si>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</si>
  <si>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</si>
  <si>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</si>
  <si>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</si>
  <si>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</si>
  <si>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</si>
  <si>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</si>
  <si>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</si>
  <si>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</si>
  <si>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</si>
  <si>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</si>
  <si>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</si>
  <si>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</si>
  <si>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</si>
  <si>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</si>
  <si>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</si>
  <si>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</si>
  <si>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</si>
  <si>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</si>
  <si>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</si>
  <si>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</si>
  <si>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</si>
  <si>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</si>
  <si>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</si>
  <si>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</si>
  <si>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</si>
  <si>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</si>
  <si>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</si>
  <si>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</si>
  <si>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</si>
  <si>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</si>
  <si>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</si>
  <si>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</si>
  <si>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</si>
  <si>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</si>
  <si>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</si>
  <si>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</si>
  <si>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</si>
  <si>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</si>
  <si>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</si>
  <si>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</si>
  <si>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</si>
  <si>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</si>
  <si>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</si>
  <si>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</si>
  <si>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</si>
  <si>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</si>
  <si>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</si>
  <si>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</si>
  <si>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</si>
  <si>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</si>
  <si>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TAEEBM91842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</si>
  <si>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</si>
  <si>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</si>
  <si>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</si>
  <si>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</si>
  <si>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</si>
  <si>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</si>
  <si>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</si>
  <si>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</si>
  <si>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</si>
  <si>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</si>
  <si>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</si>
  <si>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</si>
  <si>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</si>
  <si>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</si>
  <si>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</si>
  <si>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</si>
  <si>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</si>
  <si>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</si>
  <si>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</si>
  <si>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</si>
  <si>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</si>
  <si>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</si>
  <si>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</si>
  <si>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</si>
  <si>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</si>
  <si>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</si>
  <si>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</si>
  <si>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</si>
  <si>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</si>
  <si>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</si>
  <si>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</si>
  <si>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</si>
  <si>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</si>
  <si>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</si>
  <si>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</si>
  <si>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</si>
  <si>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</si>
  <si>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</si>
  <si>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</si>
  <si>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</si>
  <si>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</si>
  <si>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</si>
  <si>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</si>
  <si>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</si>
  <si>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</si>
  <si>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</si>
  <si>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</si>
  <si>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</si>
  <si>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</si>
  <si>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</si>
  <si>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</si>
  <si>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</si>
  <si>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</si>
  <si>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</si>
  <si>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</si>
  <si>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灰湖绿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</si>
  <si>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</si>
  <si>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</si>
  <si>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</si>
  <si>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</si>
  <si>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</si>
  <si>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</si>
  <si>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</si>
  <si>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</si>
  <si>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</si>
  <si>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</si>
  <si>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</si>
  <si>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3.粉印，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</si>
  <si>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.魔术贴有错位，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</si>
  <si>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</si>
  <si>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</si>
  <si>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</si>
  <si>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</si>
  <si>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</si>
  <si>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</si>
  <si>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</si>
  <si>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</si>
  <si>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</si>
  <si>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</si>
  <si>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</si>
  <si>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</si>
  <si>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</si>
  <si>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</si>
  <si>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QC规格测量表</t>
  </si>
  <si>
    <t>部位名称</t>
  </si>
  <si>
    <t>指示规格  FINAL SPEC</t>
  </si>
  <si>
    <t>样品规格  SAMPLE SPEC</t>
  </si>
  <si>
    <t>黑色L</t>
  </si>
  <si>
    <t>码号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</si>
  <si>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</si>
  <si>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</si>
  <si>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</si>
  <si>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</si>
  <si>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</si>
  <si>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</si>
  <si>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t>大货首件</t>
  </si>
  <si>
    <t>后中长</t>
  </si>
  <si>
    <t>71</t>
  </si>
  <si>
    <t>-1.-0.5-0.5</t>
  </si>
  <si>
    <t>+0.3</t>
  </si>
  <si>
    <t>胸围</t>
  </si>
  <si>
    <t>√√√</t>
  </si>
  <si>
    <t>-1</t>
  </si>
  <si>
    <t>腰围</t>
  </si>
  <si>
    <t>-1√-0.5</t>
  </si>
  <si>
    <t>+0</t>
  </si>
  <si>
    <t>摆围</t>
  </si>
  <si>
    <t>1√-1</t>
  </si>
  <si>
    <t>肩宽</t>
  </si>
  <si>
    <t>√√-1.2</t>
  </si>
  <si>
    <t>领围</t>
  </si>
  <si>
    <t>袖长</t>
  </si>
  <si>
    <t>袖肥/2（参考值）</t>
  </si>
  <si>
    <t>22.2</t>
  </si>
  <si>
    <t>-0.2</t>
  </si>
  <si>
    <t>袖肘围/2</t>
  </si>
  <si>
    <t>17.7</t>
  </si>
  <si>
    <t>袖口围/2</t>
  </si>
  <si>
    <t>-0.5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</si>
  <si>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</si>
  <si>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验货时间：202</t>
    </r>
    <r>
      <rPr>
        <b/>
        <sz val="12"/>
        <color theme="1"/>
        <rFont val="宋体"/>
        <charset val="134"/>
      </rPr>
      <t>4</t>
    </r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6</t>
    </r>
    <r>
      <rPr>
        <b/>
        <sz val="12"/>
        <color theme="1"/>
        <rFont val="宋体"/>
        <charset val="134"/>
      </rPr>
      <t>-1</t>
    </r>
    <r>
      <rPr>
        <b/>
        <sz val="12"/>
        <color theme="1"/>
        <rFont val="宋体"/>
        <charset val="134"/>
      </rPr>
      <t>5</t>
    </r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</si>
  <si>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</si>
  <si>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</si>
  <si>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</si>
  <si>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</si>
  <si>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</si>
  <si>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</si>
  <si>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</si>
  <si>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</si>
  <si>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</si>
  <si>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</si>
  <si>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</si>
  <si>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</si>
  <si>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t>补充事项：大货未齐色错开尺码洗水，已经要求工厂做洗水测试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</si>
  <si>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</si>
  <si>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7-25日中期验货，生产完成3000件，包装500件，抽黑色和深灰色错开尺码共抽验30件。（灰湖绿色无）</t>
  </si>
  <si>
    <t>1.左前胸拼接不平，门襟吃皱1件</t>
  </si>
  <si>
    <t>2.内领围压线大眼皮，接头重线多，拆改压线用错线，</t>
  </si>
  <si>
    <t>3.下领围帽片较松，不平，多件</t>
  </si>
  <si>
    <t>4.袖笼压线跳线1件</t>
  </si>
  <si>
    <t>验货资料缺：印花样，头缸，克重，缸差表，尾期验货要提供全，否则不予出货</t>
  </si>
  <si>
    <t>以上问题请及时改正，尾期验货复核以上问题点</t>
  </si>
  <si>
    <t>【整改的严重缺陷及整改复核时间】</t>
  </si>
  <si>
    <t>【整改结果】</t>
  </si>
  <si>
    <t>+0.4</t>
  </si>
  <si>
    <t>-2</t>
  </si>
  <si>
    <t>-3</t>
  </si>
  <si>
    <t>+0.2</t>
  </si>
  <si>
    <t>+0.8</t>
  </si>
  <si>
    <t>+0.6</t>
  </si>
  <si>
    <t>+1</t>
  </si>
  <si>
    <t>=1.5</t>
  </si>
  <si>
    <t>+0.7</t>
  </si>
  <si>
    <t>-0.3</t>
  </si>
  <si>
    <t>-0.4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</si>
  <si>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</si>
  <si>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</si>
  <si>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</si>
  <si>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</si>
  <si>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</si>
  <si>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</si>
  <si>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</si>
  <si>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</si>
  <si>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</si>
  <si>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</si>
  <si>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</si>
  <si>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</si>
  <si>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</si>
  <si>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</si>
  <si>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</si>
  <si>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</si>
  <si>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</si>
  <si>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</si>
  <si>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</si>
  <si>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</si>
  <si>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</si>
  <si>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</si>
  <si>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</si>
  <si>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</si>
  <si>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</si>
  <si>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</si>
  <si>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</si>
  <si>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</si>
  <si>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</si>
  <si>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</si>
  <si>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</si>
  <si>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</si>
  <si>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</si>
  <si>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</si>
  <si>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</si>
  <si>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</si>
  <si>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</si>
  <si>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</si>
  <si>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</si>
  <si>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</si>
  <si>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</si>
  <si>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</si>
  <si>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</si>
  <si>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</si>
  <si>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</si>
  <si>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</si>
  <si>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</si>
  <si>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</si>
  <si>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</si>
  <si>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</si>
  <si>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</si>
  <si>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</si>
  <si>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</si>
  <si>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</si>
  <si>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</si>
  <si>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</si>
  <si>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</si>
  <si>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</si>
  <si>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</si>
  <si>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</si>
  <si>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</si>
  <si>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</si>
  <si>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</si>
  <si>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</si>
  <si>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</si>
  <si>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</si>
  <si>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19SS黑色/E77//19FW木炭灰</t>
  </si>
  <si>
    <r>
      <rPr>
        <sz val="12"/>
        <color theme="1"/>
        <rFont val="宋体"/>
        <charset val="134"/>
        <scheme val="minor"/>
      </rPr>
      <t>TAEECL91915，</t>
    </r>
    <r>
      <rPr>
        <sz val="12"/>
        <color theme="1"/>
        <rFont val="宋体"/>
        <charset val="134"/>
        <scheme val="minor"/>
      </rPr>
      <t>TAEEBM91842</t>
    </r>
  </si>
  <si>
    <t>上海汇良</t>
  </si>
  <si>
    <t>YES</t>
  </si>
  <si>
    <t>17SS深灰/774//17SS深灰</t>
  </si>
  <si>
    <t>14SS铁蓝灰/319//15FW藏蓝</t>
  </si>
  <si>
    <t>TAEECL91915</t>
  </si>
  <si>
    <t>21FW灰湖绿19FW木炭灰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</si>
  <si>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-6</t>
    </r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</si>
  <si>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</si>
  <si>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</si>
  <si>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</si>
  <si>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</si>
  <si>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</si>
  <si>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</si>
  <si>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</si>
  <si>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</si>
  <si>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</si>
  <si>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</si>
  <si>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</si>
  <si>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制表时间：2024-5-6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</si>
  <si>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</si>
  <si>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</si>
  <si>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</si>
  <si>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</si>
  <si>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</si>
  <si>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</si>
  <si>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</si>
  <si>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</si>
  <si>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</si>
  <si>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</si>
  <si>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</si>
  <si>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</si>
  <si>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</si>
  <si>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</si>
  <si>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</si>
  <si>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</si>
  <si>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</si>
  <si>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</si>
  <si>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</si>
  <si>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</si>
  <si>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</si>
  <si>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</si>
  <si>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</si>
  <si>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</si>
  <si>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</si>
  <si>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</si>
  <si>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</si>
  <si>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</si>
  <si>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</si>
  <si>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</si>
  <si>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</si>
  <si>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</si>
  <si>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</si>
  <si>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</si>
  <si>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</si>
  <si>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</si>
  <si>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</si>
  <si>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</si>
  <si>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</si>
  <si>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</si>
  <si>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</si>
  <si>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</si>
  <si>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</si>
  <si>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</si>
  <si>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</si>
  <si>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</si>
  <si>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</si>
  <si>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</si>
  <si>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</si>
  <si>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</si>
  <si>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</si>
  <si>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</si>
  <si>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</si>
  <si>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</si>
  <si>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</si>
  <si>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</si>
  <si>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</si>
  <si>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</si>
  <si>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TAEECL91915，TAEEBM91842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</si>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</sst>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10" borderId="7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1" borderId="74" applyNumberFormat="0" applyAlignment="0" applyProtection="0">
      <alignment vertical="center"/>
    </xf>
    <xf numFmtId="0" fontId="44" fillId="12" borderId="75" applyNumberFormat="0" applyAlignment="0" applyProtection="0">
      <alignment vertical="center"/>
    </xf>
    <xf numFmtId="0" fontId="45" fillId="12" borderId="74" applyNumberFormat="0" applyAlignment="0" applyProtection="0">
      <alignment vertical="center"/>
    </xf>
    <xf numFmtId="0" fontId="46" fillId="13" borderId="76" applyNumberFormat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34" fillId="0" borderId="0">
      <alignment vertical="center"/>
    </xf>
    <xf numFmtId="0" fontId="3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5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8" fillId="0" borderId="0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10" xfId="5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0" xfId="49" applyFont="1" applyBorder="1" applyAlignment="1">
      <alignment horizontal="center" vertical="center" wrapText="1"/>
    </xf>
    <xf numFmtId="0" fontId="10" fillId="0" borderId="8" xfId="49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12" fillId="0" borderId="11" xfId="52" applyFont="1" applyFill="1" applyBorder="1" applyAlignment="1">
      <alignment horizontal="center" vertical="top"/>
    </xf>
    <xf numFmtId="0" fontId="13" fillId="0" borderId="12" xfId="52" applyFont="1" applyFill="1" applyBorder="1" applyAlignment="1">
      <alignment horizontal="left" vertical="center"/>
    </xf>
    <xf numFmtId="0" fontId="14" fillId="0" borderId="13" xfId="52" applyFont="1" applyFill="1" applyBorder="1" applyAlignment="1">
      <alignment horizontal="center" vertical="center"/>
    </xf>
    <xf numFmtId="0" fontId="13" fillId="0" borderId="13" xfId="52" applyFont="1" applyFill="1" applyBorder="1" applyAlignment="1">
      <alignment horizontal="center" vertical="center"/>
    </xf>
    <xf numFmtId="0" fontId="15" fillId="0" borderId="13" xfId="52" applyFont="1" applyFill="1" applyBorder="1" applyAlignment="1">
      <alignment vertical="center"/>
    </xf>
    <xf numFmtId="0" fontId="13" fillId="0" borderId="13" xfId="52" applyFont="1" applyFill="1" applyBorder="1" applyAlignment="1">
      <alignment vertical="center"/>
    </xf>
    <xf numFmtId="0" fontId="15" fillId="0" borderId="13" xfId="52" applyFont="1" applyFill="1" applyBorder="1" applyAlignment="1">
      <alignment horizontal="center" vertical="center"/>
    </xf>
    <xf numFmtId="0" fontId="13" fillId="0" borderId="14" xfId="52" applyFont="1" applyFill="1" applyBorder="1" applyAlignment="1">
      <alignment vertical="center"/>
    </xf>
    <xf numFmtId="0" fontId="14" fillId="0" borderId="15" xfId="52" applyFont="1" applyFill="1" applyBorder="1" applyAlignment="1">
      <alignment horizontal="center" vertical="center"/>
    </xf>
    <xf numFmtId="0" fontId="13" fillId="0" borderId="15" xfId="52" applyFont="1" applyFill="1" applyBorder="1" applyAlignment="1">
      <alignment vertical="center"/>
    </xf>
    <xf numFmtId="58" fontId="15" fillId="0" borderId="15" xfId="52" applyNumberFormat="1" applyFont="1" applyFill="1" applyBorder="1" applyAlignment="1">
      <alignment horizontal="center" vertical="center"/>
    </xf>
    <xf numFmtId="0" fontId="15" fillId="0" borderId="15" xfId="52" applyFont="1" applyFill="1" applyBorder="1" applyAlignment="1">
      <alignment horizontal="center" vertical="center"/>
    </xf>
    <xf numFmtId="0" fontId="13" fillId="0" borderId="15" xfId="52" applyFont="1" applyFill="1" applyBorder="1" applyAlignment="1">
      <alignment horizontal="center" vertical="center"/>
    </xf>
    <xf numFmtId="0" fontId="13" fillId="0" borderId="14" xfId="52" applyFont="1" applyFill="1" applyBorder="1" applyAlignment="1">
      <alignment horizontal="left" vertical="center"/>
    </xf>
    <xf numFmtId="0" fontId="14" fillId="0" borderId="15" xfId="52" applyFont="1" applyFill="1" applyBorder="1" applyAlignment="1">
      <alignment horizontal="right" vertical="center"/>
    </xf>
    <xf numFmtId="0" fontId="13" fillId="0" borderId="15" xfId="52" applyFont="1" applyFill="1" applyBorder="1" applyAlignment="1">
      <alignment horizontal="left" vertical="center"/>
    </xf>
    <xf numFmtId="0" fontId="13" fillId="0" borderId="16" xfId="52" applyFont="1" applyFill="1" applyBorder="1" applyAlignment="1">
      <alignment vertical="center"/>
    </xf>
    <xf numFmtId="0" fontId="14" fillId="0" borderId="17" xfId="52" applyFont="1" applyFill="1" applyBorder="1" applyAlignment="1">
      <alignment horizontal="right" vertical="center"/>
    </xf>
    <xf numFmtId="0" fontId="13" fillId="0" borderId="17" xfId="52" applyFont="1" applyFill="1" applyBorder="1" applyAlignment="1">
      <alignment vertical="center"/>
    </xf>
    <xf numFmtId="0" fontId="15" fillId="0" borderId="17" xfId="52" applyFont="1" applyFill="1" applyBorder="1" applyAlignment="1">
      <alignment vertical="center"/>
    </xf>
    <xf numFmtId="0" fontId="15" fillId="0" borderId="17" xfId="52" applyFont="1" applyFill="1" applyBorder="1" applyAlignment="1">
      <alignment horizontal="left" vertical="center"/>
    </xf>
    <xf numFmtId="0" fontId="13" fillId="0" borderId="17" xfId="52" applyFont="1" applyFill="1" applyBorder="1" applyAlignment="1">
      <alignment horizontal="left" vertical="center"/>
    </xf>
    <xf numFmtId="0" fontId="13" fillId="0" borderId="0" xfId="52" applyFont="1" applyFill="1" applyBorder="1" applyAlignment="1">
      <alignment vertical="center"/>
    </xf>
    <xf numFmtId="0" fontId="15" fillId="0" borderId="0" xfId="52" applyFont="1" applyFill="1" applyBorder="1" applyAlignment="1">
      <alignment vertical="center"/>
    </xf>
    <xf numFmtId="0" fontId="15" fillId="0" borderId="0" xfId="52" applyFont="1" applyFill="1" applyAlignment="1">
      <alignment horizontal="left" vertical="center"/>
    </xf>
    <xf numFmtId="0" fontId="13" fillId="0" borderId="12" xfId="52" applyFont="1" applyFill="1" applyBorder="1" applyAlignment="1">
      <alignment vertical="center"/>
    </xf>
    <xf numFmtId="0" fontId="13" fillId="0" borderId="1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15" fillId="0" borderId="15" xfId="52" applyFont="1" applyFill="1" applyBorder="1" applyAlignment="1">
      <alignment horizontal="left" vertical="center"/>
    </xf>
    <xf numFmtId="0" fontId="15" fillId="0" borderId="15" xfId="52" applyFont="1" applyFill="1" applyBorder="1" applyAlignment="1">
      <alignment vertical="center"/>
    </xf>
    <xf numFmtId="0" fontId="15" fillId="0" borderId="20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6" fillId="0" borderId="22" xfId="52" applyFont="1" applyFill="1" applyBorder="1" applyAlignment="1">
      <alignment horizontal="left" vertical="center"/>
    </xf>
    <xf numFmtId="0" fontId="16" fillId="0" borderId="21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13" fillId="0" borderId="13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left" vertical="center"/>
    </xf>
    <xf numFmtId="0" fontId="15" fillId="0" borderId="22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left" vertical="center" wrapText="1"/>
    </xf>
    <xf numFmtId="0" fontId="15" fillId="0" borderId="15" xfId="52" applyFont="1" applyFill="1" applyBorder="1" applyAlignment="1">
      <alignment horizontal="left" vertical="center" wrapText="1"/>
    </xf>
    <xf numFmtId="0" fontId="13" fillId="0" borderId="16" xfId="52" applyFont="1" applyFill="1" applyBorder="1" applyAlignment="1">
      <alignment horizontal="left" vertical="center"/>
    </xf>
    <xf numFmtId="0" fontId="11" fillId="0" borderId="17" xfId="52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horizontal="left" vertical="center"/>
    </xf>
    <xf numFmtId="0" fontId="17" fillId="0" borderId="22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left" vertical="center"/>
    </xf>
    <xf numFmtId="0" fontId="16" fillId="0" borderId="13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15" fillId="0" borderId="17" xfId="52" applyFont="1" applyFill="1" applyBorder="1" applyAlignment="1">
      <alignment horizontal="center" vertical="center"/>
    </xf>
    <xf numFmtId="58" fontId="15" fillId="0" borderId="17" xfId="52" applyNumberFormat="1" applyFont="1" applyFill="1" applyBorder="1" applyAlignment="1">
      <alignment vertical="center"/>
    </xf>
    <xf numFmtId="0" fontId="13" fillId="0" borderId="17" xfId="52" applyFont="1" applyFill="1" applyBorder="1" applyAlignment="1">
      <alignment horizontal="center" vertical="center"/>
    </xf>
    <xf numFmtId="0" fontId="15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center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30" xfId="52" applyFont="1" applyFill="1" applyBorder="1" applyAlignment="1">
      <alignment horizontal="left" vertical="center"/>
    </xf>
    <xf numFmtId="0" fontId="13" fillId="0" borderId="31" xfId="52" applyFont="1" applyFill="1" applyBorder="1" applyAlignment="1">
      <alignment horizontal="left" vertical="center"/>
    </xf>
    <xf numFmtId="0" fontId="15" fillId="0" borderId="32" xfId="52" applyFont="1" applyFill="1" applyBorder="1" applyAlignment="1">
      <alignment horizontal="center" vertical="center"/>
    </xf>
    <xf numFmtId="0" fontId="16" fillId="0" borderId="32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15" fillId="0" borderId="32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 wrapText="1"/>
    </xf>
    <xf numFmtId="0" fontId="11" fillId="0" borderId="30" xfId="52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5" fillId="0" borderId="30" xfId="52" applyFont="1" applyFill="1" applyBorder="1" applyAlignment="1">
      <alignment horizontal="center" vertical="center"/>
    </xf>
    <xf numFmtId="0" fontId="18" fillId="3" borderId="0" xfId="54" applyFont="1" applyFill="1"/>
    <xf numFmtId="0" fontId="19" fillId="3" borderId="0" xfId="54" applyFont="1" applyFill="1" applyBorder="1" applyAlignment="1">
      <alignment horizontal="center"/>
    </xf>
    <xf numFmtId="0" fontId="18" fillId="3" borderId="0" xfId="54" applyFont="1" applyFill="1" applyBorder="1" applyAlignment="1">
      <alignment horizontal="center"/>
    </xf>
    <xf numFmtId="0" fontId="19" fillId="3" borderId="34" xfId="52" applyFont="1" applyFill="1" applyBorder="1" applyAlignment="1">
      <alignment horizontal="left" vertical="center"/>
    </xf>
    <xf numFmtId="0" fontId="18" fillId="3" borderId="35" xfId="52" applyFont="1" applyFill="1" applyBorder="1" applyAlignment="1">
      <alignment horizontal="center" vertical="center"/>
    </xf>
    <xf numFmtId="0" fontId="19" fillId="3" borderId="35" xfId="52" applyFont="1" applyFill="1" applyBorder="1" applyAlignment="1">
      <alignment vertical="center"/>
    </xf>
    <xf numFmtId="0" fontId="18" fillId="3" borderId="35" xfId="54" applyFont="1" applyFill="1" applyBorder="1" applyAlignment="1">
      <alignment horizontal="center"/>
    </xf>
    <xf numFmtId="0" fontId="19" fillId="3" borderId="36" xfId="54" applyFont="1" applyFill="1" applyBorder="1" applyAlignment="1" applyProtection="1">
      <alignment horizontal="center" vertical="center"/>
    </xf>
    <xf numFmtId="0" fontId="19" fillId="3" borderId="2" xfId="54" applyFont="1" applyFill="1" applyBorder="1" applyAlignment="1">
      <alignment horizontal="center" vertical="center"/>
    </xf>
    <xf numFmtId="0" fontId="18" fillId="3" borderId="2" xfId="54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49" fontId="21" fillId="3" borderId="4" xfId="57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49" fontId="21" fillId="4" borderId="4" xfId="57" applyNumberFormat="1" applyFont="1" applyFill="1" applyBorder="1" applyAlignment="1">
      <alignment horizontal="center" vertical="center"/>
    </xf>
    <xf numFmtId="0" fontId="18" fillId="3" borderId="0" xfId="54" applyFont="1" applyFill="1" applyAlignment="1">
      <alignment horizontal="center"/>
    </xf>
    <xf numFmtId="0" fontId="21" fillId="4" borderId="4" xfId="58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3" borderId="0" xfId="55" applyFont="1" applyFill="1">
      <alignment vertical="center"/>
    </xf>
    <xf numFmtId="0" fontId="19" fillId="3" borderId="35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center" vertical="center"/>
    </xf>
    <xf numFmtId="0" fontId="19" fillId="3" borderId="2" xfId="54" applyFont="1" applyFill="1" applyBorder="1" applyAlignment="1" applyProtection="1">
      <alignment horizontal="center" vertical="center"/>
    </xf>
    <xf numFmtId="0" fontId="19" fillId="3" borderId="38" xfId="54" applyFont="1" applyFill="1" applyBorder="1" applyAlignment="1" applyProtection="1">
      <alignment horizontal="center" vertical="center"/>
    </xf>
    <xf numFmtId="0" fontId="22" fillId="3" borderId="2" xfId="0" applyFont="1" applyFill="1" applyBorder="1" applyAlignment="1">
      <alignment horizontal="center"/>
    </xf>
    <xf numFmtId="49" fontId="19" fillId="3" borderId="2" xfId="55" applyNumberFormat="1" applyFont="1" applyFill="1" applyBorder="1" applyAlignment="1">
      <alignment horizontal="center" vertical="center"/>
    </xf>
    <xf numFmtId="49" fontId="19" fillId="3" borderId="39" xfId="55" applyNumberFormat="1" applyFont="1" applyFill="1" applyBorder="1" applyAlignment="1">
      <alignment horizontal="center" vertical="center"/>
    </xf>
    <xf numFmtId="49" fontId="23" fillId="3" borderId="2" xfId="51" applyNumberFormat="1" applyFont="1" applyFill="1" applyBorder="1" applyAlignment="1">
      <alignment horizontal="center"/>
    </xf>
    <xf numFmtId="49" fontId="18" fillId="3" borderId="2" xfId="55" applyNumberFormat="1" applyFont="1" applyFill="1" applyBorder="1" applyAlignment="1">
      <alignment horizontal="center" vertical="center"/>
    </xf>
    <xf numFmtId="49" fontId="18" fillId="3" borderId="40" xfId="55" applyNumberFormat="1" applyFont="1" applyFill="1" applyBorder="1" applyAlignment="1">
      <alignment horizontal="center" vertical="center"/>
    </xf>
    <xf numFmtId="49" fontId="19" fillId="3" borderId="41" xfId="55" applyNumberFormat="1" applyFont="1" applyFill="1" applyBorder="1" applyAlignment="1">
      <alignment horizontal="center" vertical="center"/>
    </xf>
    <xf numFmtId="49" fontId="18" fillId="3" borderId="41" xfId="55" applyNumberFormat="1" applyFont="1" applyFill="1" applyBorder="1" applyAlignment="1">
      <alignment horizontal="center" vertical="center"/>
    </xf>
    <xf numFmtId="49" fontId="23" fillId="3" borderId="0" xfId="51" applyNumberFormat="1" applyFont="1" applyFill="1" applyAlignment="1">
      <alignment horizontal="center"/>
    </xf>
    <xf numFmtId="0" fontId="19" fillId="3" borderId="0" xfId="54" applyFont="1" applyFill="1"/>
    <xf numFmtId="14" fontId="19" fillId="3" borderId="0" xfId="54" applyNumberFormat="1" applyFont="1" applyFill="1"/>
    <xf numFmtId="0" fontId="11" fillId="0" borderId="0" xfId="52" applyFont="1" applyAlignment="1">
      <alignment horizontal="left" vertical="center"/>
    </xf>
    <xf numFmtId="0" fontId="24" fillId="0" borderId="11" xfId="52" applyFont="1" applyBorder="1" applyAlignment="1">
      <alignment horizontal="center" vertical="top"/>
    </xf>
    <xf numFmtId="0" fontId="17" fillId="0" borderId="42" xfId="52" applyFont="1" applyBorder="1" applyAlignment="1">
      <alignment horizontal="left" vertical="center"/>
    </xf>
    <xf numFmtId="0" fontId="14" fillId="0" borderId="43" xfId="52" applyFont="1" applyBorder="1" applyAlignment="1">
      <alignment horizontal="center" vertical="center"/>
    </xf>
    <xf numFmtId="0" fontId="17" fillId="0" borderId="43" xfId="52" applyFont="1" applyBorder="1" applyAlignment="1">
      <alignment horizontal="center" vertical="center"/>
    </xf>
    <xf numFmtId="0" fontId="16" fillId="0" borderId="43" xfId="52" applyFont="1" applyBorder="1" applyAlignment="1">
      <alignment horizontal="left" vertical="center"/>
    </xf>
    <xf numFmtId="0" fontId="16" fillId="0" borderId="12" xfId="52" applyFont="1" applyBorder="1" applyAlignment="1">
      <alignment horizontal="center" vertical="center"/>
    </xf>
    <xf numFmtId="0" fontId="16" fillId="0" borderId="13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7" fillId="0" borderId="12" xfId="52" applyFont="1" applyBorder="1" applyAlignment="1">
      <alignment horizontal="center" vertical="center"/>
    </xf>
    <xf numFmtId="0" fontId="17" fillId="0" borderId="13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6" fillId="0" borderId="14" xfId="52" applyFont="1" applyBorder="1" applyAlignment="1">
      <alignment horizontal="left" vertical="center"/>
    </xf>
    <xf numFmtId="0" fontId="14" fillId="0" borderId="15" xfId="52" applyFont="1" applyBorder="1" applyAlignment="1">
      <alignment horizontal="left" vertical="center"/>
    </xf>
    <xf numFmtId="0" fontId="14" fillId="0" borderId="29" xfId="52" applyFont="1" applyBorder="1" applyAlignment="1">
      <alignment horizontal="left" vertical="center"/>
    </xf>
    <xf numFmtId="0" fontId="16" fillId="0" borderId="15" xfId="52" applyFont="1" applyBorder="1" applyAlignment="1">
      <alignment horizontal="left" vertical="center"/>
    </xf>
    <xf numFmtId="14" fontId="14" fillId="0" borderId="15" xfId="52" applyNumberFormat="1" applyFont="1" applyBorder="1" applyAlignment="1">
      <alignment horizontal="center" vertical="center"/>
    </xf>
    <xf numFmtId="14" fontId="14" fillId="0" borderId="29" xfId="52" applyNumberFormat="1" applyFont="1" applyBorder="1" applyAlignment="1">
      <alignment horizontal="center" vertical="center"/>
    </xf>
    <xf numFmtId="0" fontId="16" fillId="0" borderId="14" xfId="52" applyFont="1" applyBorder="1" applyAlignment="1">
      <alignment vertical="center"/>
    </xf>
    <xf numFmtId="0" fontId="14" fillId="0" borderId="15" xfId="52" applyFont="1" applyBorder="1" applyAlignment="1">
      <alignment vertical="center"/>
    </xf>
    <xf numFmtId="0" fontId="14" fillId="0" borderId="29" xfId="52" applyFont="1" applyBorder="1" applyAlignment="1">
      <alignment vertical="center"/>
    </xf>
    <xf numFmtId="0" fontId="16" fillId="0" borderId="15" xfId="52" applyFont="1" applyBorder="1" applyAlignment="1">
      <alignment vertical="center"/>
    </xf>
    <xf numFmtId="0" fontId="16" fillId="0" borderId="14" xfId="52" applyFont="1" applyBorder="1" applyAlignment="1">
      <alignment horizontal="center" vertical="center"/>
    </xf>
    <xf numFmtId="0" fontId="14" fillId="0" borderId="20" xfId="52" applyFont="1" applyBorder="1" applyAlignment="1">
      <alignment horizontal="left" vertical="center"/>
    </xf>
    <xf numFmtId="0" fontId="14" fillId="0" borderId="32" xfId="52" applyFont="1" applyBorder="1" applyAlignment="1">
      <alignment horizontal="left" vertical="center"/>
    </xf>
    <xf numFmtId="0" fontId="11" fillId="0" borderId="15" xfId="52" applyFont="1" applyBorder="1" applyAlignment="1">
      <alignment vertical="center"/>
    </xf>
    <xf numFmtId="0" fontId="14" fillId="0" borderId="14" xfId="52" applyFont="1" applyBorder="1" applyAlignment="1">
      <alignment horizontal="left" vertical="center"/>
    </xf>
    <xf numFmtId="0" fontId="25" fillId="0" borderId="16" xfId="52" applyFont="1" applyBorder="1" applyAlignment="1">
      <alignment vertical="center"/>
    </xf>
    <xf numFmtId="0" fontId="14" fillId="0" borderId="17" xfId="52" applyFont="1" applyBorder="1" applyAlignment="1">
      <alignment horizontal="center" vertical="center"/>
    </xf>
    <xf numFmtId="0" fontId="14" fillId="0" borderId="30" xfId="52" applyFont="1" applyBorder="1" applyAlignment="1">
      <alignment horizontal="center" vertical="center"/>
    </xf>
    <xf numFmtId="0" fontId="16" fillId="0" borderId="16" xfId="52" applyFont="1" applyBorder="1" applyAlignment="1">
      <alignment horizontal="left" vertical="center"/>
    </xf>
    <xf numFmtId="0" fontId="16" fillId="0" borderId="17" xfId="52" applyFont="1" applyBorder="1" applyAlignment="1">
      <alignment horizontal="left" vertical="center"/>
    </xf>
    <xf numFmtId="14" fontId="14" fillId="0" borderId="17" xfId="52" applyNumberFormat="1" applyFont="1" applyBorder="1" applyAlignment="1">
      <alignment horizontal="center" vertical="center"/>
    </xf>
    <xf numFmtId="14" fontId="14" fillId="0" borderId="30" xfId="52" applyNumberFormat="1" applyFont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16" fillId="0" borderId="12" xfId="52" applyFont="1" applyBorder="1" applyAlignment="1">
      <alignment vertical="center"/>
    </xf>
    <xf numFmtId="0" fontId="11" fillId="0" borderId="13" xfId="52" applyFont="1" applyBorder="1" applyAlignment="1">
      <alignment horizontal="left" vertical="center"/>
    </xf>
    <xf numFmtId="0" fontId="14" fillId="0" borderId="13" xfId="52" applyFont="1" applyBorder="1" applyAlignment="1">
      <alignment horizontal="left" vertical="center"/>
    </xf>
    <xf numFmtId="0" fontId="11" fillId="0" borderId="13" xfId="52" applyFont="1" applyBorder="1" applyAlignment="1">
      <alignment vertical="center"/>
    </xf>
    <xf numFmtId="0" fontId="16" fillId="0" borderId="13" xfId="52" applyFont="1" applyBorder="1" applyAlignment="1">
      <alignment vertical="center"/>
    </xf>
    <xf numFmtId="0" fontId="11" fillId="0" borderId="15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15" fillId="0" borderId="12" xfId="52" applyFont="1" applyBorder="1" applyAlignment="1">
      <alignment horizontal="left" vertical="center"/>
    </xf>
    <xf numFmtId="0" fontId="15" fillId="0" borderId="13" xfId="52" applyFont="1" applyBorder="1" applyAlignment="1">
      <alignment horizontal="left" vertical="center"/>
    </xf>
    <xf numFmtId="0" fontId="15" fillId="0" borderId="22" xfId="52" applyFont="1" applyBorder="1" applyAlignment="1">
      <alignment horizontal="left" vertical="center"/>
    </xf>
    <xf numFmtId="0" fontId="15" fillId="0" borderId="21" xfId="52" applyFont="1" applyBorder="1" applyAlignment="1">
      <alignment horizontal="left" vertical="center"/>
    </xf>
    <xf numFmtId="0" fontId="15" fillId="0" borderId="27" xfId="52" applyFont="1" applyBorder="1" applyAlignment="1">
      <alignment horizontal="left" vertical="center"/>
    </xf>
    <xf numFmtId="0" fontId="15" fillId="0" borderId="20" xfId="52" applyFont="1" applyBorder="1" applyAlignment="1">
      <alignment horizontal="left" vertical="center"/>
    </xf>
    <xf numFmtId="0" fontId="14" fillId="0" borderId="16" xfId="52" applyFont="1" applyBorder="1" applyAlignment="1">
      <alignment horizontal="left" vertical="center"/>
    </xf>
    <xf numFmtId="0" fontId="14" fillId="0" borderId="1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6" fillId="0" borderId="14" xfId="52" applyFont="1" applyFill="1" applyBorder="1" applyAlignment="1">
      <alignment horizontal="left" vertical="center"/>
    </xf>
    <xf numFmtId="0" fontId="14" fillId="0" borderId="15" xfId="52" applyFont="1" applyFill="1" applyBorder="1" applyAlignment="1">
      <alignment horizontal="left" vertical="center"/>
    </xf>
    <xf numFmtId="0" fontId="16" fillId="0" borderId="16" xfId="52" applyFont="1" applyBorder="1" applyAlignment="1">
      <alignment horizontal="center" vertical="center"/>
    </xf>
    <xf numFmtId="0" fontId="16" fillId="0" borderId="17" xfId="52" applyFont="1" applyBorder="1" applyAlignment="1">
      <alignment horizontal="center" vertical="center"/>
    </xf>
    <xf numFmtId="0" fontId="16" fillId="0" borderId="15" xfId="52" applyFont="1" applyBorder="1" applyAlignment="1">
      <alignment horizontal="center" vertical="center"/>
    </xf>
    <xf numFmtId="0" fontId="16" fillId="5" borderId="14" xfId="52" applyFont="1" applyFill="1" applyBorder="1" applyAlignment="1">
      <alignment horizontal="left" vertical="center"/>
    </xf>
    <xf numFmtId="0" fontId="13" fillId="5" borderId="15" xfId="52" applyFont="1" applyFill="1" applyBorder="1" applyAlignment="1">
      <alignment horizontal="left" vertical="center"/>
    </xf>
    <xf numFmtId="0" fontId="16" fillId="0" borderId="25" xfId="52" applyFont="1" applyFill="1" applyBorder="1" applyAlignment="1">
      <alignment horizontal="left" vertical="center"/>
    </xf>
    <xf numFmtId="0" fontId="16" fillId="0" borderId="26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14" fillId="0" borderId="22" xfId="52" applyFont="1" applyFill="1" applyBorder="1" applyAlignment="1">
      <alignment horizontal="left" vertical="center"/>
    </xf>
    <xf numFmtId="0" fontId="14" fillId="0" borderId="21" xfId="52" applyFont="1" applyFill="1" applyBorder="1" applyAlignment="1">
      <alignment horizontal="left" vertical="center"/>
    </xf>
    <xf numFmtId="0" fontId="14" fillId="6" borderId="22" xfId="52" applyFont="1" applyFill="1" applyBorder="1" applyAlignment="1">
      <alignment horizontal="left" vertical="center"/>
    </xf>
    <xf numFmtId="0" fontId="14" fillId="6" borderId="21" xfId="52" applyFont="1" applyFill="1" applyBorder="1" applyAlignment="1">
      <alignment horizontal="left" vertical="center"/>
    </xf>
    <xf numFmtId="0" fontId="16" fillId="5" borderId="25" xfId="52" applyFont="1" applyFill="1" applyBorder="1" applyAlignment="1">
      <alignment horizontal="left" vertical="center"/>
    </xf>
    <xf numFmtId="0" fontId="16" fillId="5" borderId="26" xfId="52" applyFont="1" applyFill="1" applyBorder="1" applyAlignment="1">
      <alignment horizontal="left" vertical="center"/>
    </xf>
    <xf numFmtId="0" fontId="16" fillId="0" borderId="22" xfId="52" applyFont="1" applyBorder="1" applyAlignment="1">
      <alignment horizontal="left" vertical="center"/>
    </xf>
    <xf numFmtId="0" fontId="16" fillId="0" borderId="21" xfId="52" applyFont="1" applyBorder="1" applyAlignment="1">
      <alignment horizontal="left" vertical="center"/>
    </xf>
    <xf numFmtId="0" fontId="17" fillId="0" borderId="44" xfId="52" applyFont="1" applyBorder="1" applyAlignment="1">
      <alignment vertical="center"/>
    </xf>
    <xf numFmtId="0" fontId="14" fillId="0" borderId="45" xfId="52" applyFont="1" applyBorder="1" applyAlignment="1">
      <alignment horizontal="center" vertical="center"/>
    </xf>
    <xf numFmtId="0" fontId="17" fillId="0" borderId="45" xfId="52" applyFont="1" applyBorder="1" applyAlignment="1">
      <alignment vertical="center"/>
    </xf>
    <xf numFmtId="0" fontId="14" fillId="0" borderId="45" xfId="52" applyFont="1" applyBorder="1" applyAlignment="1">
      <alignment vertical="center"/>
    </xf>
    <xf numFmtId="58" fontId="11" fillId="0" borderId="45" xfId="52" applyNumberFormat="1" applyFont="1" applyBorder="1" applyAlignment="1">
      <alignment vertical="center"/>
    </xf>
    <xf numFmtId="0" fontId="17" fillId="0" borderId="45" xfId="52" applyFont="1" applyBorder="1" applyAlignment="1">
      <alignment horizontal="center" vertical="center"/>
    </xf>
    <xf numFmtId="0" fontId="17" fillId="0" borderId="46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left" vertical="center"/>
    </xf>
    <xf numFmtId="0" fontId="17" fillId="0" borderId="47" xfId="52" applyFont="1" applyFill="1" applyBorder="1" applyAlignment="1">
      <alignment horizontal="center" vertical="center"/>
    </xf>
    <xf numFmtId="0" fontId="17" fillId="0" borderId="48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17" xfId="52" applyFont="1" applyFill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13" fillId="0" borderId="13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0" fontId="13" fillId="0" borderId="21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14" fillId="0" borderId="30" xfId="52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3" fillId="5" borderId="29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left"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6" borderId="32" xfId="52" applyFont="1" applyFill="1" applyBorder="1" applyAlignment="1">
      <alignment horizontal="left" vertical="center"/>
    </xf>
    <xf numFmtId="0" fontId="16" fillId="5" borderId="33" xfId="52" applyFont="1" applyFill="1" applyBorder="1" applyAlignment="1">
      <alignment horizontal="left" vertical="center"/>
    </xf>
    <xf numFmtId="0" fontId="16" fillId="0" borderId="32" xfId="52" applyFont="1" applyBorder="1" applyAlignment="1">
      <alignment horizontal="left" vertical="center"/>
    </xf>
    <xf numFmtId="0" fontId="14" fillId="0" borderId="50" xfId="52" applyFont="1" applyBorder="1" applyAlignment="1">
      <alignment horizontal="center" vertical="center"/>
    </xf>
    <xf numFmtId="0" fontId="17" fillId="0" borderId="51" xfId="52" applyFont="1" applyFill="1" applyBorder="1" applyAlignment="1">
      <alignment horizontal="left" vertical="center"/>
    </xf>
    <xf numFmtId="0" fontId="17" fillId="0" borderId="52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18" fillId="3" borderId="2" xfId="54" applyFont="1" applyFill="1" applyBorder="1" applyAlignment="1" applyProtection="1">
      <alignment horizontal="center" vertical="center"/>
    </xf>
    <xf numFmtId="0" fontId="18" fillId="3" borderId="7" xfId="54" applyFont="1" applyFill="1" applyBorder="1" applyAlignment="1" applyProtection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26" fillId="0" borderId="11" xfId="52" applyFont="1" applyBorder="1" applyAlignment="1">
      <alignment horizontal="center" vertical="top"/>
    </xf>
    <xf numFmtId="0" fontId="16" fillId="0" borderId="53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0" fontId="17" fillId="0" borderId="46" xfId="52" applyFont="1" applyBorder="1" applyAlignment="1">
      <alignment horizontal="left" vertical="center"/>
    </xf>
    <xf numFmtId="0" fontId="17" fillId="0" borderId="45" xfId="52" applyFont="1" applyBorder="1" applyAlignment="1">
      <alignment horizontal="left" vertical="center"/>
    </xf>
    <xf numFmtId="0" fontId="16" fillId="0" borderId="47" xfId="52" applyFont="1" applyBorder="1" applyAlignment="1">
      <alignment vertical="center"/>
    </xf>
    <xf numFmtId="0" fontId="11" fillId="0" borderId="48" xfId="52" applyFont="1" applyBorder="1" applyAlignment="1">
      <alignment horizontal="left" vertical="center"/>
    </xf>
    <xf numFmtId="0" fontId="14" fillId="0" borderId="48" xfId="52" applyFont="1" applyBorder="1" applyAlignment="1">
      <alignment horizontal="left" vertical="center"/>
    </xf>
    <xf numFmtId="0" fontId="11" fillId="0" borderId="48" xfId="52" applyFont="1" applyBorder="1" applyAlignment="1">
      <alignment vertical="center"/>
    </xf>
    <xf numFmtId="0" fontId="16" fillId="0" borderId="48" xfId="52" applyFont="1" applyBorder="1" applyAlignment="1">
      <alignment vertical="center"/>
    </xf>
    <xf numFmtId="0" fontId="16" fillId="0" borderId="47" xfId="52" applyFont="1" applyBorder="1" applyAlignment="1">
      <alignment horizontal="center" vertical="center"/>
    </xf>
    <xf numFmtId="0" fontId="14" fillId="0" borderId="48" xfId="52" applyFont="1" applyBorder="1" applyAlignment="1">
      <alignment horizontal="center" vertical="center"/>
    </xf>
    <xf numFmtId="0" fontId="16" fillId="0" borderId="48" xfId="52" applyFont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4" fillId="0" borderId="15" xfId="52" applyFont="1" applyBorder="1" applyAlignment="1">
      <alignment horizontal="center" vertical="center"/>
    </xf>
    <xf numFmtId="0" fontId="11" fillId="0" borderId="15" xfId="52" applyFont="1" applyBorder="1" applyAlignment="1">
      <alignment horizontal="center" vertical="center"/>
    </xf>
    <xf numFmtId="0" fontId="16" fillId="0" borderId="25" xfId="52" applyFont="1" applyBorder="1" applyAlignment="1">
      <alignment horizontal="left" vertical="center" wrapText="1"/>
    </xf>
    <xf numFmtId="0" fontId="16" fillId="0" borderId="26" xfId="52" applyFont="1" applyBorder="1" applyAlignment="1">
      <alignment horizontal="left" vertical="center" wrapText="1"/>
    </xf>
    <xf numFmtId="0" fontId="16" fillId="0" borderId="47" xfId="52" applyFont="1" applyBorder="1" applyAlignment="1">
      <alignment horizontal="left" vertical="center"/>
    </xf>
    <xf numFmtId="0" fontId="16" fillId="0" borderId="48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 wrapText="1"/>
    </xf>
    <xf numFmtId="9" fontId="14" fillId="0" borderId="15" xfId="52" applyNumberFormat="1" applyFont="1" applyBorder="1" applyAlignment="1">
      <alignment horizontal="center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9" fontId="14" fillId="0" borderId="24" xfId="52" applyNumberFormat="1" applyFont="1" applyBorder="1" applyAlignment="1">
      <alignment horizontal="left" vertical="center"/>
    </xf>
    <xf numFmtId="9" fontId="14" fillId="0" borderId="19" xfId="52" applyNumberFormat="1" applyFont="1" applyBorder="1" applyAlignment="1">
      <alignment horizontal="left" vertical="center"/>
    </xf>
    <xf numFmtId="9" fontId="14" fillId="0" borderId="25" xfId="52" applyNumberFormat="1" applyFont="1" applyBorder="1" applyAlignment="1">
      <alignment horizontal="left" vertical="center"/>
    </xf>
    <xf numFmtId="9" fontId="14" fillId="0" borderId="26" xfId="52" applyNumberFormat="1" applyFont="1" applyBorder="1" applyAlignment="1">
      <alignment horizontal="left" vertical="center"/>
    </xf>
    <xf numFmtId="0" fontId="13" fillId="0" borderId="47" xfId="52" applyFont="1" applyFill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55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/>
    </xf>
    <xf numFmtId="0" fontId="17" fillId="0" borderId="23" xfId="52" applyFont="1" applyFill="1" applyBorder="1" applyAlignment="1">
      <alignment horizontal="left" vertical="center"/>
    </xf>
    <xf numFmtId="0" fontId="14" fillId="0" borderId="56" xfId="52" applyFont="1" applyFill="1" applyBorder="1" applyAlignment="1">
      <alignment horizontal="left" vertical="center"/>
    </xf>
    <xf numFmtId="0" fontId="14" fillId="0" borderId="57" xfId="52" applyFont="1" applyFill="1" applyBorder="1" applyAlignment="1">
      <alignment horizontal="left" vertical="center"/>
    </xf>
    <xf numFmtId="0" fontId="17" fillId="0" borderId="42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17" fillId="0" borderId="43" xfId="52" applyFont="1" applyBorder="1" applyAlignment="1">
      <alignment vertical="center"/>
    </xf>
    <xf numFmtId="0" fontId="14" fillId="0" borderId="58" xfId="52" applyFont="1" applyBorder="1" applyAlignment="1">
      <alignment vertical="center"/>
    </xf>
    <xf numFmtId="0" fontId="17" fillId="0" borderId="58" xfId="52" applyFont="1" applyBorder="1" applyAlignment="1">
      <alignment vertical="center"/>
    </xf>
    <xf numFmtId="58" fontId="11" fillId="0" borderId="43" xfId="52" applyNumberFormat="1" applyFont="1" applyBorder="1" applyAlignment="1">
      <alignment vertical="center"/>
    </xf>
    <xf numFmtId="0" fontId="17" fillId="0" borderId="23" xfId="52" applyFont="1" applyBorder="1" applyAlignment="1">
      <alignment horizontal="center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11" fillId="0" borderId="58" xfId="52" applyFont="1" applyBorder="1" applyAlignment="1">
      <alignment vertical="center"/>
    </xf>
    <xf numFmtId="0" fontId="16" fillId="0" borderId="59" xfId="52" applyFont="1" applyBorder="1" applyAlignment="1">
      <alignment horizontal="left" vertical="center"/>
    </xf>
    <xf numFmtId="0" fontId="17" fillId="0" borderId="51" xfId="52" applyFont="1" applyBorder="1" applyAlignment="1">
      <alignment horizontal="left" vertical="center"/>
    </xf>
    <xf numFmtId="0" fontId="14" fillId="0" borderId="52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33" xfId="52" applyFont="1" applyBorder="1" applyAlignment="1">
      <alignment horizontal="left" vertical="center" wrapText="1"/>
    </xf>
    <xf numFmtId="0" fontId="16" fillId="0" borderId="52" xfId="52" applyFont="1" applyBorder="1" applyAlignment="1">
      <alignment horizontal="left" vertical="center"/>
    </xf>
    <xf numFmtId="0" fontId="13" fillId="0" borderId="29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 wrapText="1"/>
    </xf>
    <xf numFmtId="0" fontId="28" fillId="0" borderId="29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9" fontId="14" fillId="0" borderId="31" xfId="52" applyNumberFormat="1" applyFont="1" applyBorder="1" applyAlignment="1">
      <alignment horizontal="left" vertical="center"/>
    </xf>
    <xf numFmtId="9" fontId="14" fillId="0" borderId="33" xfId="52" applyNumberFormat="1" applyFont="1" applyBorder="1" applyAlignment="1">
      <alignment horizontal="left" vertical="center"/>
    </xf>
    <xf numFmtId="0" fontId="13" fillId="0" borderId="5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left" vertical="center"/>
    </xf>
    <xf numFmtId="0" fontId="17" fillId="0" borderId="61" xfId="52" applyFont="1" applyBorder="1" applyAlignment="1">
      <alignment horizontal="center" vertical="center"/>
    </xf>
    <xf numFmtId="0" fontId="14" fillId="0" borderId="58" xfId="52" applyFont="1" applyBorder="1" applyAlignment="1">
      <alignment horizontal="center" vertical="center"/>
    </xf>
    <xf numFmtId="0" fontId="14" fillId="0" borderId="59" xfId="52" applyFont="1" applyBorder="1" applyAlignment="1">
      <alignment horizontal="center" vertical="center"/>
    </xf>
    <xf numFmtId="0" fontId="14" fillId="0" borderId="59" xfId="52" applyFont="1" applyFill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30" fillId="7" borderId="2" xfId="0" applyFont="1" applyFill="1" applyBorder="1"/>
    <xf numFmtId="0" fontId="0" fillId="0" borderId="64" xfId="0" applyBorder="1"/>
    <xf numFmtId="0" fontId="0" fillId="7" borderId="2" xfId="0" applyFill="1" applyBorder="1"/>
    <xf numFmtId="0" fontId="0" fillId="0" borderId="65" xfId="0" applyBorder="1"/>
    <xf numFmtId="0" fontId="0" fillId="0" borderId="66" xfId="0" applyBorder="1"/>
    <xf numFmtId="0" fontId="0" fillId="7" borderId="66" xfId="0" applyFill="1" applyBorder="1"/>
    <xf numFmtId="0" fontId="0" fillId="8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1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9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8" fillId="0" borderId="8" xfId="50" applyFont="1" applyBorder="1" applyAlignment="1" quotePrefix="1">
      <alignment horizontal="center" vertical="center" wrapText="1"/>
    </xf>
    <xf numFmtId="0" fontId="10" fillId="0" borderId="0" xfId="49" applyFont="1" applyBorder="1" applyAlignment="1" quotePrefix="1">
      <alignment horizontal="center" vertical="center" wrapText="1"/>
    </xf>
    <xf numFmtId="0" fontId="8" fillId="0" borderId="0" xfId="50" applyFont="1" applyBorder="1" applyAlignment="1" quotePrefix="1">
      <alignment horizontal="center" vertical="center" wrapText="1"/>
    </xf>
    <xf numFmtId="0" fontId="10" fillId="0" borderId="8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常规 10 10" xfId="51"/>
    <cellStyle name="常规 2" xfId="52"/>
    <cellStyle name="常规 23" xfId="53"/>
    <cellStyle name="常规 3" xfId="54"/>
    <cellStyle name="常规 4" xfId="55"/>
    <cellStyle name="常规 40" xfId="56"/>
    <cellStyle name="常规_110509_2006-09-28" xfId="57"/>
    <cellStyle name="常规_副本01031-5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66" customWidth="1"/>
    <col min="3" max="3" width="10.125" customWidth="1"/>
  </cols>
  <sheetData>
    <row r="1" ht="21" customHeight="1" spans="1:2">
      <c r="A1" s="367"/>
      <c r="B1" s="368" t="s">
        <v>0</v>
      </c>
    </row>
    <row r="2" spans="1:2">
      <c r="A2" s="9">
        <v>1</v>
      </c>
      <c r="B2" s="369" t="s">
        <v>1</v>
      </c>
    </row>
    <row r="3" spans="1:2">
      <c r="A3" s="9">
        <v>2</v>
      </c>
      <c r="B3" s="369" t="s">
        <v>2</v>
      </c>
    </row>
    <row r="4" spans="1:2">
      <c r="A4" s="9">
        <v>3</v>
      </c>
      <c r="B4" s="369" t="s">
        <v>3</v>
      </c>
    </row>
    <row r="5" spans="1:2">
      <c r="A5" s="9">
        <v>4</v>
      </c>
      <c r="B5" s="369" t="s">
        <v>4</v>
      </c>
    </row>
    <row r="6" spans="1:2">
      <c r="A6" s="9">
        <v>5</v>
      </c>
      <c r="B6" s="369" t="s">
        <v>5</v>
      </c>
    </row>
    <row r="7" spans="1:2">
      <c r="A7" s="9">
        <v>6</v>
      </c>
      <c r="B7" s="369" t="s">
        <v>6</v>
      </c>
    </row>
    <row r="8" s="365" customFormat="1" ht="15" customHeight="1" spans="1:2">
      <c r="A8" s="370">
        <v>7</v>
      </c>
      <c r="B8" s="371" t="s">
        <v>7</v>
      </c>
    </row>
    <row r="9" ht="18.95" customHeight="1" spans="1:2">
      <c r="A9" s="367"/>
      <c r="B9" s="372" t="s">
        <v>8</v>
      </c>
    </row>
    <row r="10" ht="15.95" customHeight="1" spans="1:2">
      <c r="A10" s="9">
        <v>1</v>
      </c>
      <c r="B10" s="373" t="s">
        <v>9</v>
      </c>
    </row>
    <row r="11" spans="1:2">
      <c r="A11" s="9">
        <v>2</v>
      </c>
      <c r="B11" s="369" t="s">
        <v>10</v>
      </c>
    </row>
    <row r="12" spans="1:2">
      <c r="A12" s="9">
        <v>3</v>
      </c>
      <c r="B12" s="374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69" t="s">
        <v>17</v>
      </c>
    </row>
    <row r="19" spans="1:2">
      <c r="A19" s="9"/>
      <c r="B19" s="369"/>
    </row>
    <row r="20" ht="20.25" spans="1:2">
      <c r="A20" s="367"/>
      <c r="B20" s="368" t="s">
        <v>18</v>
      </c>
    </row>
    <row r="21" spans="1:2">
      <c r="A21" s="9">
        <v>1</v>
      </c>
      <c r="B21" s="376" t="s">
        <v>19</v>
      </c>
    </row>
    <row r="22" spans="1:2">
      <c r="A22" s="9">
        <v>2</v>
      </c>
      <c r="B22" s="369" t="s">
        <v>20</v>
      </c>
    </row>
    <row r="23" spans="1:2">
      <c r="A23" s="9">
        <v>3</v>
      </c>
      <c r="B23" s="369" t="s">
        <v>21</v>
      </c>
    </row>
    <row r="24" spans="1:2">
      <c r="A24" s="9">
        <v>4</v>
      </c>
      <c r="B24" s="369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69" t="s">
        <v>25</v>
      </c>
    </row>
    <row r="28" spans="1:2">
      <c r="A28" s="9"/>
      <c r="B28" s="369"/>
    </row>
    <row r="29" ht="20.25" spans="1:2">
      <c r="A29" s="367"/>
      <c r="B29" s="368" t="s">
        <v>26</v>
      </c>
    </row>
    <row r="30" spans="1:2">
      <c r="A30" s="9">
        <v>1</v>
      </c>
      <c r="B30" s="376" t="s">
        <v>27</v>
      </c>
    </row>
    <row r="31" spans="1:2">
      <c r="A31" s="9">
        <v>2</v>
      </c>
      <c r="B31" s="369" t="s">
        <v>28</v>
      </c>
    </row>
    <row r="32" spans="1:2">
      <c r="A32" s="9">
        <v>3</v>
      </c>
      <c r="B32" s="369" t="s">
        <v>29</v>
      </c>
    </row>
    <row r="33" ht="28.5" spans="1:2">
      <c r="A33" s="9">
        <v>4</v>
      </c>
      <c r="B33" s="369" t="s">
        <v>30</v>
      </c>
    </row>
    <row r="34" spans="1:2">
      <c r="A34" s="9">
        <v>5</v>
      </c>
      <c r="B34" s="369" t="s">
        <v>31</v>
      </c>
    </row>
    <row r="35" spans="1:2">
      <c r="A35" s="9">
        <v>6</v>
      </c>
      <c r="B35" s="369" t="s">
        <v>32</v>
      </c>
    </row>
    <row r="36" spans="1:2">
      <c r="A36" s="9">
        <v>7</v>
      </c>
      <c r="B36" s="369" t="s">
        <v>33</v>
      </c>
    </row>
    <row r="37" spans="1:2">
      <c r="A37" s="9"/>
      <c r="B37" s="369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309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31" t="s">
        <v>310</v>
      </c>
      <c r="H2" s="32"/>
      <c r="I2" s="41"/>
      <c r="J2" s="31" t="s">
        <v>311</v>
      </c>
      <c r="K2" s="32"/>
      <c r="L2" s="41"/>
      <c r="M2" s="31" t="s">
        <v>312</v>
      </c>
      <c r="N2" s="32"/>
      <c r="O2" s="41"/>
      <c r="P2" s="31" t="s">
        <v>313</v>
      </c>
      <c r="Q2" s="32"/>
      <c r="R2" s="41"/>
      <c r="S2" s="32" t="s">
        <v>314</v>
      </c>
      <c r="T2" s="32"/>
      <c r="U2" s="41"/>
      <c r="V2" s="27" t="s">
        <v>315</v>
      </c>
      <c r="W2" s="27" t="s">
        <v>282</v>
      </c>
    </row>
    <row r="3" s="1" customFormat="1" ht="16.5" spans="1:23">
      <c r="A3" s="7"/>
      <c r="B3" s="33"/>
      <c r="C3" s="33"/>
      <c r="D3" s="33"/>
      <c r="E3" s="33"/>
      <c r="F3" s="33"/>
      <c r="G3" s="4" t="s">
        <v>316</v>
      </c>
      <c r="H3" s="4" t="s">
        <v>68</v>
      </c>
      <c r="I3" s="4" t="s">
        <v>273</v>
      </c>
      <c r="J3" s="4" t="s">
        <v>316</v>
      </c>
      <c r="K3" s="4" t="s">
        <v>68</v>
      </c>
      <c r="L3" s="4" t="s">
        <v>273</v>
      </c>
      <c r="M3" s="4" t="s">
        <v>316</v>
      </c>
      <c r="N3" s="4" t="s">
        <v>68</v>
      </c>
      <c r="O3" s="4" t="s">
        <v>273</v>
      </c>
      <c r="P3" s="4" t="s">
        <v>316</v>
      </c>
      <c r="Q3" s="4" t="s">
        <v>68</v>
      </c>
      <c r="R3" s="4" t="s">
        <v>273</v>
      </c>
      <c r="S3" s="4" t="s">
        <v>316</v>
      </c>
      <c r="T3" s="4" t="s">
        <v>68</v>
      </c>
      <c r="U3" s="4" t="s">
        <v>273</v>
      </c>
      <c r="V3" s="42"/>
      <c r="W3" s="42"/>
    </row>
    <row r="4" ht="31.5" spans="1:23">
      <c r="A4" s="34" t="s">
        <v>317</v>
      </c>
      <c r="B4" s="383" t="s">
        <v>287</v>
      </c>
      <c r="C4" s="10">
        <v>1112</v>
      </c>
      <c r="D4" s="10" t="s">
        <v>284</v>
      </c>
      <c r="E4" s="379" t="s">
        <v>285</v>
      </c>
      <c r="F4" s="22" t="s">
        <v>286</v>
      </c>
      <c r="G4" s="384" t="s">
        <v>318</v>
      </c>
      <c r="H4" s="384" t="s">
        <v>319</v>
      </c>
      <c r="I4" s="384" t="s">
        <v>320</v>
      </c>
      <c r="J4" s="384" t="s">
        <v>321</v>
      </c>
      <c r="K4" s="10" t="s">
        <v>322</v>
      </c>
      <c r="L4" s="384" t="s">
        <v>323</v>
      </c>
      <c r="M4" s="384" t="s">
        <v>324</v>
      </c>
      <c r="N4" s="384" t="s">
        <v>325</v>
      </c>
      <c r="O4" s="384" t="s">
        <v>326</v>
      </c>
      <c r="P4" s="10"/>
      <c r="Q4" s="10"/>
      <c r="R4" s="10"/>
      <c r="S4" s="10"/>
      <c r="T4" s="10"/>
      <c r="U4" s="10"/>
      <c r="V4" s="10"/>
      <c r="W4" s="10"/>
    </row>
    <row r="5" ht="28.5" spans="1:23">
      <c r="A5" s="36"/>
      <c r="B5" s="37"/>
      <c r="C5" s="10">
        <v>1620</v>
      </c>
      <c r="D5" s="10" t="s">
        <v>284</v>
      </c>
      <c r="E5" s="381" t="s">
        <v>289</v>
      </c>
      <c r="F5" s="22" t="s">
        <v>286</v>
      </c>
      <c r="G5" s="31" t="s">
        <v>327</v>
      </c>
      <c r="H5" s="32"/>
      <c r="I5" s="41"/>
      <c r="J5" s="31" t="s">
        <v>328</v>
      </c>
      <c r="K5" s="32"/>
      <c r="L5" s="41"/>
      <c r="M5" s="31" t="s">
        <v>329</v>
      </c>
      <c r="N5" s="32"/>
      <c r="O5" s="41"/>
      <c r="P5" s="31" t="s">
        <v>330</v>
      </c>
      <c r="Q5" s="32"/>
      <c r="R5" s="41"/>
      <c r="S5" s="32" t="s">
        <v>331</v>
      </c>
      <c r="T5" s="32"/>
      <c r="U5" s="41"/>
      <c r="V5" s="10"/>
      <c r="W5" s="10"/>
    </row>
    <row r="6" ht="21" spans="1:23">
      <c r="A6" s="36"/>
      <c r="B6" s="37"/>
      <c r="C6" s="10">
        <v>2033</v>
      </c>
      <c r="D6" s="10" t="s">
        <v>284</v>
      </c>
      <c r="E6" s="379" t="s">
        <v>290</v>
      </c>
      <c r="F6" s="24" t="s">
        <v>291</v>
      </c>
      <c r="G6" s="4" t="s">
        <v>316</v>
      </c>
      <c r="H6" s="4" t="s">
        <v>68</v>
      </c>
      <c r="I6" s="4" t="s">
        <v>273</v>
      </c>
      <c r="J6" s="4" t="s">
        <v>316</v>
      </c>
      <c r="K6" s="4" t="s">
        <v>68</v>
      </c>
      <c r="L6" s="4" t="s">
        <v>273</v>
      </c>
      <c r="M6" s="4" t="s">
        <v>316</v>
      </c>
      <c r="N6" s="4" t="s">
        <v>68</v>
      </c>
      <c r="O6" s="4" t="s">
        <v>273</v>
      </c>
      <c r="P6" s="4" t="s">
        <v>316</v>
      </c>
      <c r="Q6" s="4" t="s">
        <v>68</v>
      </c>
      <c r="R6" s="4" t="s">
        <v>273</v>
      </c>
      <c r="S6" s="4" t="s">
        <v>316</v>
      </c>
      <c r="T6" s="4" t="s">
        <v>68</v>
      </c>
      <c r="U6" s="4" t="s">
        <v>273</v>
      </c>
      <c r="V6" s="10"/>
      <c r="W6" s="10"/>
    </row>
    <row r="7" ht="21" spans="1:23">
      <c r="A7" s="38"/>
      <c r="B7" s="39"/>
      <c r="C7" s="10">
        <v>1110</v>
      </c>
      <c r="D7" s="10" t="s">
        <v>284</v>
      </c>
      <c r="E7" s="381" t="s">
        <v>292</v>
      </c>
      <c r="F7" s="24" t="s">
        <v>63</v>
      </c>
      <c r="G7" s="10" t="s">
        <v>332</v>
      </c>
      <c r="H7" s="10" t="s">
        <v>333</v>
      </c>
      <c r="I7" s="10" t="s">
        <v>334</v>
      </c>
      <c r="J7" s="10" t="s">
        <v>335</v>
      </c>
      <c r="K7" s="10" t="s">
        <v>336</v>
      </c>
      <c r="L7" s="10" t="s">
        <v>334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337</v>
      </c>
      <c r="B8" s="35"/>
      <c r="C8" s="10"/>
      <c r="D8" s="10"/>
      <c r="E8" s="21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10"/>
      <c r="D9" s="10"/>
      <c r="E9" s="40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338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339</v>
      </c>
      <c r="B12" s="35"/>
      <c r="C12" s="35"/>
      <c r="D12" s="35"/>
      <c r="E12" s="35"/>
      <c r="F12" s="3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5" t="s">
        <v>340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305</v>
      </c>
      <c r="B17" s="15"/>
      <c r="C17" s="15"/>
      <c r="D17" s="15"/>
      <c r="E17" s="13"/>
      <c r="F17" s="14"/>
      <c r="G17" s="25"/>
      <c r="H17" s="30"/>
      <c r="I17" s="30"/>
      <c r="J17" s="11" t="s">
        <v>306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3"/>
      <c r="V17" s="15"/>
      <c r="W17" s="20"/>
    </row>
    <row r="18" ht="16.5" spans="1:23">
      <c r="A18" s="16" t="s">
        <v>341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343</v>
      </c>
      <c r="B2" s="27" t="s">
        <v>269</v>
      </c>
      <c r="C2" s="27" t="s">
        <v>270</v>
      </c>
      <c r="D2" s="27" t="s">
        <v>271</v>
      </c>
      <c r="E2" s="27" t="s">
        <v>272</v>
      </c>
      <c r="F2" s="27" t="s">
        <v>273</v>
      </c>
      <c r="G2" s="26" t="s">
        <v>344</v>
      </c>
      <c r="H2" s="26" t="s">
        <v>345</v>
      </c>
      <c r="I2" s="26" t="s">
        <v>346</v>
      </c>
      <c r="J2" s="26" t="s">
        <v>345</v>
      </c>
      <c r="K2" s="26" t="s">
        <v>347</v>
      </c>
      <c r="L2" s="26" t="s">
        <v>345</v>
      </c>
      <c r="M2" s="27" t="s">
        <v>315</v>
      </c>
      <c r="N2" s="27" t="s">
        <v>282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343</v>
      </c>
      <c r="B4" s="29" t="s">
        <v>348</v>
      </c>
      <c r="C4" s="29" t="s">
        <v>316</v>
      </c>
      <c r="D4" s="29" t="s">
        <v>271</v>
      </c>
      <c r="E4" s="27" t="s">
        <v>272</v>
      </c>
      <c r="F4" s="27" t="s">
        <v>273</v>
      </c>
      <c r="G4" s="26" t="s">
        <v>344</v>
      </c>
      <c r="H4" s="26" t="s">
        <v>345</v>
      </c>
      <c r="I4" s="26" t="s">
        <v>346</v>
      </c>
      <c r="J4" s="26" t="s">
        <v>345</v>
      </c>
      <c r="K4" s="26" t="s">
        <v>347</v>
      </c>
      <c r="L4" s="26" t="s">
        <v>345</v>
      </c>
      <c r="M4" s="27" t="s">
        <v>315</v>
      </c>
      <c r="N4" s="27" t="s">
        <v>282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305</v>
      </c>
      <c r="B11" s="15"/>
      <c r="C11" s="15"/>
      <c r="D11" s="13"/>
      <c r="E11" s="14"/>
      <c r="F11" s="30"/>
      <c r="G11" s="25"/>
      <c r="H11" s="30"/>
      <c r="I11" s="11" t="s">
        <v>349</v>
      </c>
      <c r="J11" s="15"/>
      <c r="K11" s="15"/>
      <c r="L11" s="15"/>
      <c r="M11" s="15"/>
      <c r="N11" s="20"/>
    </row>
    <row r="12" ht="16.5" spans="1:14">
      <c r="A12" s="16" t="s">
        <v>350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3" sqref="F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315</v>
      </c>
      <c r="L2" s="5" t="s">
        <v>282</v>
      </c>
    </row>
    <row r="3" ht="31.5" spans="1:12">
      <c r="A3" s="9" t="s">
        <v>317</v>
      </c>
      <c r="B3" s="9" t="s">
        <v>287</v>
      </c>
      <c r="C3" s="10">
        <v>1112</v>
      </c>
      <c r="D3" s="10" t="s">
        <v>284</v>
      </c>
      <c r="E3" s="379" t="s">
        <v>285</v>
      </c>
      <c r="F3" s="22" t="s">
        <v>286</v>
      </c>
      <c r="G3" s="384" t="s">
        <v>356</v>
      </c>
      <c r="H3" s="384" t="s">
        <v>357</v>
      </c>
      <c r="I3" s="10"/>
      <c r="J3" s="10"/>
      <c r="K3" s="10"/>
      <c r="L3" s="10" t="s">
        <v>288</v>
      </c>
    </row>
    <row r="4" ht="28.5" spans="1:12">
      <c r="A4" s="9" t="s">
        <v>337</v>
      </c>
      <c r="B4" s="9" t="s">
        <v>287</v>
      </c>
      <c r="C4" s="10">
        <v>1620</v>
      </c>
      <c r="D4" s="10" t="s">
        <v>284</v>
      </c>
      <c r="E4" s="381" t="s">
        <v>289</v>
      </c>
      <c r="F4" s="22" t="s">
        <v>286</v>
      </c>
      <c r="G4" s="384" t="s">
        <v>356</v>
      </c>
      <c r="H4" s="384" t="s">
        <v>357</v>
      </c>
      <c r="I4" s="10"/>
      <c r="J4" s="10"/>
      <c r="K4" s="10"/>
      <c r="L4" s="10" t="s">
        <v>288</v>
      </c>
    </row>
    <row r="5" ht="21" spans="1:12">
      <c r="A5" s="9" t="s">
        <v>338</v>
      </c>
      <c r="B5" s="9" t="s">
        <v>287</v>
      </c>
      <c r="C5" s="10">
        <v>2033</v>
      </c>
      <c r="D5" s="10" t="s">
        <v>284</v>
      </c>
      <c r="E5" s="379" t="s">
        <v>290</v>
      </c>
      <c r="F5" s="24" t="s">
        <v>291</v>
      </c>
      <c r="G5" s="384" t="s">
        <v>356</v>
      </c>
      <c r="H5" s="384" t="s">
        <v>357</v>
      </c>
      <c r="I5" s="10"/>
      <c r="J5" s="10"/>
      <c r="K5" s="10"/>
      <c r="L5" s="10" t="s">
        <v>288</v>
      </c>
    </row>
    <row r="6" ht="21" spans="1:12">
      <c r="A6" s="9" t="s">
        <v>339</v>
      </c>
      <c r="B6" s="9" t="s">
        <v>287</v>
      </c>
      <c r="C6" s="10">
        <v>1110</v>
      </c>
      <c r="D6" s="10" t="s">
        <v>284</v>
      </c>
      <c r="E6" s="381" t="s">
        <v>292</v>
      </c>
      <c r="F6" s="24" t="s">
        <v>63</v>
      </c>
      <c r="G6" s="384" t="s">
        <v>356</v>
      </c>
      <c r="H6" s="384" t="s">
        <v>357</v>
      </c>
      <c r="I6" s="10"/>
      <c r="J6" s="10"/>
      <c r="K6" s="10"/>
      <c r="L6" s="10" t="s">
        <v>288</v>
      </c>
    </row>
    <row r="7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305</v>
      </c>
      <c r="B10" s="15"/>
      <c r="C10" s="15"/>
      <c r="D10" s="15"/>
      <c r="E10" s="13"/>
      <c r="F10" s="14"/>
      <c r="G10" s="25"/>
      <c r="H10" s="11" t="s">
        <v>306</v>
      </c>
      <c r="I10" s="15"/>
      <c r="J10" s="15"/>
      <c r="K10" s="15"/>
      <c r="L10" s="20"/>
    </row>
    <row r="11" ht="16.5" spans="1:12">
      <c r="A11" s="16" t="s">
        <v>358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316</v>
      </c>
      <c r="D2" s="5" t="s">
        <v>271</v>
      </c>
      <c r="E2" s="5" t="s">
        <v>272</v>
      </c>
      <c r="F2" s="4" t="s">
        <v>360</v>
      </c>
      <c r="G2" s="4" t="s">
        <v>298</v>
      </c>
      <c r="H2" s="6" t="s">
        <v>299</v>
      </c>
      <c r="I2" s="18" t="s">
        <v>301</v>
      </c>
    </row>
    <row r="3" s="1" customFormat="1" ht="16.5" spans="1:9">
      <c r="A3" s="4"/>
      <c r="B3" s="7"/>
      <c r="C3" s="7"/>
      <c r="D3" s="7"/>
      <c r="E3" s="7"/>
      <c r="F3" s="4" t="s">
        <v>361</v>
      </c>
      <c r="G3" s="4" t="s">
        <v>302</v>
      </c>
      <c r="H3" s="8"/>
      <c r="I3" s="19"/>
    </row>
    <row r="4" spans="1:9">
      <c r="A4" s="9"/>
      <c r="B4" s="385" t="s">
        <v>362</v>
      </c>
      <c r="C4" s="10" t="s">
        <v>321</v>
      </c>
      <c r="D4" s="384" t="s">
        <v>363</v>
      </c>
      <c r="E4" s="10" t="s">
        <v>364</v>
      </c>
      <c r="F4" s="10">
        <v>0.3</v>
      </c>
      <c r="G4" s="10">
        <v>0.5</v>
      </c>
      <c r="H4" s="10">
        <f>SUM(F4:G4)</f>
        <v>0.8</v>
      </c>
      <c r="I4" s="10" t="s">
        <v>288</v>
      </c>
    </row>
    <row r="5" spans="1:9">
      <c r="A5" s="9"/>
      <c r="B5" s="385" t="s">
        <v>323</v>
      </c>
      <c r="C5" s="10" t="s">
        <v>365</v>
      </c>
      <c r="D5" s="384" t="s">
        <v>366</v>
      </c>
      <c r="E5" s="10" t="s">
        <v>364</v>
      </c>
      <c r="F5" s="10">
        <v>0.4</v>
      </c>
      <c r="G5" s="10">
        <v>0.6</v>
      </c>
      <c r="H5" s="10">
        <f>SUM(F5:G5)</f>
        <v>1</v>
      </c>
      <c r="I5" s="10" t="s">
        <v>288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305</v>
      </c>
      <c r="B12" s="12"/>
      <c r="C12" s="12"/>
      <c r="D12" s="13"/>
      <c r="E12" s="14"/>
      <c r="F12" s="11" t="s">
        <v>306</v>
      </c>
      <c r="G12" s="15"/>
      <c r="H12" s="13"/>
      <c r="I12" s="20"/>
    </row>
    <row r="13" ht="16.5" spans="1:9">
      <c r="A13" s="16" t="s">
        <v>367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5" t="s">
        <v>35</v>
      </c>
      <c r="C2" s="346"/>
      <c r="D2" s="346"/>
      <c r="E2" s="346"/>
      <c r="F2" s="346"/>
      <c r="G2" s="346"/>
      <c r="H2" s="346"/>
      <c r="I2" s="360"/>
    </row>
    <row r="3" ht="27.95" customHeight="1" spans="2:9">
      <c r="B3" s="347"/>
      <c r="C3" s="348"/>
      <c r="D3" s="349" t="s">
        <v>36</v>
      </c>
      <c r="E3" s="350"/>
      <c r="F3" s="351" t="s">
        <v>37</v>
      </c>
      <c r="G3" s="352"/>
      <c r="H3" s="349" t="s">
        <v>38</v>
      </c>
      <c r="I3" s="361"/>
    </row>
    <row r="4" ht="27.95" customHeight="1" spans="2:9">
      <c r="B4" s="347" t="s">
        <v>39</v>
      </c>
      <c r="C4" s="348" t="s">
        <v>40</v>
      </c>
      <c r="D4" s="348" t="s">
        <v>41</v>
      </c>
      <c r="E4" s="348" t="s">
        <v>42</v>
      </c>
      <c r="F4" s="353" t="s">
        <v>41</v>
      </c>
      <c r="G4" s="353" t="s">
        <v>42</v>
      </c>
      <c r="H4" s="348" t="s">
        <v>41</v>
      </c>
      <c r="I4" s="362" t="s">
        <v>42</v>
      </c>
    </row>
    <row r="5" ht="27.95" customHeight="1" spans="2:9">
      <c r="B5" s="354" t="s">
        <v>43</v>
      </c>
      <c r="C5" s="9">
        <v>13</v>
      </c>
      <c r="D5" s="9">
        <v>0</v>
      </c>
      <c r="E5" s="9">
        <v>1</v>
      </c>
      <c r="F5" s="355">
        <v>0</v>
      </c>
      <c r="G5" s="355">
        <v>1</v>
      </c>
      <c r="H5" s="9">
        <v>1</v>
      </c>
      <c r="I5" s="363">
        <v>2</v>
      </c>
    </row>
    <row r="6" ht="27.95" customHeight="1" spans="2:9">
      <c r="B6" s="354" t="s">
        <v>44</v>
      </c>
      <c r="C6" s="9">
        <v>20</v>
      </c>
      <c r="D6" s="9">
        <v>0</v>
      </c>
      <c r="E6" s="9">
        <v>1</v>
      </c>
      <c r="F6" s="355">
        <v>1</v>
      </c>
      <c r="G6" s="355">
        <v>2</v>
      </c>
      <c r="H6" s="9">
        <v>2</v>
      </c>
      <c r="I6" s="363">
        <v>3</v>
      </c>
    </row>
    <row r="7" ht="27.95" customHeight="1" spans="2:9">
      <c r="B7" s="354" t="s">
        <v>45</v>
      </c>
      <c r="C7" s="9">
        <v>32</v>
      </c>
      <c r="D7" s="9">
        <v>0</v>
      </c>
      <c r="E7" s="9">
        <v>1</v>
      </c>
      <c r="F7" s="355">
        <v>2</v>
      </c>
      <c r="G7" s="355">
        <v>3</v>
      </c>
      <c r="H7" s="9">
        <v>3</v>
      </c>
      <c r="I7" s="363">
        <v>4</v>
      </c>
    </row>
    <row r="8" ht="27.95" customHeight="1" spans="2:9">
      <c r="B8" s="354" t="s">
        <v>46</v>
      </c>
      <c r="C8" s="9">
        <v>50</v>
      </c>
      <c r="D8" s="9">
        <v>1</v>
      </c>
      <c r="E8" s="9">
        <v>2</v>
      </c>
      <c r="F8" s="355">
        <v>3</v>
      </c>
      <c r="G8" s="355">
        <v>4</v>
      </c>
      <c r="H8" s="9">
        <v>5</v>
      </c>
      <c r="I8" s="363">
        <v>6</v>
      </c>
    </row>
    <row r="9" ht="27.95" customHeight="1" spans="2:9">
      <c r="B9" s="354" t="s">
        <v>47</v>
      </c>
      <c r="C9" s="9">
        <v>80</v>
      </c>
      <c r="D9" s="9">
        <v>2</v>
      </c>
      <c r="E9" s="9">
        <v>3</v>
      </c>
      <c r="F9" s="355">
        <v>5</v>
      </c>
      <c r="G9" s="355">
        <v>6</v>
      </c>
      <c r="H9" s="9">
        <v>7</v>
      </c>
      <c r="I9" s="363">
        <v>8</v>
      </c>
    </row>
    <row r="10" ht="27.95" customHeight="1" spans="2:9">
      <c r="B10" s="354" t="s">
        <v>48</v>
      </c>
      <c r="C10" s="9">
        <v>125</v>
      </c>
      <c r="D10" s="9">
        <v>3</v>
      </c>
      <c r="E10" s="9">
        <v>4</v>
      </c>
      <c r="F10" s="355">
        <v>7</v>
      </c>
      <c r="G10" s="355">
        <v>8</v>
      </c>
      <c r="H10" s="9">
        <v>10</v>
      </c>
      <c r="I10" s="363">
        <v>11</v>
      </c>
    </row>
    <row r="11" ht="27.95" customHeight="1" spans="2:9">
      <c r="B11" s="354" t="s">
        <v>49</v>
      </c>
      <c r="C11" s="9">
        <v>200</v>
      </c>
      <c r="D11" s="9">
        <v>5</v>
      </c>
      <c r="E11" s="9">
        <v>6</v>
      </c>
      <c r="F11" s="355">
        <v>10</v>
      </c>
      <c r="G11" s="355">
        <v>11</v>
      </c>
      <c r="H11" s="9">
        <v>14</v>
      </c>
      <c r="I11" s="363">
        <v>15</v>
      </c>
    </row>
    <row r="12" ht="27.95" customHeight="1" spans="2:9">
      <c r="B12" s="356" t="s">
        <v>50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51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3" workbookViewId="0">
      <selection activeCell="L20" sqref="L20"/>
    </sheetView>
  </sheetViews>
  <sheetFormatPr defaultColWidth="10.375" defaultRowHeight="16.5" customHeight="1"/>
  <cols>
    <col min="1" max="1" width="11.125" style="168" customWidth="1"/>
    <col min="2" max="9" width="10.375" style="168"/>
    <col min="10" max="10" width="8.875" style="168" customWidth="1"/>
    <col min="11" max="11" width="12" style="168" customWidth="1"/>
    <col min="12" max="16384" width="10.375" style="168"/>
  </cols>
  <sheetData>
    <row r="1" ht="21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51" t="s">
        <v>58</v>
      </c>
      <c r="J2" s="251"/>
      <c r="K2" s="252"/>
    </row>
    <row r="3" ht="14.2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ht="14.25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45509</v>
      </c>
      <c r="G4" s="185"/>
      <c r="H4" s="180" t="s">
        <v>65</v>
      </c>
      <c r="I4" s="183"/>
      <c r="J4" s="181" t="s">
        <v>66</v>
      </c>
      <c r="K4" s="182" t="s">
        <v>67</v>
      </c>
    </row>
    <row r="5" ht="14.25" spans="1:11">
      <c r="A5" s="186" t="s">
        <v>68</v>
      </c>
      <c r="B5" s="181" t="s">
        <v>69</v>
      </c>
      <c r="C5" s="182"/>
      <c r="D5" s="180" t="s">
        <v>70</v>
      </c>
      <c r="E5" s="183"/>
      <c r="F5" s="184">
        <v>45453</v>
      </c>
      <c r="G5" s="185"/>
      <c r="H5" s="180" t="s">
        <v>71</v>
      </c>
      <c r="I5" s="183"/>
      <c r="J5" s="181" t="s">
        <v>66</v>
      </c>
      <c r="K5" s="182" t="s">
        <v>67</v>
      </c>
    </row>
    <row r="6" ht="14.25" spans="1:11">
      <c r="A6" s="180" t="s">
        <v>72</v>
      </c>
      <c r="B6" s="187">
        <v>3</v>
      </c>
      <c r="C6" s="188">
        <v>6</v>
      </c>
      <c r="D6" s="186" t="s">
        <v>73</v>
      </c>
      <c r="E6" s="189"/>
      <c r="F6" s="184">
        <v>45483</v>
      </c>
      <c r="G6" s="185"/>
      <c r="H6" s="180" t="s">
        <v>74</v>
      </c>
      <c r="I6" s="183"/>
      <c r="J6" s="181" t="s">
        <v>66</v>
      </c>
      <c r="K6" s="182" t="s">
        <v>67</v>
      </c>
    </row>
    <row r="7" ht="14.25" spans="1:11">
      <c r="A7" s="180" t="s">
        <v>75</v>
      </c>
      <c r="B7" s="191">
        <v>4000</v>
      </c>
      <c r="C7" s="192"/>
      <c r="D7" s="186" t="s">
        <v>76</v>
      </c>
      <c r="E7" s="193"/>
      <c r="F7" s="184">
        <v>45493</v>
      </c>
      <c r="G7" s="185"/>
      <c r="H7" s="180" t="s">
        <v>77</v>
      </c>
      <c r="I7" s="183"/>
      <c r="J7" s="181" t="s">
        <v>66</v>
      </c>
      <c r="K7" s="182" t="s">
        <v>67</v>
      </c>
    </row>
    <row r="8" ht="15" spans="1:11">
      <c r="A8" s="195" t="s">
        <v>78</v>
      </c>
      <c r="B8" s="196"/>
      <c r="C8" s="197"/>
      <c r="D8" s="198" t="s">
        <v>79</v>
      </c>
      <c r="E8" s="199"/>
      <c r="F8" s="200">
        <v>45503</v>
      </c>
      <c r="G8" s="201"/>
      <c r="H8" s="198" t="s">
        <v>80</v>
      </c>
      <c r="I8" s="199"/>
      <c r="J8" s="217" t="s">
        <v>66</v>
      </c>
      <c r="K8" s="261" t="s">
        <v>67</v>
      </c>
    </row>
    <row r="9" ht="15" spans="1:11">
      <c r="A9" s="281" t="s">
        <v>81</v>
      </c>
      <c r="B9" s="282"/>
      <c r="C9" s="282"/>
      <c r="D9" s="282"/>
      <c r="E9" s="282"/>
      <c r="F9" s="282"/>
      <c r="G9" s="282"/>
      <c r="H9" s="282"/>
      <c r="I9" s="282"/>
      <c r="J9" s="282"/>
      <c r="K9" s="325"/>
    </row>
    <row r="10" ht="15" spans="1:11">
      <c r="A10" s="283" t="s">
        <v>82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6"/>
    </row>
    <row r="11" ht="14.25" spans="1:11">
      <c r="A11" s="285" t="s">
        <v>83</v>
      </c>
      <c r="B11" s="286" t="s">
        <v>84</v>
      </c>
      <c r="C11" s="287" t="s">
        <v>85</v>
      </c>
      <c r="D11" s="288"/>
      <c r="E11" s="289" t="s">
        <v>86</v>
      </c>
      <c r="F11" s="286" t="s">
        <v>84</v>
      </c>
      <c r="G11" s="287" t="s">
        <v>85</v>
      </c>
      <c r="H11" s="287" t="s">
        <v>87</v>
      </c>
      <c r="I11" s="289" t="s">
        <v>88</v>
      </c>
      <c r="J11" s="286" t="s">
        <v>84</v>
      </c>
      <c r="K11" s="327" t="s">
        <v>85</v>
      </c>
    </row>
    <row r="12" ht="14.25" spans="1:11">
      <c r="A12" s="186" t="s">
        <v>89</v>
      </c>
      <c r="B12" s="208" t="s">
        <v>84</v>
      </c>
      <c r="C12" s="181" t="s">
        <v>85</v>
      </c>
      <c r="D12" s="193"/>
      <c r="E12" s="189" t="s">
        <v>90</v>
      </c>
      <c r="F12" s="208" t="s">
        <v>84</v>
      </c>
      <c r="G12" s="181" t="s">
        <v>85</v>
      </c>
      <c r="H12" s="181" t="s">
        <v>87</v>
      </c>
      <c r="I12" s="189" t="s">
        <v>91</v>
      </c>
      <c r="J12" s="208" t="s">
        <v>84</v>
      </c>
      <c r="K12" s="182" t="s">
        <v>85</v>
      </c>
    </row>
    <row r="13" ht="14.25" spans="1:11">
      <c r="A13" s="186" t="s">
        <v>92</v>
      </c>
      <c r="B13" s="208" t="s">
        <v>84</v>
      </c>
      <c r="C13" s="181" t="s">
        <v>85</v>
      </c>
      <c r="D13" s="193"/>
      <c r="E13" s="189" t="s">
        <v>93</v>
      </c>
      <c r="F13" s="181" t="s">
        <v>94</v>
      </c>
      <c r="G13" s="181" t="s">
        <v>95</v>
      </c>
      <c r="H13" s="181" t="s">
        <v>87</v>
      </c>
      <c r="I13" s="189" t="s">
        <v>96</v>
      </c>
      <c r="J13" s="208" t="s">
        <v>84</v>
      </c>
      <c r="K13" s="182" t="s">
        <v>85</v>
      </c>
    </row>
    <row r="14" ht="15" spans="1:11">
      <c r="A14" s="198" t="s">
        <v>97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54"/>
    </row>
    <row r="15" ht="15" spans="1:11">
      <c r="A15" s="283" t="s">
        <v>98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6"/>
    </row>
    <row r="16" ht="14.25" spans="1:11">
      <c r="A16" s="290" t="s">
        <v>99</v>
      </c>
      <c r="B16" s="287" t="s">
        <v>94</v>
      </c>
      <c r="C16" s="287" t="s">
        <v>95</v>
      </c>
      <c r="D16" s="291"/>
      <c r="E16" s="292" t="s">
        <v>100</v>
      </c>
      <c r="F16" s="287" t="s">
        <v>94</v>
      </c>
      <c r="G16" s="287" t="s">
        <v>95</v>
      </c>
      <c r="H16" s="293"/>
      <c r="I16" s="292" t="s">
        <v>101</v>
      </c>
      <c r="J16" s="287" t="s">
        <v>94</v>
      </c>
      <c r="K16" s="327" t="s">
        <v>95</v>
      </c>
    </row>
    <row r="17" customHeight="1" spans="1:22">
      <c r="A17" s="190" t="s">
        <v>102</v>
      </c>
      <c r="B17" s="181" t="s">
        <v>94</v>
      </c>
      <c r="C17" s="181" t="s">
        <v>95</v>
      </c>
      <c r="D17" s="294"/>
      <c r="E17" s="223" t="s">
        <v>103</v>
      </c>
      <c r="F17" s="181" t="s">
        <v>94</v>
      </c>
      <c r="G17" s="181" t="s">
        <v>95</v>
      </c>
      <c r="H17" s="295"/>
      <c r="I17" s="223" t="s">
        <v>104</v>
      </c>
      <c r="J17" s="181" t="s">
        <v>94</v>
      </c>
      <c r="K17" s="182" t="s">
        <v>95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6" t="s">
        <v>105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9"/>
    </row>
    <row r="19" s="279" customFormat="1" ht="18" customHeight="1" spans="1:11">
      <c r="A19" s="283" t="s">
        <v>106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6"/>
    </row>
    <row r="20" customHeight="1" spans="1:11">
      <c r="A20" s="298" t="s">
        <v>107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0"/>
    </row>
    <row r="21" ht="21.75" customHeight="1" spans="1:11">
      <c r="A21" s="300" t="s">
        <v>108</v>
      </c>
      <c r="B21" s="223" t="s">
        <v>109</v>
      </c>
      <c r="C21" s="223" t="s">
        <v>110</v>
      </c>
      <c r="D21" s="223" t="s">
        <v>111</v>
      </c>
      <c r="E21" s="223" t="s">
        <v>112</v>
      </c>
      <c r="F21" s="223" t="s">
        <v>113</v>
      </c>
      <c r="G21" s="223" t="s">
        <v>114</v>
      </c>
      <c r="H21" s="223" t="s">
        <v>115</v>
      </c>
      <c r="I21" s="223" t="s">
        <v>116</v>
      </c>
      <c r="J21" s="223" t="s">
        <v>117</v>
      </c>
      <c r="K21" s="331" t="s">
        <v>118</v>
      </c>
    </row>
    <row r="22" customHeight="1" spans="1:11">
      <c r="A22" s="194" t="s">
        <v>119</v>
      </c>
      <c r="B22" s="301"/>
      <c r="C22" s="301"/>
      <c r="D22" s="301">
        <v>1</v>
      </c>
      <c r="E22" s="301">
        <v>1</v>
      </c>
      <c r="F22" s="301">
        <v>1</v>
      </c>
      <c r="G22" s="301">
        <v>1</v>
      </c>
      <c r="H22" s="301">
        <v>1</v>
      </c>
      <c r="I22" s="301">
        <v>1</v>
      </c>
      <c r="J22" s="301"/>
      <c r="K22" s="332"/>
    </row>
    <row r="23" customHeight="1" spans="1:11">
      <c r="A23" s="194" t="s">
        <v>120</v>
      </c>
      <c r="B23" s="301"/>
      <c r="C23" s="301"/>
      <c r="D23" s="301">
        <v>1</v>
      </c>
      <c r="E23" s="301">
        <v>1</v>
      </c>
      <c r="F23" s="301">
        <v>1</v>
      </c>
      <c r="G23" s="301">
        <v>1</v>
      </c>
      <c r="H23" s="301">
        <v>1</v>
      </c>
      <c r="I23" s="301">
        <v>1</v>
      </c>
      <c r="J23" s="301"/>
      <c r="K23" s="333"/>
    </row>
    <row r="24" customHeight="1" spans="1:11">
      <c r="A24" s="194" t="s">
        <v>121</v>
      </c>
      <c r="B24" s="301"/>
      <c r="C24" s="301"/>
      <c r="D24" s="301">
        <v>1</v>
      </c>
      <c r="E24" s="301">
        <v>1</v>
      </c>
      <c r="F24" s="301">
        <v>1</v>
      </c>
      <c r="G24" s="301">
        <v>1</v>
      </c>
      <c r="H24" s="301">
        <v>1</v>
      </c>
      <c r="I24" s="301">
        <v>1</v>
      </c>
      <c r="J24" s="301"/>
      <c r="K24" s="333"/>
    </row>
    <row r="25" customHeight="1" spans="1:11">
      <c r="A25" s="194"/>
      <c r="B25" s="301"/>
      <c r="C25" s="301"/>
      <c r="D25" s="301"/>
      <c r="E25" s="301"/>
      <c r="F25" s="301"/>
      <c r="G25" s="301"/>
      <c r="H25" s="301"/>
      <c r="I25" s="301"/>
      <c r="J25" s="301"/>
      <c r="K25" s="334"/>
    </row>
    <row r="26" customHeight="1" spans="1:11">
      <c r="A26" s="194"/>
      <c r="B26" s="301"/>
      <c r="C26" s="301"/>
      <c r="D26" s="301"/>
      <c r="E26" s="301"/>
      <c r="F26" s="301"/>
      <c r="G26" s="301"/>
      <c r="H26" s="301"/>
      <c r="I26" s="301"/>
      <c r="J26" s="301"/>
      <c r="K26" s="334"/>
    </row>
    <row r="27" customHeight="1" spans="1:11">
      <c r="A27" s="194"/>
      <c r="B27" s="301"/>
      <c r="C27" s="301"/>
      <c r="D27" s="301"/>
      <c r="E27" s="301"/>
      <c r="F27" s="301"/>
      <c r="G27" s="301"/>
      <c r="H27" s="301"/>
      <c r="I27" s="301"/>
      <c r="J27" s="301"/>
      <c r="K27" s="334"/>
    </row>
    <row r="28" customHeight="1" spans="1:11">
      <c r="A28" s="194"/>
      <c r="B28" s="301"/>
      <c r="C28" s="301"/>
      <c r="D28" s="301"/>
      <c r="E28" s="301"/>
      <c r="F28" s="301"/>
      <c r="G28" s="301"/>
      <c r="H28" s="301"/>
      <c r="I28" s="301"/>
      <c r="J28" s="301"/>
      <c r="K28" s="334"/>
    </row>
    <row r="29" ht="18" customHeight="1" spans="1:11">
      <c r="A29" s="302" t="s">
        <v>122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5"/>
    </row>
    <row r="30" ht="18.75" customHeight="1" spans="1:11">
      <c r="A30" s="304" t="s">
        <v>123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6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7"/>
    </row>
    <row r="32" ht="18" customHeight="1" spans="1:11">
      <c r="A32" s="302" t="s">
        <v>124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5"/>
    </row>
    <row r="33" ht="14.25" spans="1:11">
      <c r="A33" s="308" t="s">
        <v>125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8"/>
    </row>
    <row r="34" ht="15" spans="1:11">
      <c r="A34" s="69" t="s">
        <v>126</v>
      </c>
      <c r="B34" s="71"/>
      <c r="C34" s="181" t="s">
        <v>66</v>
      </c>
      <c r="D34" s="181" t="s">
        <v>67</v>
      </c>
      <c r="E34" s="310" t="s">
        <v>127</v>
      </c>
      <c r="F34" s="311"/>
      <c r="G34" s="311"/>
      <c r="H34" s="311"/>
      <c r="I34" s="311"/>
      <c r="J34" s="311"/>
      <c r="K34" s="339"/>
    </row>
    <row r="35" ht="15" spans="1:11">
      <c r="A35" s="312" t="s">
        <v>128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4.25" spans="1:11">
      <c r="A36" s="313" t="s">
        <v>129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40"/>
    </row>
    <row r="37" ht="14.25" spans="1:11">
      <c r="A37" s="231" t="s">
        <v>130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67"/>
    </row>
    <row r="38" ht="14.25" spans="1:11">
      <c r="A38" s="231" t="s">
        <v>131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67"/>
    </row>
    <row r="39" ht="14.25" spans="1:11">
      <c r="A39" s="231" t="s">
        <v>132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67"/>
    </row>
    <row r="40" ht="14.25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7"/>
    </row>
    <row r="41" ht="14.25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7"/>
    </row>
    <row r="42" ht="14.25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7"/>
    </row>
    <row r="43" ht="15" spans="1:11">
      <c r="A43" s="226" t="s">
        <v>133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5"/>
    </row>
    <row r="44" ht="15" spans="1:11">
      <c r="A44" s="283" t="s">
        <v>134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6"/>
    </row>
    <row r="45" ht="14.25" spans="1:11">
      <c r="A45" s="290" t="s">
        <v>135</v>
      </c>
      <c r="B45" s="287" t="s">
        <v>94</v>
      </c>
      <c r="C45" s="287" t="s">
        <v>95</v>
      </c>
      <c r="D45" s="287" t="s">
        <v>87</v>
      </c>
      <c r="E45" s="292" t="s">
        <v>136</v>
      </c>
      <c r="F45" s="287" t="s">
        <v>94</v>
      </c>
      <c r="G45" s="287" t="s">
        <v>95</v>
      </c>
      <c r="H45" s="287" t="s">
        <v>87</v>
      </c>
      <c r="I45" s="292" t="s">
        <v>137</v>
      </c>
      <c r="J45" s="287" t="s">
        <v>94</v>
      </c>
      <c r="K45" s="327" t="s">
        <v>95</v>
      </c>
    </row>
    <row r="46" ht="14.25" spans="1:11">
      <c r="A46" s="190" t="s">
        <v>86</v>
      </c>
      <c r="B46" s="181" t="s">
        <v>94</v>
      </c>
      <c r="C46" s="181" t="s">
        <v>95</v>
      </c>
      <c r="D46" s="181" t="s">
        <v>87</v>
      </c>
      <c r="E46" s="223" t="s">
        <v>93</v>
      </c>
      <c r="F46" s="181" t="s">
        <v>94</v>
      </c>
      <c r="G46" s="181" t="s">
        <v>95</v>
      </c>
      <c r="H46" s="181" t="s">
        <v>87</v>
      </c>
      <c r="I46" s="223" t="s">
        <v>104</v>
      </c>
      <c r="J46" s="181" t="s">
        <v>94</v>
      </c>
      <c r="K46" s="182" t="s">
        <v>95</v>
      </c>
    </row>
    <row r="47" ht="15" spans="1:11">
      <c r="A47" s="198" t="s">
        <v>97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54"/>
    </row>
    <row r="48" ht="15" spans="1:11">
      <c r="A48" s="312" t="s">
        <v>138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40"/>
    </row>
    <row r="50" ht="15" spans="1:11">
      <c r="A50" s="315" t="s">
        <v>139</v>
      </c>
      <c r="B50" s="316" t="s">
        <v>140</v>
      </c>
      <c r="C50" s="316"/>
      <c r="D50" s="317" t="s">
        <v>141</v>
      </c>
      <c r="E50" s="318" t="s">
        <v>142</v>
      </c>
      <c r="F50" s="319" t="s">
        <v>143</v>
      </c>
      <c r="G50" s="320">
        <v>45458</v>
      </c>
      <c r="H50" s="321" t="s">
        <v>144</v>
      </c>
      <c r="I50" s="341"/>
      <c r="J50" s="342" t="s">
        <v>145</v>
      </c>
      <c r="K50" s="343"/>
    </row>
    <row r="51" ht="15" spans="1:11">
      <c r="A51" s="312"/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4"/>
    </row>
    <row r="53" ht="15" spans="1:11">
      <c r="A53" s="315" t="s">
        <v>139</v>
      </c>
      <c r="B53" s="316" t="s">
        <v>140</v>
      </c>
      <c r="C53" s="316"/>
      <c r="D53" s="317" t="s">
        <v>141</v>
      </c>
      <c r="E53" s="324" t="s">
        <v>142</v>
      </c>
      <c r="F53" s="319" t="s">
        <v>146</v>
      </c>
      <c r="G53" s="320">
        <v>45459</v>
      </c>
      <c r="H53" s="321" t="s">
        <v>144</v>
      </c>
      <c r="I53" s="341"/>
      <c r="J53" s="342" t="s">
        <v>145</v>
      </c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90" zoomScaleNormal="90" workbookViewId="0">
      <selection activeCell="A1" sqref="$A1:$XFD1048576"/>
    </sheetView>
  </sheetViews>
  <sheetFormatPr defaultColWidth="9" defaultRowHeight="26.1" customHeight="1"/>
  <cols>
    <col min="1" max="1" width="17.125" style="129" customWidth="1"/>
    <col min="2" max="7" width="9.375" style="129" customWidth="1"/>
    <col min="8" max="8" width="1.375" style="129" customWidth="1"/>
    <col min="9" max="10" width="19.125" style="129" customWidth="1"/>
    <col min="11" max="11" width="18.5" style="129" customWidth="1"/>
    <col min="12" max="12" width="16.625" style="129" customWidth="1"/>
    <col min="13" max="13" width="14.125" style="129" customWidth="1"/>
    <col min="14" max="14" width="16.375" style="129" customWidth="1"/>
    <col min="15" max="16384" width="9" style="129"/>
  </cols>
  <sheetData>
    <row r="1" ht="30" customHeight="1" spans="1:14">
      <c r="A1" s="130" t="s">
        <v>147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ht="29.1" customHeight="1" spans="1:14">
      <c r="A2" s="132" t="s">
        <v>62</v>
      </c>
      <c r="B2" s="133" t="s">
        <v>63</v>
      </c>
      <c r="C2" s="133"/>
      <c r="D2" s="134" t="s">
        <v>68</v>
      </c>
      <c r="E2" s="133" t="s">
        <v>69</v>
      </c>
      <c r="F2" s="133"/>
      <c r="G2" s="133"/>
      <c r="H2" s="135"/>
      <c r="I2" s="153" t="s">
        <v>57</v>
      </c>
      <c r="J2" s="133" t="s">
        <v>58</v>
      </c>
      <c r="K2" s="133"/>
      <c r="L2" s="133"/>
      <c r="M2" s="133"/>
      <c r="N2" s="154"/>
    </row>
    <row r="3" ht="29.1" customHeight="1" spans="1:14">
      <c r="A3" s="136" t="s">
        <v>148</v>
      </c>
      <c r="B3" s="137" t="s">
        <v>149</v>
      </c>
      <c r="C3" s="137"/>
      <c r="D3" s="137"/>
      <c r="E3" s="137"/>
      <c r="F3" s="137"/>
      <c r="G3" s="137"/>
      <c r="H3" s="138"/>
      <c r="I3" s="155" t="s">
        <v>150</v>
      </c>
      <c r="J3" s="155"/>
      <c r="K3" s="155"/>
      <c r="L3" s="155"/>
      <c r="M3" s="155"/>
      <c r="N3" s="156"/>
    </row>
    <row r="4" ht="29.1" customHeight="1" spans="1:14">
      <c r="A4" s="136"/>
      <c r="B4" s="139" t="s">
        <v>111</v>
      </c>
      <c r="C4" s="139" t="s">
        <v>112</v>
      </c>
      <c r="D4" s="140" t="s">
        <v>113</v>
      </c>
      <c r="E4" s="139" t="s">
        <v>114</v>
      </c>
      <c r="F4" s="139" t="s">
        <v>115</v>
      </c>
      <c r="G4" s="139" t="s">
        <v>116</v>
      </c>
      <c r="H4" s="138"/>
      <c r="I4" s="277" t="s">
        <v>151</v>
      </c>
      <c r="J4" s="277"/>
      <c r="K4" s="277"/>
      <c r="L4" s="277" t="s">
        <v>151</v>
      </c>
      <c r="M4" s="277"/>
      <c r="N4" s="278"/>
    </row>
    <row r="5" ht="29.1" customHeight="1" spans="1:14">
      <c r="A5" s="141" t="s">
        <v>152</v>
      </c>
      <c r="B5" s="142" t="s">
        <v>153</v>
      </c>
      <c r="C5" s="142" t="s">
        <v>154</v>
      </c>
      <c r="D5" s="143" t="s">
        <v>155</v>
      </c>
      <c r="E5" s="142" t="s">
        <v>156</v>
      </c>
      <c r="F5" s="142" t="s">
        <v>157</v>
      </c>
      <c r="G5" s="142" t="s">
        <v>158</v>
      </c>
      <c r="H5" s="138"/>
      <c r="I5" s="143" t="s">
        <v>155</v>
      </c>
      <c r="J5" s="157"/>
      <c r="K5" s="158"/>
      <c r="L5" s="158" t="s">
        <v>159</v>
      </c>
      <c r="M5" s="158"/>
      <c r="N5" s="159"/>
    </row>
    <row r="6" ht="29.1" customHeight="1" spans="1:14">
      <c r="A6" s="141" t="s">
        <v>160</v>
      </c>
      <c r="B6" s="144">
        <f>C6-1</f>
        <v>68</v>
      </c>
      <c r="C6" s="144">
        <f>D6-2</f>
        <v>69</v>
      </c>
      <c r="D6" s="145" t="s">
        <v>161</v>
      </c>
      <c r="E6" s="144">
        <f>D6+2</f>
        <v>73</v>
      </c>
      <c r="F6" s="144">
        <f>E6+2</f>
        <v>75</v>
      </c>
      <c r="G6" s="144">
        <f>F6+1</f>
        <v>76</v>
      </c>
      <c r="H6" s="138"/>
      <c r="I6" s="160" t="s">
        <v>162</v>
      </c>
      <c r="J6" s="160"/>
      <c r="K6" s="161"/>
      <c r="L6" s="161" t="s">
        <v>163</v>
      </c>
      <c r="M6" s="161"/>
      <c r="N6" s="162"/>
    </row>
    <row r="7" ht="29.1" customHeight="1" spans="1:14">
      <c r="A7" s="146" t="s">
        <v>164</v>
      </c>
      <c r="B7" s="146">
        <f t="shared" ref="B7:C9" si="0">C7-4</f>
        <v>106</v>
      </c>
      <c r="C7" s="146">
        <f t="shared" si="0"/>
        <v>110</v>
      </c>
      <c r="D7" s="146">
        <v>114</v>
      </c>
      <c r="E7" s="146">
        <f t="shared" ref="E7:E9" si="1">D7+4</f>
        <v>118</v>
      </c>
      <c r="F7" s="146">
        <f>E7+4</f>
        <v>122</v>
      </c>
      <c r="G7" s="146">
        <f t="shared" ref="G7:G9" si="2">F7+6</f>
        <v>128</v>
      </c>
      <c r="H7" s="138"/>
      <c r="I7" s="160" t="s">
        <v>165</v>
      </c>
      <c r="J7" s="160"/>
      <c r="K7" s="158"/>
      <c r="L7" s="158" t="s">
        <v>166</v>
      </c>
      <c r="M7" s="158"/>
      <c r="N7" s="163"/>
    </row>
    <row r="8" ht="29.1" customHeight="1" spans="1:14">
      <c r="A8" s="146" t="s">
        <v>167</v>
      </c>
      <c r="B8" s="146">
        <f t="shared" si="0"/>
        <v>102</v>
      </c>
      <c r="C8" s="146">
        <f t="shared" si="0"/>
        <v>106</v>
      </c>
      <c r="D8" s="146">
        <v>110</v>
      </c>
      <c r="E8" s="146">
        <f t="shared" si="1"/>
        <v>114</v>
      </c>
      <c r="F8" s="146">
        <f>E8+5</f>
        <v>119</v>
      </c>
      <c r="G8" s="146">
        <f t="shared" si="2"/>
        <v>125</v>
      </c>
      <c r="H8" s="138"/>
      <c r="I8" s="160" t="s">
        <v>168</v>
      </c>
      <c r="J8" s="160"/>
      <c r="K8" s="161"/>
      <c r="L8" s="161" t="s">
        <v>169</v>
      </c>
      <c r="M8" s="161"/>
      <c r="N8" s="164"/>
    </row>
    <row r="9" ht="29.1" customHeight="1" spans="1:14">
      <c r="A9" s="146" t="s">
        <v>170</v>
      </c>
      <c r="B9" s="146">
        <f t="shared" si="0"/>
        <v>102</v>
      </c>
      <c r="C9" s="146">
        <f t="shared" si="0"/>
        <v>106</v>
      </c>
      <c r="D9" s="146">
        <v>110</v>
      </c>
      <c r="E9" s="146">
        <f t="shared" si="1"/>
        <v>114</v>
      </c>
      <c r="F9" s="146">
        <f>E9+5</f>
        <v>119</v>
      </c>
      <c r="G9" s="146">
        <f t="shared" si="2"/>
        <v>125</v>
      </c>
      <c r="H9" s="138"/>
      <c r="I9" s="160" t="s">
        <v>171</v>
      </c>
      <c r="J9" s="160"/>
      <c r="K9" s="161"/>
      <c r="L9" s="161" t="s">
        <v>169</v>
      </c>
      <c r="M9" s="161"/>
      <c r="N9" s="164"/>
    </row>
    <row r="10" ht="29.1" customHeight="1" spans="1:14">
      <c r="A10" s="146" t="s">
        <v>172</v>
      </c>
      <c r="B10" s="146">
        <f>C10-1.2</f>
        <v>45.6</v>
      </c>
      <c r="C10" s="146">
        <f>D10-1.2</f>
        <v>46.8</v>
      </c>
      <c r="D10" s="146">
        <v>48</v>
      </c>
      <c r="E10" s="146">
        <f>D10+1.2</f>
        <v>49.2</v>
      </c>
      <c r="F10" s="146">
        <f>E10+1.2</f>
        <v>50.4</v>
      </c>
      <c r="G10" s="146">
        <f>F10+1.4</f>
        <v>51.8</v>
      </c>
      <c r="H10" s="138"/>
      <c r="I10" s="160" t="s">
        <v>173</v>
      </c>
      <c r="J10" s="160"/>
      <c r="K10" s="161"/>
      <c r="L10" s="161" t="s">
        <v>169</v>
      </c>
      <c r="M10" s="161"/>
      <c r="N10" s="164"/>
    </row>
    <row r="11" ht="29.1" customHeight="1" spans="1:14">
      <c r="A11" s="146" t="s">
        <v>174</v>
      </c>
      <c r="B11" s="146">
        <f>C11-1</f>
        <v>48</v>
      </c>
      <c r="C11" s="146">
        <f>D11-1</f>
        <v>49</v>
      </c>
      <c r="D11" s="146">
        <v>50</v>
      </c>
      <c r="E11" s="146">
        <f>D11+1</f>
        <v>51</v>
      </c>
      <c r="F11" s="146">
        <f>E11+1</f>
        <v>52</v>
      </c>
      <c r="G11" s="146">
        <f>F11+1.5</f>
        <v>53.5</v>
      </c>
      <c r="H11" s="138"/>
      <c r="I11" s="160" t="s">
        <v>165</v>
      </c>
      <c r="J11" s="160"/>
      <c r="K11" s="161"/>
      <c r="L11" s="161"/>
      <c r="M11" s="161"/>
      <c r="N11" s="164"/>
    </row>
    <row r="12" ht="29.1" customHeight="1" spans="1:14">
      <c r="A12" s="146" t="s">
        <v>175</v>
      </c>
      <c r="B12" s="146">
        <f>C12-0.6</f>
        <v>61.2</v>
      </c>
      <c r="C12" s="146">
        <f>D12-1.2</f>
        <v>61.8</v>
      </c>
      <c r="D12" s="146">
        <v>63</v>
      </c>
      <c r="E12" s="146">
        <f>D12+1.2</f>
        <v>64.2</v>
      </c>
      <c r="F12" s="146">
        <f>E12+1.2</f>
        <v>65.4</v>
      </c>
      <c r="G12" s="146">
        <f>F12+0.6</f>
        <v>66</v>
      </c>
      <c r="H12" s="138"/>
      <c r="I12" s="160" t="s">
        <v>165</v>
      </c>
      <c r="J12" s="160"/>
      <c r="K12" s="160"/>
      <c r="L12" s="160" t="s">
        <v>169</v>
      </c>
      <c r="M12" s="160"/>
      <c r="N12" s="160"/>
    </row>
    <row r="13" ht="29.1" customHeight="1" spans="1:14">
      <c r="A13" s="147" t="s">
        <v>176</v>
      </c>
      <c r="B13" s="147">
        <f>C13-0.8</f>
        <v>20.6</v>
      </c>
      <c r="C13" s="147">
        <f>D13-0.8</f>
        <v>21.4</v>
      </c>
      <c r="D13" s="148" t="s">
        <v>177</v>
      </c>
      <c r="E13" s="147">
        <f>D13+0.8</f>
        <v>23</v>
      </c>
      <c r="F13" s="147">
        <f>E13+0.8</f>
        <v>23.8</v>
      </c>
      <c r="G13" s="147">
        <f>F13+1.3</f>
        <v>25.1</v>
      </c>
      <c r="H13" s="149"/>
      <c r="I13" s="160" t="s">
        <v>165</v>
      </c>
      <c r="J13" s="160"/>
      <c r="K13" s="160"/>
      <c r="L13" s="160" t="s">
        <v>178</v>
      </c>
      <c r="M13" s="160"/>
      <c r="N13" s="160"/>
    </row>
    <row r="14" ht="29.1" customHeight="1" spans="1:14">
      <c r="A14" s="147" t="s">
        <v>179</v>
      </c>
      <c r="B14" s="147">
        <f>C14-0.6</f>
        <v>16.5</v>
      </c>
      <c r="C14" s="147">
        <f>D14-0.6</f>
        <v>17.1</v>
      </c>
      <c r="D14" s="148" t="s">
        <v>180</v>
      </c>
      <c r="E14" s="147">
        <f>D14+0.6</f>
        <v>18.3</v>
      </c>
      <c r="F14" s="147">
        <f>E14+0.6</f>
        <v>18.9</v>
      </c>
      <c r="G14" s="147">
        <f>F14+0.95</f>
        <v>19.85</v>
      </c>
      <c r="H14" s="149"/>
      <c r="I14" s="160" t="s">
        <v>165</v>
      </c>
      <c r="J14" s="160"/>
      <c r="K14" s="160"/>
      <c r="L14" s="160" t="s">
        <v>163</v>
      </c>
      <c r="M14" s="160"/>
      <c r="N14" s="160"/>
    </row>
    <row r="15" ht="29.1" customHeight="1" spans="1:14">
      <c r="A15" s="147" t="s">
        <v>181</v>
      </c>
      <c r="B15" s="147">
        <f>C15-0.4</f>
        <v>11.7</v>
      </c>
      <c r="C15" s="147">
        <f>D15-0.4</f>
        <v>12.1</v>
      </c>
      <c r="D15" s="150">
        <v>12.5</v>
      </c>
      <c r="E15" s="147">
        <f>D15+0.4</f>
        <v>12.9</v>
      </c>
      <c r="F15" s="147">
        <f>E15+0.4</f>
        <v>13.3</v>
      </c>
      <c r="G15" s="147">
        <f>F15+0.6</f>
        <v>13.9</v>
      </c>
      <c r="H15" s="149"/>
      <c r="I15" s="160" t="s">
        <v>165</v>
      </c>
      <c r="J15" s="160"/>
      <c r="K15" s="160"/>
      <c r="L15" s="160" t="s">
        <v>182</v>
      </c>
      <c r="M15" s="160"/>
      <c r="N15" s="160"/>
    </row>
    <row r="16" ht="29.1" customHeight="1" spans="1:14">
      <c r="A16" s="151"/>
      <c r="B16" s="151"/>
      <c r="C16" s="151"/>
      <c r="D16" s="151"/>
      <c r="E16" s="151"/>
      <c r="F16" s="151"/>
      <c r="G16" s="151"/>
      <c r="H16" s="149"/>
      <c r="I16" s="165"/>
      <c r="J16" s="165"/>
      <c r="K16" s="165"/>
      <c r="L16" s="165"/>
      <c r="M16" s="165"/>
      <c r="N16" s="165"/>
    </row>
    <row r="17" ht="14.25" spans="1:14">
      <c r="A17" s="129" t="s">
        <v>183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ht="14.25" spans="1:13">
      <c r="A18" s="152"/>
      <c r="B18" s="152"/>
      <c r="C18" s="152"/>
      <c r="D18" s="152"/>
      <c r="E18" s="152"/>
      <c r="F18" s="152"/>
      <c r="G18" s="152"/>
      <c r="H18" s="152"/>
      <c r="I18" s="166" t="s">
        <v>184</v>
      </c>
      <c r="J18" s="167"/>
      <c r="K18" s="166" t="s">
        <v>185</v>
      </c>
      <c r="L18" s="166"/>
      <c r="M18" s="16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24" workbookViewId="0">
      <selection activeCell="N35" sqref="N35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ht="22.5" customHeight="1" spans="1:11">
      <c r="A1" s="169" t="s">
        <v>187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51" t="s">
        <v>58</v>
      </c>
      <c r="J2" s="251"/>
      <c r="K2" s="252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45509</v>
      </c>
      <c r="G4" s="185"/>
      <c r="H4" s="180" t="s">
        <v>188</v>
      </c>
      <c r="I4" s="183"/>
      <c r="J4" s="181" t="s">
        <v>66</v>
      </c>
      <c r="K4" s="182" t="s">
        <v>67</v>
      </c>
    </row>
    <row r="5" customHeight="1" spans="1:11">
      <c r="A5" s="186" t="s">
        <v>68</v>
      </c>
      <c r="B5" s="181" t="s">
        <v>69</v>
      </c>
      <c r="C5" s="182"/>
      <c r="D5" s="180" t="s">
        <v>70</v>
      </c>
      <c r="E5" s="183"/>
      <c r="F5" s="184">
        <v>45453</v>
      </c>
      <c r="G5" s="185"/>
      <c r="H5" s="180" t="s">
        <v>189</v>
      </c>
      <c r="I5" s="183"/>
      <c r="J5" s="181" t="s">
        <v>66</v>
      </c>
      <c r="K5" s="182" t="s">
        <v>67</v>
      </c>
    </row>
    <row r="6" customHeight="1" spans="1:11">
      <c r="A6" s="180" t="s">
        <v>72</v>
      </c>
      <c r="B6" s="187">
        <v>3</v>
      </c>
      <c r="C6" s="188">
        <v>6</v>
      </c>
      <c r="D6" s="186" t="s">
        <v>73</v>
      </c>
      <c r="E6" s="189"/>
      <c r="F6" s="184">
        <v>45483</v>
      </c>
      <c r="G6" s="185"/>
      <c r="H6" s="190" t="s">
        <v>190</v>
      </c>
      <c r="I6" s="223"/>
      <c r="J6" s="223"/>
      <c r="K6" s="253"/>
    </row>
    <row r="7" customHeight="1" spans="1:11">
      <c r="A7" s="180" t="s">
        <v>75</v>
      </c>
      <c r="B7" s="191">
        <v>4000</v>
      </c>
      <c r="C7" s="192"/>
      <c r="D7" s="186" t="s">
        <v>76</v>
      </c>
      <c r="E7" s="193"/>
      <c r="F7" s="184">
        <v>45493</v>
      </c>
      <c r="G7" s="185"/>
      <c r="H7" s="194"/>
      <c r="I7" s="181"/>
      <c r="J7" s="181"/>
      <c r="K7" s="182"/>
    </row>
    <row r="8" customHeight="1" spans="1:11">
      <c r="A8" s="195" t="s">
        <v>78</v>
      </c>
      <c r="B8" s="196"/>
      <c r="C8" s="197"/>
      <c r="D8" s="198" t="s">
        <v>79</v>
      </c>
      <c r="E8" s="199"/>
      <c r="F8" s="200">
        <v>45503</v>
      </c>
      <c r="G8" s="201"/>
      <c r="H8" s="198"/>
      <c r="I8" s="199"/>
      <c r="J8" s="199"/>
      <c r="K8" s="254"/>
    </row>
    <row r="9" customHeight="1" spans="1:11">
      <c r="A9" s="202" t="s">
        <v>191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83</v>
      </c>
      <c r="B10" s="204" t="s">
        <v>84</v>
      </c>
      <c r="C10" s="205" t="s">
        <v>85</v>
      </c>
      <c r="D10" s="206"/>
      <c r="E10" s="207" t="s">
        <v>88</v>
      </c>
      <c r="F10" s="204" t="s">
        <v>84</v>
      </c>
      <c r="G10" s="205" t="s">
        <v>85</v>
      </c>
      <c r="H10" s="204"/>
      <c r="I10" s="207" t="s">
        <v>86</v>
      </c>
      <c r="J10" s="204" t="s">
        <v>84</v>
      </c>
      <c r="K10" s="255" t="s">
        <v>85</v>
      </c>
    </row>
    <row r="11" customHeight="1" spans="1:11">
      <c r="A11" s="186" t="s">
        <v>89</v>
      </c>
      <c r="B11" s="208" t="s">
        <v>84</v>
      </c>
      <c r="C11" s="181" t="s">
        <v>85</v>
      </c>
      <c r="D11" s="193"/>
      <c r="E11" s="189" t="s">
        <v>91</v>
      </c>
      <c r="F11" s="208" t="s">
        <v>84</v>
      </c>
      <c r="G11" s="181" t="s">
        <v>85</v>
      </c>
      <c r="H11" s="208"/>
      <c r="I11" s="189" t="s">
        <v>96</v>
      </c>
      <c r="J11" s="208" t="s">
        <v>84</v>
      </c>
      <c r="K11" s="182" t="s">
        <v>85</v>
      </c>
    </row>
    <row r="12" customHeight="1" spans="1:11">
      <c r="A12" s="198" t="s">
        <v>127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54"/>
    </row>
    <row r="13" customHeight="1" spans="1:11">
      <c r="A13" s="209" t="s">
        <v>192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193</v>
      </c>
      <c r="B14" s="211"/>
      <c r="C14" s="211"/>
      <c r="D14" s="211"/>
      <c r="E14" s="211"/>
      <c r="F14" s="211"/>
      <c r="G14" s="211"/>
      <c r="H14" s="211"/>
      <c r="I14" s="256"/>
      <c r="J14" s="256"/>
      <c r="K14" s="257"/>
    </row>
    <row r="15" customHeight="1" spans="1:11">
      <c r="A15" s="212"/>
      <c r="B15" s="213"/>
      <c r="C15" s="213"/>
      <c r="D15" s="214"/>
      <c r="E15" s="215"/>
      <c r="F15" s="213"/>
      <c r="G15" s="213"/>
      <c r="H15" s="214"/>
      <c r="I15" s="258"/>
      <c r="J15" s="259"/>
      <c r="K15" s="260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61"/>
    </row>
    <row r="17" customHeight="1" spans="1:11">
      <c r="A17" s="209" t="s">
        <v>194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 t="s">
        <v>195</v>
      </c>
      <c r="B18" s="211"/>
      <c r="C18" s="211"/>
      <c r="D18" s="211"/>
      <c r="E18" s="211"/>
      <c r="F18" s="211"/>
      <c r="G18" s="211"/>
      <c r="H18" s="211"/>
      <c r="I18" s="256"/>
      <c r="J18" s="256"/>
      <c r="K18" s="257"/>
    </row>
    <row r="19" customHeight="1" spans="1:11">
      <c r="A19" s="212"/>
      <c r="B19" s="213"/>
      <c r="C19" s="213"/>
      <c r="D19" s="214"/>
      <c r="E19" s="215"/>
      <c r="F19" s="213"/>
      <c r="G19" s="213"/>
      <c r="H19" s="214"/>
      <c r="I19" s="258"/>
      <c r="J19" s="259"/>
      <c r="K19" s="260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61"/>
    </row>
    <row r="21" customHeight="1" spans="1:11">
      <c r="A21" s="218" t="s">
        <v>124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57" t="s">
        <v>125</v>
      </c>
      <c r="B22" s="91"/>
      <c r="C22" s="91"/>
      <c r="D22" s="91"/>
      <c r="E22" s="91"/>
      <c r="F22" s="91"/>
      <c r="G22" s="91"/>
      <c r="H22" s="91"/>
      <c r="I22" s="91"/>
      <c r="J22" s="91"/>
      <c r="K22" s="120"/>
    </row>
    <row r="23" customHeight="1" spans="1:11">
      <c r="A23" s="69" t="s">
        <v>126</v>
      </c>
      <c r="B23" s="71"/>
      <c r="C23" s="181" t="s">
        <v>66</v>
      </c>
      <c r="D23" s="181" t="s">
        <v>67</v>
      </c>
      <c r="E23" s="68"/>
      <c r="F23" s="68"/>
      <c r="G23" s="68"/>
      <c r="H23" s="68"/>
      <c r="I23" s="68"/>
      <c r="J23" s="68"/>
      <c r="K23" s="114"/>
    </row>
    <row r="24" customHeight="1" spans="1:11">
      <c r="A24" s="219" t="s">
        <v>196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62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63"/>
    </row>
    <row r="26" customHeight="1" spans="1:11">
      <c r="A26" s="202" t="s">
        <v>134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4" t="s">
        <v>135</v>
      </c>
      <c r="B27" s="205" t="s">
        <v>94</v>
      </c>
      <c r="C27" s="205" t="s">
        <v>95</v>
      </c>
      <c r="D27" s="205" t="s">
        <v>87</v>
      </c>
      <c r="E27" s="175" t="s">
        <v>136</v>
      </c>
      <c r="F27" s="205" t="s">
        <v>94</v>
      </c>
      <c r="G27" s="205" t="s">
        <v>95</v>
      </c>
      <c r="H27" s="205" t="s">
        <v>87</v>
      </c>
      <c r="I27" s="175" t="s">
        <v>137</v>
      </c>
      <c r="J27" s="205" t="s">
        <v>94</v>
      </c>
      <c r="K27" s="255" t="s">
        <v>95</v>
      </c>
    </row>
    <row r="28" customHeight="1" spans="1:11">
      <c r="A28" s="190" t="s">
        <v>86</v>
      </c>
      <c r="B28" s="181" t="s">
        <v>94</v>
      </c>
      <c r="C28" s="181" t="s">
        <v>95</v>
      </c>
      <c r="D28" s="181" t="s">
        <v>87</v>
      </c>
      <c r="E28" s="223" t="s">
        <v>93</v>
      </c>
      <c r="F28" s="181" t="s">
        <v>94</v>
      </c>
      <c r="G28" s="181" t="s">
        <v>95</v>
      </c>
      <c r="H28" s="181" t="s">
        <v>87</v>
      </c>
      <c r="I28" s="223" t="s">
        <v>104</v>
      </c>
      <c r="J28" s="181" t="s">
        <v>94</v>
      </c>
      <c r="K28" s="182" t="s">
        <v>95</v>
      </c>
    </row>
    <row r="29" customHeight="1" spans="1:11">
      <c r="A29" s="224" t="s">
        <v>197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64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65"/>
    </row>
    <row r="31" customHeight="1" spans="1:11">
      <c r="A31" s="228" t="s">
        <v>198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29" t="s">
        <v>199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66"/>
    </row>
    <row r="33" ht="17.25" customHeight="1" spans="1:11">
      <c r="A33" s="231" t="s">
        <v>200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67"/>
    </row>
    <row r="34" ht="17.25" customHeight="1" spans="1:11">
      <c r="A34" s="231" t="s">
        <v>201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67"/>
    </row>
    <row r="35" ht="17.25" customHeight="1" spans="1:11">
      <c r="A35" s="231" t="s">
        <v>202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67"/>
    </row>
    <row r="36" ht="17.25" customHeight="1" spans="1:11">
      <c r="A36" s="231" t="s">
        <v>203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67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7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7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7"/>
    </row>
    <row r="40" ht="17.25" customHeight="1" spans="1:11">
      <c r="A40" s="233" t="s">
        <v>204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68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7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7"/>
    </row>
    <row r="43" ht="17.25" customHeight="1" spans="1:11">
      <c r="A43" s="235" t="s">
        <v>205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69"/>
    </row>
    <row r="44" customHeight="1" spans="1:11">
      <c r="A44" s="228" t="s">
        <v>206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237" t="s">
        <v>127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70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70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63"/>
    </row>
    <row r="48" ht="21" customHeight="1" spans="1:11">
      <c r="A48" s="239" t="s">
        <v>139</v>
      </c>
      <c r="B48" s="240" t="s">
        <v>140</v>
      </c>
      <c r="C48" s="240"/>
      <c r="D48" s="241" t="s">
        <v>141</v>
      </c>
      <c r="E48" s="242"/>
      <c r="F48" s="241" t="s">
        <v>143</v>
      </c>
      <c r="G48" s="243"/>
      <c r="H48" s="244" t="s">
        <v>144</v>
      </c>
      <c r="I48" s="244"/>
      <c r="J48" s="240"/>
      <c r="K48" s="271"/>
    </row>
    <row r="49" customHeight="1" spans="1:11">
      <c r="A49" s="245" t="s">
        <v>207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2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3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4"/>
    </row>
    <row r="52" ht="21" customHeight="1" spans="1:11">
      <c r="A52" s="239" t="s">
        <v>139</v>
      </c>
      <c r="B52" s="240" t="s">
        <v>140</v>
      </c>
      <c r="C52" s="240"/>
      <c r="D52" s="241" t="s">
        <v>141</v>
      </c>
      <c r="E52" s="241"/>
      <c r="F52" s="241" t="s">
        <v>143</v>
      </c>
      <c r="G52" s="241"/>
      <c r="H52" s="244" t="s">
        <v>144</v>
      </c>
      <c r="I52" s="244"/>
      <c r="J52" s="275"/>
      <c r="K52" s="27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0" zoomScaleNormal="80" workbookViewId="0">
      <selection activeCell="P5" sqref="P5"/>
    </sheetView>
  </sheetViews>
  <sheetFormatPr defaultColWidth="9" defaultRowHeight="26.1" customHeight="1"/>
  <cols>
    <col min="1" max="1" width="17.125" style="129" customWidth="1"/>
    <col min="2" max="7" width="9.375" style="129" customWidth="1"/>
    <col min="8" max="8" width="1.375" style="129" customWidth="1"/>
    <col min="9" max="10" width="19.125" style="129" customWidth="1"/>
    <col min="11" max="11" width="18.5" style="129" customWidth="1"/>
    <col min="12" max="12" width="16.625" style="129" customWidth="1"/>
    <col min="13" max="13" width="14.125" style="129" customWidth="1"/>
    <col min="14" max="14" width="16.375" style="129" customWidth="1"/>
    <col min="15" max="16384" width="9" style="129"/>
  </cols>
  <sheetData>
    <row r="1" s="129" customFormat="1" ht="30" customHeight="1" spans="1:14">
      <c r="A1" s="130" t="s">
        <v>147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="129" customFormat="1" ht="29.1" customHeight="1" spans="1:14">
      <c r="A2" s="132" t="s">
        <v>62</v>
      </c>
      <c r="B2" s="133" t="s">
        <v>63</v>
      </c>
      <c r="C2" s="133"/>
      <c r="D2" s="134" t="s">
        <v>68</v>
      </c>
      <c r="E2" s="133" t="s">
        <v>69</v>
      </c>
      <c r="F2" s="133"/>
      <c r="G2" s="133"/>
      <c r="H2" s="135"/>
      <c r="I2" s="153" t="s">
        <v>57</v>
      </c>
      <c r="J2" s="133" t="s">
        <v>58</v>
      </c>
      <c r="K2" s="133"/>
      <c r="L2" s="133"/>
      <c r="M2" s="133"/>
      <c r="N2" s="154"/>
    </row>
    <row r="3" s="129" customFormat="1" ht="29.1" customHeight="1" spans="1:14">
      <c r="A3" s="136" t="s">
        <v>148</v>
      </c>
      <c r="B3" s="137" t="s">
        <v>149</v>
      </c>
      <c r="C3" s="137"/>
      <c r="D3" s="137"/>
      <c r="E3" s="137"/>
      <c r="F3" s="137"/>
      <c r="G3" s="137"/>
      <c r="H3" s="138"/>
      <c r="I3" s="155" t="s">
        <v>150</v>
      </c>
      <c r="J3" s="155"/>
      <c r="K3" s="155"/>
      <c r="L3" s="155"/>
      <c r="M3" s="155"/>
      <c r="N3" s="156"/>
    </row>
    <row r="4" s="129" customFormat="1" ht="29.1" customHeight="1" spans="1:14">
      <c r="A4" s="136"/>
      <c r="B4" s="139" t="s">
        <v>111</v>
      </c>
      <c r="C4" s="139" t="s">
        <v>112</v>
      </c>
      <c r="D4" s="140" t="s">
        <v>113</v>
      </c>
      <c r="E4" s="139" t="s">
        <v>114</v>
      </c>
      <c r="F4" s="139" t="s">
        <v>115</v>
      </c>
      <c r="G4" s="139" t="s">
        <v>116</v>
      </c>
      <c r="H4" s="138"/>
      <c r="I4" s="139" t="s">
        <v>111</v>
      </c>
      <c r="J4" s="139" t="s">
        <v>112</v>
      </c>
      <c r="K4" s="140" t="s">
        <v>113</v>
      </c>
      <c r="L4" s="139" t="s">
        <v>114</v>
      </c>
      <c r="M4" s="139" t="s">
        <v>115</v>
      </c>
      <c r="N4" s="139" t="s">
        <v>116</v>
      </c>
    </row>
    <row r="5" s="129" customFormat="1" ht="29.1" customHeight="1" spans="1:14">
      <c r="A5" s="141" t="s">
        <v>152</v>
      </c>
      <c r="B5" s="142" t="s">
        <v>153</v>
      </c>
      <c r="C5" s="142" t="s">
        <v>154</v>
      </c>
      <c r="D5" s="143" t="s">
        <v>155</v>
      </c>
      <c r="E5" s="142" t="s">
        <v>156</v>
      </c>
      <c r="F5" s="142" t="s">
        <v>157</v>
      </c>
      <c r="G5" s="142" t="s">
        <v>158</v>
      </c>
      <c r="H5" s="138"/>
      <c r="I5" s="143"/>
      <c r="J5" s="157" t="s">
        <v>121</v>
      </c>
      <c r="K5" s="157" t="s">
        <v>121</v>
      </c>
      <c r="L5" s="157" t="s">
        <v>121</v>
      </c>
      <c r="M5" s="158" t="s">
        <v>120</v>
      </c>
      <c r="N5" s="159" t="s">
        <v>120</v>
      </c>
    </row>
    <row r="6" s="129" customFormat="1" ht="29.1" customHeight="1" spans="1:14">
      <c r="A6" s="141" t="s">
        <v>160</v>
      </c>
      <c r="B6" s="144">
        <f>C6-1</f>
        <v>68</v>
      </c>
      <c r="C6" s="144">
        <f>D6-2</f>
        <v>69</v>
      </c>
      <c r="D6" s="145" t="s">
        <v>161</v>
      </c>
      <c r="E6" s="144">
        <f>D6+2</f>
        <v>73</v>
      </c>
      <c r="F6" s="144">
        <f>E6+2</f>
        <v>75</v>
      </c>
      <c r="G6" s="144">
        <f>F6+1</f>
        <v>76</v>
      </c>
      <c r="H6" s="138"/>
      <c r="I6" s="160"/>
      <c r="J6" s="160" t="s">
        <v>208</v>
      </c>
      <c r="K6" s="161" t="s">
        <v>182</v>
      </c>
      <c r="L6" s="161" t="s">
        <v>182</v>
      </c>
      <c r="M6" s="161" t="s">
        <v>169</v>
      </c>
      <c r="N6" s="162" t="s">
        <v>169</v>
      </c>
    </row>
    <row r="7" s="129" customFormat="1" ht="29.1" customHeight="1" spans="1:14">
      <c r="A7" s="146" t="s">
        <v>164</v>
      </c>
      <c r="B7" s="146">
        <f>C7-4</f>
        <v>106</v>
      </c>
      <c r="C7" s="146">
        <f>D7-4</f>
        <v>110</v>
      </c>
      <c r="D7" s="146">
        <v>114</v>
      </c>
      <c r="E7" s="146">
        <f>D7+4</f>
        <v>118</v>
      </c>
      <c r="F7" s="146">
        <f>E7+4</f>
        <v>122</v>
      </c>
      <c r="G7" s="146">
        <f>F7+6</f>
        <v>128</v>
      </c>
      <c r="H7" s="138"/>
      <c r="I7" s="160"/>
      <c r="J7" s="160" t="s">
        <v>209</v>
      </c>
      <c r="K7" s="158" t="s">
        <v>166</v>
      </c>
      <c r="L7" s="158" t="s">
        <v>209</v>
      </c>
      <c r="M7" s="158" t="s">
        <v>166</v>
      </c>
      <c r="N7" s="163" t="s">
        <v>209</v>
      </c>
    </row>
    <row r="8" s="129" customFormat="1" ht="29.1" customHeight="1" spans="1:14">
      <c r="A8" s="146" t="s">
        <v>170</v>
      </c>
      <c r="B8" s="146">
        <f>C8-4</f>
        <v>102</v>
      </c>
      <c r="C8" s="146">
        <f>D8-4</f>
        <v>106</v>
      </c>
      <c r="D8" s="146">
        <v>110</v>
      </c>
      <c r="E8" s="146">
        <f>D8+4</f>
        <v>114</v>
      </c>
      <c r="F8" s="146">
        <f>E8+5</f>
        <v>119</v>
      </c>
      <c r="G8" s="146">
        <f>F8+6</f>
        <v>125</v>
      </c>
      <c r="H8" s="138"/>
      <c r="I8" s="160"/>
      <c r="J8" s="160" t="s">
        <v>166</v>
      </c>
      <c r="K8" s="161" t="s">
        <v>169</v>
      </c>
      <c r="L8" s="161" t="s">
        <v>166</v>
      </c>
      <c r="M8" s="161" t="s">
        <v>166</v>
      </c>
      <c r="N8" s="164" t="s">
        <v>210</v>
      </c>
    </row>
    <row r="9" s="129" customFormat="1" ht="29.1" customHeight="1" spans="1:14">
      <c r="A9" s="146" t="s">
        <v>172</v>
      </c>
      <c r="B9" s="146">
        <f>C9-1.2</f>
        <v>45.6</v>
      </c>
      <c r="C9" s="146">
        <f>D9-1.2</f>
        <v>46.8</v>
      </c>
      <c r="D9" s="146">
        <v>48</v>
      </c>
      <c r="E9" s="146">
        <f>D9+1.2</f>
        <v>49.2</v>
      </c>
      <c r="F9" s="146">
        <f>E9+1.2</f>
        <v>50.4</v>
      </c>
      <c r="G9" s="146">
        <f>F9+1.4</f>
        <v>51.8</v>
      </c>
      <c r="H9" s="138"/>
      <c r="I9" s="160"/>
      <c r="J9" s="160" t="s">
        <v>211</v>
      </c>
      <c r="K9" s="161" t="s">
        <v>163</v>
      </c>
      <c r="L9" s="161" t="s">
        <v>212</v>
      </c>
      <c r="M9" s="161" t="s">
        <v>213</v>
      </c>
      <c r="N9" s="164" t="s">
        <v>211</v>
      </c>
    </row>
    <row r="10" s="129" customFormat="1" ht="29.1" customHeight="1" spans="1:14">
      <c r="A10" s="146" t="s">
        <v>174</v>
      </c>
      <c r="B10" s="146">
        <f>C10-1</f>
        <v>48</v>
      </c>
      <c r="C10" s="146">
        <f>D10-1</f>
        <v>49</v>
      </c>
      <c r="D10" s="146">
        <v>50</v>
      </c>
      <c r="E10" s="146">
        <f>D10+1</f>
        <v>51</v>
      </c>
      <c r="F10" s="146">
        <f>E10+1</f>
        <v>52</v>
      </c>
      <c r="G10" s="146">
        <f>F10+1.5</f>
        <v>53.5</v>
      </c>
      <c r="H10" s="138"/>
      <c r="I10" s="160"/>
      <c r="J10" s="160" t="s">
        <v>169</v>
      </c>
      <c r="K10" s="161" t="s">
        <v>182</v>
      </c>
      <c r="L10" s="161" t="s">
        <v>182</v>
      </c>
      <c r="M10" s="161" t="s">
        <v>214</v>
      </c>
      <c r="N10" s="164" t="s">
        <v>215</v>
      </c>
    </row>
    <row r="11" s="129" customFormat="1" ht="29.1" customHeight="1" spans="1:14">
      <c r="A11" s="146" t="s">
        <v>175</v>
      </c>
      <c r="B11" s="146">
        <f>C11-0.6</f>
        <v>61.2</v>
      </c>
      <c r="C11" s="146">
        <f>D11-1.2</f>
        <v>61.8</v>
      </c>
      <c r="D11" s="146">
        <v>63</v>
      </c>
      <c r="E11" s="146">
        <f>D11+1.2</f>
        <v>64.2</v>
      </c>
      <c r="F11" s="146">
        <f>E11+1.2</f>
        <v>65.4</v>
      </c>
      <c r="G11" s="146">
        <f>F11+0.6</f>
        <v>66</v>
      </c>
      <c r="H11" s="138"/>
      <c r="I11" s="160"/>
      <c r="J11" s="160" t="s">
        <v>216</v>
      </c>
      <c r="K11" s="160" t="s">
        <v>166</v>
      </c>
      <c r="L11" s="160" t="s">
        <v>178</v>
      </c>
      <c r="M11" s="160" t="s">
        <v>213</v>
      </c>
      <c r="N11" s="160" t="s">
        <v>214</v>
      </c>
    </row>
    <row r="12" s="129" customFormat="1" ht="29.1" customHeight="1" spans="1:14">
      <c r="A12" s="147" t="s">
        <v>176</v>
      </c>
      <c r="B12" s="147">
        <f>C12-0.8</f>
        <v>20.6</v>
      </c>
      <c r="C12" s="147">
        <f>D12-0.8</f>
        <v>21.4</v>
      </c>
      <c r="D12" s="148" t="s">
        <v>177</v>
      </c>
      <c r="E12" s="147">
        <f>D12+0.8</f>
        <v>23</v>
      </c>
      <c r="F12" s="147">
        <f>E12+0.8</f>
        <v>23.8</v>
      </c>
      <c r="G12" s="147">
        <f>F12+1.3</f>
        <v>25.1</v>
      </c>
      <c r="H12" s="149"/>
      <c r="I12" s="160"/>
      <c r="J12" s="160" t="s">
        <v>169</v>
      </c>
      <c r="K12" s="160" t="s">
        <v>169</v>
      </c>
      <c r="L12" s="160" t="s">
        <v>169</v>
      </c>
      <c r="M12" s="160" t="s">
        <v>217</v>
      </c>
      <c r="N12" s="160" t="s">
        <v>218</v>
      </c>
    </row>
    <row r="13" s="129" customFormat="1" ht="29.1" customHeight="1" spans="1:14">
      <c r="A13" s="147" t="s">
        <v>179</v>
      </c>
      <c r="B13" s="147">
        <f>C13-0.6</f>
        <v>16.5</v>
      </c>
      <c r="C13" s="147">
        <f>D13-0.6</f>
        <v>17.1</v>
      </c>
      <c r="D13" s="148" t="s">
        <v>180</v>
      </c>
      <c r="E13" s="147">
        <f>D13+0.6</f>
        <v>18.3</v>
      </c>
      <c r="F13" s="147">
        <f>E13+0.6</f>
        <v>18.9</v>
      </c>
      <c r="G13" s="147">
        <f>F13+0.95</f>
        <v>19.85</v>
      </c>
      <c r="H13" s="149"/>
      <c r="I13" s="160"/>
      <c r="J13" s="160" t="s">
        <v>169</v>
      </c>
      <c r="K13" s="160" t="s">
        <v>169</v>
      </c>
      <c r="L13" s="160" t="s">
        <v>211</v>
      </c>
      <c r="M13" s="160" t="s">
        <v>169</v>
      </c>
      <c r="N13" s="160" t="s">
        <v>169</v>
      </c>
    </row>
    <row r="14" s="129" customFormat="1" ht="29.1" customHeight="1" spans="1:14">
      <c r="A14" s="147" t="s">
        <v>181</v>
      </c>
      <c r="B14" s="147">
        <f>C14-0.4</f>
        <v>11.7</v>
      </c>
      <c r="C14" s="147">
        <f>D14-0.4</f>
        <v>12.1</v>
      </c>
      <c r="D14" s="150">
        <v>12.5</v>
      </c>
      <c r="E14" s="147">
        <f>D14+0.4</f>
        <v>12.9</v>
      </c>
      <c r="F14" s="147">
        <f>E14+0.4</f>
        <v>13.3</v>
      </c>
      <c r="G14" s="147">
        <f>F14+0.6</f>
        <v>13.9</v>
      </c>
      <c r="H14" s="149"/>
      <c r="I14" s="160"/>
      <c r="J14" s="160" t="s">
        <v>169</v>
      </c>
      <c r="K14" s="160" t="s">
        <v>182</v>
      </c>
      <c r="L14" s="160" t="s">
        <v>169</v>
      </c>
      <c r="M14" s="160" t="s">
        <v>217</v>
      </c>
      <c r="N14" s="160" t="s">
        <v>217</v>
      </c>
    </row>
    <row r="15" s="129" customFormat="1" ht="29.1" customHeight="1" spans="1:14">
      <c r="A15" s="151"/>
      <c r="B15" s="151"/>
      <c r="C15" s="151"/>
      <c r="D15" s="151"/>
      <c r="E15" s="151"/>
      <c r="F15" s="151"/>
      <c r="G15" s="151"/>
      <c r="H15" s="149"/>
      <c r="I15" s="165"/>
      <c r="J15" s="165"/>
      <c r="K15" s="165"/>
      <c r="L15" s="165"/>
      <c r="M15" s="165"/>
      <c r="N15" s="165"/>
    </row>
    <row r="16" s="129" customFormat="1" ht="14.25" spans="1:14">
      <c r="A16" s="129" t="s">
        <v>183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="129" customFormat="1" ht="14.25" spans="1:13">
      <c r="A17" s="152"/>
      <c r="B17" s="152"/>
      <c r="C17" s="152"/>
      <c r="D17" s="152"/>
      <c r="E17" s="152"/>
      <c r="F17" s="152"/>
      <c r="G17" s="152"/>
      <c r="H17" s="152"/>
      <c r="I17" s="166" t="s">
        <v>184</v>
      </c>
      <c r="J17" s="167"/>
      <c r="K17" s="166" t="s">
        <v>185</v>
      </c>
      <c r="L17" s="166"/>
      <c r="M17" s="16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M14" sqref="M14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9.12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ht="26.25" spans="1:11">
      <c r="A1" s="56" t="s">
        <v>219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57" t="s">
        <v>53</v>
      </c>
      <c r="B2" s="58" t="s">
        <v>54</v>
      </c>
      <c r="C2" s="58"/>
      <c r="D2" s="59" t="s">
        <v>62</v>
      </c>
      <c r="E2" s="60" t="s">
        <v>63</v>
      </c>
      <c r="F2" s="61" t="s">
        <v>220</v>
      </c>
      <c r="G2" s="62" t="s">
        <v>69</v>
      </c>
      <c r="H2" s="62"/>
      <c r="I2" s="91" t="s">
        <v>57</v>
      </c>
      <c r="J2" s="62" t="s">
        <v>58</v>
      </c>
      <c r="K2" s="113"/>
    </row>
    <row r="3" spans="1:11">
      <c r="A3" s="63" t="s">
        <v>75</v>
      </c>
      <c r="B3" s="64">
        <v>4000</v>
      </c>
      <c r="C3" s="64"/>
      <c r="D3" s="65" t="s">
        <v>221</v>
      </c>
      <c r="E3" s="66"/>
      <c r="F3" s="67"/>
      <c r="G3" s="67"/>
      <c r="H3" s="68" t="s">
        <v>222</v>
      </c>
      <c r="I3" s="68"/>
      <c r="J3" s="68"/>
      <c r="K3" s="114"/>
    </row>
    <row r="4" spans="1:11">
      <c r="A4" s="69" t="s">
        <v>72</v>
      </c>
      <c r="B4" s="70">
        <v>3</v>
      </c>
      <c r="C4" s="70">
        <v>6</v>
      </c>
      <c r="D4" s="71" t="s">
        <v>223</v>
      </c>
      <c r="E4" s="67"/>
      <c r="F4" s="67"/>
      <c r="G4" s="67"/>
      <c r="H4" s="71" t="s">
        <v>224</v>
      </c>
      <c r="I4" s="71"/>
      <c r="J4" s="84" t="s">
        <v>66</v>
      </c>
      <c r="K4" s="115" t="s">
        <v>67</v>
      </c>
    </row>
    <row r="5" spans="1:11">
      <c r="A5" s="69" t="s">
        <v>225</v>
      </c>
      <c r="B5" s="64">
        <v>1</v>
      </c>
      <c r="C5" s="64"/>
      <c r="D5" s="65" t="s">
        <v>226</v>
      </c>
      <c r="E5" s="65" t="s">
        <v>227</v>
      </c>
      <c r="F5" s="65" t="s">
        <v>228</v>
      </c>
      <c r="G5" s="65" t="s">
        <v>229</v>
      </c>
      <c r="H5" s="71" t="s">
        <v>230</v>
      </c>
      <c r="I5" s="71"/>
      <c r="J5" s="84" t="s">
        <v>66</v>
      </c>
      <c r="K5" s="115" t="s">
        <v>67</v>
      </c>
    </row>
    <row r="6" ht="15" spans="1:11">
      <c r="A6" s="72" t="s">
        <v>231</v>
      </c>
      <c r="B6" s="73">
        <v>125</v>
      </c>
      <c r="C6" s="73"/>
      <c r="D6" s="74" t="s">
        <v>232</v>
      </c>
      <c r="E6" s="75"/>
      <c r="F6" s="76"/>
      <c r="G6" s="74">
        <v>4000</v>
      </c>
      <c r="H6" s="77" t="s">
        <v>233</v>
      </c>
      <c r="I6" s="77"/>
      <c r="J6" s="76" t="s">
        <v>66</v>
      </c>
      <c r="K6" s="116" t="s">
        <v>67</v>
      </c>
    </row>
    <row r="7" ht="15" spans="1:1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234</v>
      </c>
      <c r="B8" s="61" t="s">
        <v>235</v>
      </c>
      <c r="C8" s="61" t="s">
        <v>236</v>
      </c>
      <c r="D8" s="61" t="s">
        <v>237</v>
      </c>
      <c r="E8" s="61" t="s">
        <v>238</v>
      </c>
      <c r="F8" s="61" t="s">
        <v>239</v>
      </c>
      <c r="G8" s="82" t="s">
        <v>78</v>
      </c>
      <c r="H8" s="83"/>
      <c r="I8" s="83"/>
      <c r="J8" s="83"/>
      <c r="K8" s="117"/>
    </row>
    <row r="9" spans="1:11">
      <c r="A9" s="69" t="s">
        <v>240</v>
      </c>
      <c r="B9" s="71"/>
      <c r="C9" s="84" t="s">
        <v>66</v>
      </c>
      <c r="D9" s="84" t="s">
        <v>67</v>
      </c>
      <c r="E9" s="65" t="s">
        <v>241</v>
      </c>
      <c r="F9" s="85" t="s">
        <v>242</v>
      </c>
      <c r="G9" s="86"/>
      <c r="H9" s="87"/>
      <c r="I9" s="87"/>
      <c r="J9" s="87"/>
      <c r="K9" s="118"/>
    </row>
    <row r="10" spans="1:11">
      <c r="A10" s="69" t="s">
        <v>243</v>
      </c>
      <c r="B10" s="71"/>
      <c r="C10" s="84" t="s">
        <v>66</v>
      </c>
      <c r="D10" s="84" t="s">
        <v>67</v>
      </c>
      <c r="E10" s="65" t="s">
        <v>244</v>
      </c>
      <c r="F10" s="85" t="s">
        <v>245</v>
      </c>
      <c r="G10" s="86" t="s">
        <v>246</v>
      </c>
      <c r="H10" s="87"/>
      <c r="I10" s="87"/>
      <c r="J10" s="87"/>
      <c r="K10" s="118"/>
    </row>
    <row r="11" spans="1:11">
      <c r="A11" s="88" t="s">
        <v>191</v>
      </c>
      <c r="B11" s="89"/>
      <c r="C11" s="89"/>
      <c r="D11" s="89"/>
      <c r="E11" s="89"/>
      <c r="F11" s="89"/>
      <c r="G11" s="89"/>
      <c r="H11" s="89"/>
      <c r="I11" s="89"/>
      <c r="J11" s="89"/>
      <c r="K11" s="119"/>
    </row>
    <row r="12" spans="1:11">
      <c r="A12" s="63" t="s">
        <v>88</v>
      </c>
      <c r="B12" s="84" t="s">
        <v>84</v>
      </c>
      <c r="C12" s="84" t="s">
        <v>85</v>
      </c>
      <c r="D12" s="85"/>
      <c r="E12" s="65" t="s">
        <v>86</v>
      </c>
      <c r="F12" s="84" t="s">
        <v>84</v>
      </c>
      <c r="G12" s="84" t="s">
        <v>85</v>
      </c>
      <c r="H12" s="84"/>
      <c r="I12" s="65" t="s">
        <v>247</v>
      </c>
      <c r="J12" s="84" t="s">
        <v>84</v>
      </c>
      <c r="K12" s="115" t="s">
        <v>85</v>
      </c>
    </row>
    <row r="13" spans="1:11">
      <c r="A13" s="63" t="s">
        <v>91</v>
      </c>
      <c r="B13" s="84" t="s">
        <v>84</v>
      </c>
      <c r="C13" s="84" t="s">
        <v>85</v>
      </c>
      <c r="D13" s="85"/>
      <c r="E13" s="65" t="s">
        <v>96</v>
      </c>
      <c r="F13" s="84" t="s">
        <v>84</v>
      </c>
      <c r="G13" s="84" t="s">
        <v>85</v>
      </c>
      <c r="H13" s="84"/>
      <c r="I13" s="65" t="s">
        <v>248</v>
      </c>
      <c r="J13" s="84" t="s">
        <v>84</v>
      </c>
      <c r="K13" s="115" t="s">
        <v>85</v>
      </c>
    </row>
    <row r="14" ht="15" spans="1:11">
      <c r="A14" s="72" t="s">
        <v>249</v>
      </c>
      <c r="B14" s="76" t="s">
        <v>84</v>
      </c>
      <c r="C14" s="76" t="s">
        <v>85</v>
      </c>
      <c r="D14" s="75"/>
      <c r="E14" s="74" t="s">
        <v>250</v>
      </c>
      <c r="F14" s="76" t="s">
        <v>84</v>
      </c>
      <c r="G14" s="76" t="s">
        <v>85</v>
      </c>
      <c r="H14" s="76"/>
      <c r="I14" s="74" t="s">
        <v>251</v>
      </c>
      <c r="J14" s="76" t="s">
        <v>84</v>
      </c>
      <c r="K14" s="116" t="s">
        <v>85</v>
      </c>
    </row>
    <row r="15" ht="15" spans="1:11">
      <c r="A15" s="78"/>
      <c r="B15" s="90"/>
      <c r="C15" s="90"/>
      <c r="D15" s="79"/>
      <c r="E15" s="78"/>
      <c r="F15" s="90"/>
      <c r="G15" s="90"/>
      <c r="H15" s="90"/>
      <c r="I15" s="78"/>
      <c r="J15" s="90"/>
      <c r="K15" s="90"/>
    </row>
    <row r="16" s="53" customFormat="1" spans="1:11">
      <c r="A16" s="57" t="s">
        <v>252</v>
      </c>
      <c r="B16" s="91"/>
      <c r="C16" s="91"/>
      <c r="D16" s="91"/>
      <c r="E16" s="91"/>
      <c r="F16" s="91"/>
      <c r="G16" s="91"/>
      <c r="H16" s="91"/>
      <c r="I16" s="91"/>
      <c r="J16" s="91"/>
      <c r="K16" s="120"/>
    </row>
    <row r="17" spans="1:11">
      <c r="A17" s="69" t="s">
        <v>253</v>
      </c>
      <c r="B17" s="71"/>
      <c r="C17" s="71"/>
      <c r="D17" s="71"/>
      <c r="E17" s="71"/>
      <c r="F17" s="71"/>
      <c r="G17" s="71"/>
      <c r="H17" s="71"/>
      <c r="I17" s="71"/>
      <c r="J17" s="71"/>
      <c r="K17" s="121"/>
    </row>
    <row r="18" spans="1:11">
      <c r="A18" s="69" t="s">
        <v>254</v>
      </c>
      <c r="B18" s="71"/>
      <c r="C18" s="71"/>
      <c r="D18" s="71"/>
      <c r="E18" s="71"/>
      <c r="F18" s="71"/>
      <c r="G18" s="71"/>
      <c r="H18" s="71"/>
      <c r="I18" s="71"/>
      <c r="J18" s="71"/>
      <c r="K18" s="121"/>
    </row>
    <row r="19" spans="1:11">
      <c r="A19" s="92" t="s">
        <v>255</v>
      </c>
      <c r="B19" s="84"/>
      <c r="C19" s="84"/>
      <c r="D19" s="84"/>
      <c r="E19" s="84"/>
      <c r="F19" s="84"/>
      <c r="G19" s="84"/>
      <c r="H19" s="84"/>
      <c r="I19" s="84"/>
      <c r="J19" s="84"/>
      <c r="K19" s="115"/>
    </row>
    <row r="20" spans="1:11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122"/>
    </row>
    <row r="21" spans="1:11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122"/>
    </row>
    <row r="22" spans="1:1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122"/>
    </row>
    <row r="23" spans="1:11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123"/>
    </row>
    <row r="24" spans="1:11">
      <c r="A24" s="69" t="s">
        <v>126</v>
      </c>
      <c r="B24" s="71"/>
      <c r="C24" s="84" t="s">
        <v>66</v>
      </c>
      <c r="D24" s="84" t="s">
        <v>67</v>
      </c>
      <c r="E24" s="68"/>
      <c r="F24" s="68"/>
      <c r="G24" s="68"/>
      <c r="H24" s="68"/>
      <c r="I24" s="68"/>
      <c r="J24" s="68"/>
      <c r="K24" s="114"/>
    </row>
    <row r="25" ht="15" spans="1:11">
      <c r="A25" s="97" t="s">
        <v>256</v>
      </c>
      <c r="B25" s="98"/>
      <c r="C25" s="98"/>
      <c r="D25" s="98"/>
      <c r="E25" s="98"/>
      <c r="F25" s="98"/>
      <c r="G25" s="98"/>
      <c r="H25" s="98"/>
      <c r="I25" s="98"/>
      <c r="J25" s="98"/>
      <c r="K25" s="124"/>
    </row>
    <row r="26" ht="15" spans="1:1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1">
      <c r="A27" s="100" t="s">
        <v>257</v>
      </c>
      <c r="B27" s="83"/>
      <c r="C27" s="83"/>
      <c r="D27" s="83"/>
      <c r="E27" s="83"/>
      <c r="F27" s="83"/>
      <c r="G27" s="83"/>
      <c r="H27" s="83"/>
      <c r="I27" s="83"/>
      <c r="J27" s="83"/>
      <c r="K27" s="117"/>
    </row>
    <row r="28" spans="1:11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25"/>
    </row>
    <row r="29" spans="1:11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25"/>
    </row>
    <row r="30" spans="1:11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25"/>
    </row>
    <row r="31" spans="1:11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25"/>
    </row>
    <row r="32" spans="1:11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25"/>
    </row>
    <row r="33" ht="23.1" customHeight="1" spans="1:11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25"/>
    </row>
    <row r="34" ht="23.1" customHeight="1" spans="1:11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122"/>
    </row>
    <row r="35" ht="23.1" customHeight="1" spans="1:11">
      <c r="A35" s="103"/>
      <c r="B35" s="94"/>
      <c r="C35" s="94"/>
      <c r="D35" s="94"/>
      <c r="E35" s="94"/>
      <c r="F35" s="94"/>
      <c r="G35" s="94"/>
      <c r="H35" s="94"/>
      <c r="I35" s="94"/>
      <c r="J35" s="94"/>
      <c r="K35" s="122"/>
    </row>
    <row r="36" ht="23.1" customHeight="1" spans="1:11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26"/>
    </row>
    <row r="37" ht="18.75" customHeight="1" spans="1:11">
      <c r="A37" s="106" t="s">
        <v>258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27"/>
    </row>
    <row r="38" s="54" customFormat="1" ht="18.75" customHeight="1" spans="1:11">
      <c r="A38" s="69" t="s">
        <v>259</v>
      </c>
      <c r="B38" s="71"/>
      <c r="C38" s="71"/>
      <c r="D38" s="68" t="s">
        <v>260</v>
      </c>
      <c r="E38" s="68"/>
      <c r="F38" s="108" t="s">
        <v>261</v>
      </c>
      <c r="G38" s="109"/>
      <c r="H38" s="71" t="s">
        <v>262</v>
      </c>
      <c r="I38" s="71"/>
      <c r="J38" s="71" t="s">
        <v>263</v>
      </c>
      <c r="K38" s="121"/>
    </row>
    <row r="39" ht="18.75" customHeight="1" spans="1:13">
      <c r="A39" s="69" t="s">
        <v>127</v>
      </c>
      <c r="B39" s="71" t="s">
        <v>264</v>
      </c>
      <c r="C39" s="71"/>
      <c r="D39" s="71"/>
      <c r="E39" s="71"/>
      <c r="F39" s="71"/>
      <c r="G39" s="71"/>
      <c r="H39" s="71"/>
      <c r="I39" s="71"/>
      <c r="J39" s="71"/>
      <c r="K39" s="121"/>
      <c r="M39" s="54"/>
    </row>
    <row r="40" ht="30.95" customHeight="1" spans="1:11">
      <c r="A40" s="69"/>
      <c r="B40" s="71"/>
      <c r="C40" s="71"/>
      <c r="D40" s="71"/>
      <c r="E40" s="71"/>
      <c r="F40" s="71"/>
      <c r="G40" s="71"/>
      <c r="H40" s="71"/>
      <c r="I40" s="71"/>
      <c r="J40" s="71"/>
      <c r="K40" s="121"/>
    </row>
    <row r="41" ht="18.75" customHeight="1" spans="1:11">
      <c r="A41" s="69"/>
      <c r="B41" s="71"/>
      <c r="C41" s="71"/>
      <c r="D41" s="71"/>
      <c r="E41" s="71"/>
      <c r="F41" s="71"/>
      <c r="G41" s="71"/>
      <c r="H41" s="71"/>
      <c r="I41" s="71"/>
      <c r="J41" s="71"/>
      <c r="K41" s="121"/>
    </row>
    <row r="42" ht="32.1" customHeight="1" spans="1:11">
      <c r="A42" s="72" t="s">
        <v>139</v>
      </c>
      <c r="B42" s="110" t="s">
        <v>265</v>
      </c>
      <c r="C42" s="110"/>
      <c r="D42" s="74" t="s">
        <v>266</v>
      </c>
      <c r="E42" s="75"/>
      <c r="F42" s="74" t="s">
        <v>143</v>
      </c>
      <c r="G42" s="111"/>
      <c r="H42" s="112" t="s">
        <v>144</v>
      </c>
      <c r="I42" s="112"/>
      <c r="J42" s="110" t="s">
        <v>145</v>
      </c>
      <c r="K42" s="1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2.125" style="49" customWidth="1"/>
    <col min="3" max="3" width="12.875" style="49" customWidth="1"/>
    <col min="4" max="4" width="9.125" customWidth="1"/>
    <col min="5" max="5" width="14" style="50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5" t="s">
        <v>270</v>
      </c>
      <c r="D2" s="5" t="s">
        <v>271</v>
      </c>
      <c r="E2" s="18" t="s">
        <v>272</v>
      </c>
      <c r="F2" s="5" t="s">
        <v>273</v>
      </c>
      <c r="G2" s="5" t="s">
        <v>274</v>
      </c>
      <c r="H2" s="5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7"/>
      <c r="D3" s="7"/>
      <c r="E3" s="19"/>
      <c r="F3" s="7"/>
      <c r="G3" s="7"/>
      <c r="H3" s="7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7"/>
      <c r="O3" s="7"/>
    </row>
    <row r="4" ht="31.5" spans="1:15">
      <c r="A4" s="9">
        <v>1</v>
      </c>
      <c r="B4" s="10">
        <v>1112</v>
      </c>
      <c r="C4" s="10" t="s">
        <v>284</v>
      </c>
      <c r="D4" s="379" t="s">
        <v>285</v>
      </c>
      <c r="E4" s="22" t="s">
        <v>286</v>
      </c>
      <c r="F4" s="380" t="s">
        <v>287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7" si="0">SUM(I4:M4)</f>
        <v>13</v>
      </c>
      <c r="O4" s="10" t="s">
        <v>288</v>
      </c>
    </row>
    <row r="5" ht="31.5" spans="1:15">
      <c r="A5" s="9">
        <v>2</v>
      </c>
      <c r="B5" s="10">
        <v>1620</v>
      </c>
      <c r="C5" s="10" t="s">
        <v>284</v>
      </c>
      <c r="D5" s="381" t="s">
        <v>289</v>
      </c>
      <c r="E5" s="22" t="s">
        <v>286</v>
      </c>
      <c r="F5" s="382" t="s">
        <v>287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288</v>
      </c>
    </row>
    <row r="6" ht="31.5" spans="1:15">
      <c r="A6" s="9">
        <v>3</v>
      </c>
      <c r="B6" s="10">
        <v>2033</v>
      </c>
      <c r="C6" s="10" t="s">
        <v>284</v>
      </c>
      <c r="D6" s="379" t="s">
        <v>290</v>
      </c>
      <c r="E6" s="24" t="s">
        <v>291</v>
      </c>
      <c r="F6" s="380" t="s">
        <v>287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288</v>
      </c>
    </row>
    <row r="7" ht="21.75" customHeight="1" spans="1:15">
      <c r="A7" s="9">
        <v>4</v>
      </c>
      <c r="B7" s="10">
        <v>1110</v>
      </c>
      <c r="C7" s="10" t="s">
        <v>284</v>
      </c>
      <c r="D7" s="381" t="s">
        <v>292</v>
      </c>
      <c r="E7" s="24" t="s">
        <v>63</v>
      </c>
      <c r="F7" s="382" t="s">
        <v>287</v>
      </c>
      <c r="G7" s="10" t="s">
        <v>66</v>
      </c>
      <c r="H7" s="10" t="s">
        <v>66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288</v>
      </c>
    </row>
    <row r="8" spans="1:15">
      <c r="A8" s="9"/>
      <c r="B8" s="10"/>
      <c r="C8" s="10"/>
      <c r="D8" s="21"/>
      <c r="E8" s="24"/>
      <c r="F8" s="43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40"/>
      <c r="E9" s="24"/>
      <c r="F9" s="4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9"/>
      <c r="E10" s="51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9"/>
      <c r="E11" s="51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293</v>
      </c>
      <c r="B12" s="12"/>
      <c r="C12" s="12"/>
      <c r="D12" s="13"/>
      <c r="E12" s="14"/>
      <c r="F12" s="30"/>
      <c r="G12" s="30"/>
      <c r="H12" s="30"/>
      <c r="I12" s="25"/>
      <c r="J12" s="11" t="s">
        <v>294</v>
      </c>
      <c r="K12" s="15"/>
      <c r="L12" s="15"/>
      <c r="M12" s="13"/>
      <c r="N12" s="15"/>
      <c r="O12" s="20"/>
    </row>
    <row r="13" ht="16.5" spans="1:15">
      <c r="A13" s="16" t="s">
        <v>295</v>
      </c>
      <c r="B13" s="52"/>
      <c r="C13" s="5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297</v>
      </c>
      <c r="H2" s="4"/>
      <c r="I2" s="4" t="s">
        <v>298</v>
      </c>
      <c r="J2" s="4"/>
      <c r="K2" s="6" t="s">
        <v>299</v>
      </c>
      <c r="L2" s="46" t="s">
        <v>300</v>
      </c>
      <c r="M2" s="18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47"/>
      <c r="M3" s="19"/>
    </row>
    <row r="4" ht="31.5" spans="1:13">
      <c r="A4" s="9">
        <v>1</v>
      </c>
      <c r="B4" s="380" t="s">
        <v>287</v>
      </c>
      <c r="C4" s="10">
        <v>1112</v>
      </c>
      <c r="D4" s="10" t="s">
        <v>284</v>
      </c>
      <c r="E4" s="379" t="s">
        <v>285</v>
      </c>
      <c r="F4" s="22" t="s">
        <v>286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7" si="0">SUM(G4:J4)</f>
        <v>1.2</v>
      </c>
      <c r="L4" s="10" t="s">
        <v>304</v>
      </c>
      <c r="M4" s="10" t="s">
        <v>288</v>
      </c>
    </row>
    <row r="5" ht="28.5" spans="1:13">
      <c r="A5" s="9">
        <v>2</v>
      </c>
      <c r="B5" s="382" t="s">
        <v>287</v>
      </c>
      <c r="C5" s="10">
        <v>1620</v>
      </c>
      <c r="D5" s="10" t="s">
        <v>284</v>
      </c>
      <c r="E5" s="381" t="s">
        <v>289</v>
      </c>
      <c r="F5" s="22" t="s">
        <v>286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304</v>
      </c>
      <c r="M5" s="10" t="s">
        <v>288</v>
      </c>
    </row>
    <row r="6" ht="21" spans="1:13">
      <c r="A6" s="9">
        <v>3</v>
      </c>
      <c r="B6" s="380" t="s">
        <v>287</v>
      </c>
      <c r="C6" s="10">
        <v>2033</v>
      </c>
      <c r="D6" s="10" t="s">
        <v>284</v>
      </c>
      <c r="E6" s="379" t="s">
        <v>290</v>
      </c>
      <c r="F6" s="24" t="s">
        <v>291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304</v>
      </c>
      <c r="M6" s="10" t="s">
        <v>288</v>
      </c>
    </row>
    <row r="7" ht="21" spans="1:13">
      <c r="A7" s="9">
        <v>4</v>
      </c>
      <c r="B7" s="382" t="s">
        <v>287</v>
      </c>
      <c r="C7" s="10">
        <v>1110</v>
      </c>
      <c r="D7" s="10" t="s">
        <v>284</v>
      </c>
      <c r="E7" s="381" t="s">
        <v>292</v>
      </c>
      <c r="F7" s="24" t="s">
        <v>63</v>
      </c>
      <c r="G7" s="10">
        <v>0.2</v>
      </c>
      <c r="H7" s="10">
        <v>0.2</v>
      </c>
      <c r="I7" s="10">
        <v>0.4</v>
      </c>
      <c r="J7" s="10">
        <v>0.5</v>
      </c>
      <c r="K7" s="10">
        <f t="shared" si="0"/>
        <v>1.3</v>
      </c>
      <c r="L7" s="10" t="s">
        <v>304</v>
      </c>
      <c r="M7" s="10" t="s">
        <v>288</v>
      </c>
    </row>
    <row r="8" spans="1:13">
      <c r="A8" s="9"/>
      <c r="B8" s="43"/>
      <c r="C8" s="10"/>
      <c r="D8" s="10"/>
      <c r="E8" s="21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44"/>
      <c r="C9" s="10"/>
      <c r="D9" s="10"/>
      <c r="E9" s="40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305</v>
      </c>
      <c r="B12" s="15"/>
      <c r="C12" s="15"/>
      <c r="D12" s="15"/>
      <c r="E12" s="13"/>
      <c r="F12" s="14"/>
      <c r="G12" s="25"/>
      <c r="H12" s="11" t="s">
        <v>306</v>
      </c>
      <c r="I12" s="15"/>
      <c r="J12" s="15"/>
      <c r="K12" s="13"/>
      <c r="L12" s="48"/>
      <c r="M12" s="20"/>
    </row>
    <row r="13" ht="16.5" spans="1:13">
      <c r="A13" s="45" t="s">
        <v>307</v>
      </c>
      <c r="B13" s="4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中期</vt:lpstr>
      <vt:lpstr>中期验货尺寸表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2024-07-25T09:37:56Z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9A76448B09AA4BF58667FC667EC195F4</vt:lpwstr>
  </property>
</Properties>
</file>