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<sst xmlns="http://schemas.openxmlformats.org/spreadsheetml/2006/main" count="792" uniqueCount="363">
  <si>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</si>
  <si>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</si>
  <si>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</si>
  <si>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</si>
  <si>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</si>
  <si>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</si>
  <si>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</si>
  <si>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</si>
  <si>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</si>
  <si>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</si>
  <si>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</si>
  <si>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</si>
  <si>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</si>
  <si>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</si>
  <si>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</si>
  <si>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</si>
  <si>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</si>
  <si>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</si>
  <si>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</si>
  <si>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</si>
  <si>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</si>
  <si>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</si>
  <si>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</si>
  <si>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</si>
  <si>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</si>
  <si>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</si>
  <si>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</si>
  <si>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</si>
  <si>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</si>
  <si>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</si>
  <si>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</si>
  <si>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</si>
  <si>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</si>
  <si>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</si>
  <si>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</si>
  <si>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</si>
  <si>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</si>
  <si>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</si>
  <si>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</si>
  <si>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</si>
  <si>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</si>
  <si>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</si>
  <si>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</si>
  <si>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</si>
  <si>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</si>
  <si>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</si>
  <si>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</si>
  <si>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</si>
  <si>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</si>
  <si>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</si>
  <si>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</si>
  <si>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</si>
  <si>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</si>
  <si>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</si>
  <si>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</si>
  <si>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</si>
  <si>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</si>
  <si>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</si>
  <si>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</si>
  <si>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</si>
  <si>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</si>
  <si>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</si>
  <si>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</si>
  <si>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TADDCM91129</t>
  </si>
  <si>
    <t>合同交期</t>
  </si>
  <si>
    <t>产前确认样</t>
  </si>
  <si>
    <t>有</t>
  </si>
  <si>
    <t>无</t>
  </si>
  <si>
    <t>品名</t>
  </si>
  <si>
    <t>男士羽绒服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</si>
  <si>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</si>
  <si>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</si>
  <si>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</si>
  <si>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</si>
  <si>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</si>
  <si>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</si>
  <si>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</si>
  <si>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</si>
  <si>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</si>
  <si>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</si>
  <si>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</si>
  <si>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</si>
  <si>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</si>
  <si>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</si>
  <si>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</si>
  <si>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</si>
  <si>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</si>
  <si>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</si>
  <si>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</si>
  <si>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</si>
  <si>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</si>
  <si>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</si>
  <si>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</si>
  <si>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</si>
  <si>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</si>
  <si>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</si>
  <si>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</si>
  <si>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</si>
  <si>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</si>
  <si>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</si>
  <si>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</si>
  <si>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</si>
  <si>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</si>
  <si>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</si>
  <si>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</si>
  <si>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</si>
  <si>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</si>
  <si>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</si>
  <si>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</si>
  <si>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</si>
  <si>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</si>
  <si>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</si>
  <si>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</si>
  <si>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</si>
  <si>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</si>
  <si>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</si>
  <si>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</si>
  <si>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</si>
  <si>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</si>
  <si>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</si>
  <si>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云杉橘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</si>
  <si>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</si>
  <si>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</si>
  <si>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</si>
  <si>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</si>
  <si>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</si>
  <si>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</si>
  <si>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</si>
  <si>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</si>
  <si>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2.里子有折.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</si>
  <si>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.袖子不圆顺，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</si>
  <si>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.合缝处有夹绒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</si>
  <si>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</si>
  <si>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</si>
  <si>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</si>
  <si>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</si>
  <si>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</si>
  <si>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</si>
  <si>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</si>
  <si>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</si>
  <si>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</si>
  <si>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</si>
  <si>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</si>
  <si>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</si>
  <si>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</si>
  <si>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</si>
  <si>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</si>
  <si>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</si>
  <si>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</si>
  <si>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</si>
  <si>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</si>
  <si>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</si>
  <si>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</si>
  <si>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</si>
  <si>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</si>
  <si>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</si>
  <si>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</si>
  <si>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1.线头。</t>
  </si>
  <si>
    <t>2.里子打折</t>
  </si>
  <si>
    <t>【整改的严重缺陷及整改复核时间】</t>
  </si>
  <si>
    <t>【整改结果】</t>
  </si>
  <si>
    <t>QC出货报告书</t>
  </si>
  <si>
    <t>美妙</t>
  </si>
  <si>
    <t>产品名称</t>
  </si>
  <si>
    <t>男式羽绒服</t>
  </si>
  <si>
    <t>天津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</si>
  <si>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</si>
  <si>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</si>
  <si>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</si>
  <si>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</si>
  <si>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</si>
  <si>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</si>
  <si>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</si>
  <si>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</si>
  <si>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</si>
  <si>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</si>
  <si>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</si>
  <si>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</si>
  <si>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</si>
  <si>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</si>
  <si>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</si>
  <si>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</si>
  <si>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</si>
  <si>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</si>
  <si>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</si>
  <si>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</si>
  <si>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</si>
  <si>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</si>
  <si>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</si>
  <si>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</si>
  <si>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</si>
  <si>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</si>
  <si>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</si>
  <si>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</si>
  <si>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</si>
  <si>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</si>
  <si>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</si>
  <si>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</si>
  <si>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</si>
  <si>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</si>
  <si>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</si>
  <si>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</si>
  <si>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</si>
  <si>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1.袖子不圆顺1件，</t>
  </si>
  <si>
    <t>2.扣子错位1件。</t>
  </si>
  <si>
    <t>3.脏污1件。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</si>
  <si>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</si>
  <si>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</si>
  <si>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</si>
  <si>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</si>
  <si>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</si>
  <si>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</si>
  <si>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尾期验货，齐色齐号抽验，不良品已经改正，可以出货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</si>
  <si>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</si>
  <si>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</si>
  <si>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</si>
  <si>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</si>
  <si>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</si>
  <si>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</si>
  <si>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</si>
  <si>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</si>
  <si>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</si>
  <si>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</si>
  <si>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</si>
  <si>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</si>
  <si>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</si>
  <si>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黑色</t>
  </si>
  <si>
    <t>后中长</t>
  </si>
  <si>
    <t>+1/+0</t>
  </si>
  <si>
    <t>+0.5/+0.5</t>
  </si>
  <si>
    <t>+0.5/+0.8</t>
  </si>
  <si>
    <t>+0.5/+0</t>
  </si>
  <si>
    <t>+0.5/+1</t>
  </si>
  <si>
    <t>胸围</t>
  </si>
  <si>
    <t>+0.5/ +1.1</t>
  </si>
  <si>
    <t>+0.5 +0.5</t>
  </si>
  <si>
    <t>摆围</t>
  </si>
  <si>
    <t>+1/0.5</t>
  </si>
  <si>
    <t>+10.5</t>
  </si>
  <si>
    <t>+1/0.3</t>
  </si>
  <si>
    <t>+1/0.6</t>
  </si>
  <si>
    <t>肩宽</t>
  </si>
  <si>
    <t>1/</t>
  </si>
  <si>
    <t>1-0.5</t>
  </si>
  <si>
    <t>1/0.6</t>
  </si>
  <si>
    <t>肩点袖长</t>
  </si>
  <si>
    <t>-0.8/ 0</t>
  </si>
  <si>
    <t>+1.0.5</t>
  </si>
  <si>
    <t>-0.8 0</t>
  </si>
  <si>
    <t>袖肥/2（参考值见注解）</t>
  </si>
  <si>
    <t>-0.5/-1</t>
  </si>
  <si>
    <t>-0.5/-0.5</t>
  </si>
  <si>
    <t>-0.5</t>
  </si>
  <si>
    <t>袖肘围/2</t>
  </si>
  <si>
    <t>-0.5/</t>
  </si>
  <si>
    <t>-0.5+0.5</t>
  </si>
  <si>
    <t>袖口围/2</t>
  </si>
  <si>
    <t>0/0</t>
  </si>
  <si>
    <t>罗文袖口围/2</t>
  </si>
  <si>
    <t>前领高</t>
  </si>
  <si>
    <t>后领高</t>
  </si>
  <si>
    <t>下领围</t>
  </si>
  <si>
    <t>上领围</t>
  </si>
  <si>
    <t>0/-0.8</t>
  </si>
  <si>
    <t>帽高</t>
  </si>
  <si>
    <t>帽宽</t>
  </si>
  <si>
    <t>0/-0.5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</si>
  <si>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</si>
  <si>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验货时间：2024</t>
    </r>
    <r>
      <rPr>
        <b/>
        <sz val="12"/>
        <color theme="1"/>
        <rFont val="宋体"/>
        <charset val="134"/>
      </rPr>
      <t>-7-25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</si>
  <si>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</si>
  <si>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</si>
  <si>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</si>
  <si>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</si>
  <si>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</si>
  <si>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</si>
  <si>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</si>
  <si>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</si>
  <si>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</si>
  <si>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</si>
  <si>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</si>
  <si>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</si>
  <si>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</si>
  <si>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</si>
  <si>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</si>
  <si>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</si>
  <si>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</si>
  <si>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</si>
  <si>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</si>
  <si>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FW07720</t>
  </si>
  <si>
    <t>21FW云杉橘/L36//</t>
  </si>
  <si>
    <t>常州亚东</t>
  </si>
  <si>
    <t>YES</t>
  </si>
  <si>
    <t>19SS黑色/E77//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</si>
  <si>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-1</t>
    </r>
    <r>
      <rPr>
        <b/>
        <sz val="14"/>
        <color theme="1"/>
        <rFont val="宋体"/>
        <charset val="134"/>
        <scheme val="minor"/>
      </rPr>
      <t>0</t>
    </r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</si>
  <si>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</si>
  <si>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</si>
  <si>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</si>
  <si>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</si>
  <si>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</si>
  <si>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</si>
  <si>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</si>
  <si>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</si>
  <si>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</si>
  <si>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</si>
  <si>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</si>
  <si>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</si>
  <si>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</si>
  <si>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</si>
  <si>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</si>
  <si>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</si>
  <si>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</si>
  <si>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</si>
  <si>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</si>
  <si>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</si>
  <si>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</si>
  <si>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</si>
  <si>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</si>
  <si>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</si>
  <si>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</si>
  <si>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</si>
  <si>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</si>
  <si>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</si>
  <si>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</si>
  <si>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</si>
  <si>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</si>
  <si>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</si>
  <si>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</si>
  <si>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</si>
  <si>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</si>
  <si>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</si>
  <si>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</si>
  <si>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</si>
  <si>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</si>
  <si>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</si>
  <si>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制表时间：2024-5-10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</si>
  <si>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</si>
  <si>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</si>
  <si>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</si>
  <si>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</si>
  <si>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</si>
  <si>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</si>
  <si>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</si>
  <si>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</si>
  <si>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</si>
  <si>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</si>
  <si>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</si>
  <si>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</si>
  <si>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</si>
  <si>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</si>
  <si>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</si>
  <si>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</si>
  <si>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刺绣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</si>
  <si>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-12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</si>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</sst>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7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6" applyNumberFormat="0" applyAlignment="0" applyProtection="0">
      <alignment vertical="center"/>
    </xf>
    <xf numFmtId="0" fontId="53" fillId="10" borderId="77" applyNumberFormat="0" applyAlignment="0" applyProtection="0">
      <alignment vertical="center"/>
    </xf>
    <xf numFmtId="0" fontId="54" fillId="10" borderId="76" applyNumberFormat="0" applyAlignment="0" applyProtection="0">
      <alignment vertical="center"/>
    </xf>
    <xf numFmtId="0" fontId="55" fillId="11" borderId="78" applyNumberFormat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64" fillId="0" borderId="0">
      <alignment horizontal="center" vertical="center"/>
    </xf>
    <xf numFmtId="0" fontId="64" fillId="0" borderId="0">
      <alignment horizontal="center" vertical="center"/>
    </xf>
    <xf numFmtId="0" fontId="64" fillId="0" borderId="0">
      <alignment horizontal="center" vertical="center"/>
    </xf>
    <xf numFmtId="0" fontId="65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65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65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6" fillId="3" borderId="6" xfId="5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2" fillId="0" borderId="2" xfId="52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1" xfId="50" applyFont="1" applyBorder="1" applyAlignment="1">
      <alignment horizontal="center" vertical="center" wrapText="1"/>
    </xf>
    <xf numFmtId="0" fontId="6" fillId="0" borderId="12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14" xfId="5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2" fillId="0" borderId="14" xfId="5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6" fillId="0" borderId="15" xfId="5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10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4" fillId="4" borderId="0" xfId="56" applyFont="1" applyFill="1"/>
    <xf numFmtId="0" fontId="15" fillId="4" borderId="0" xfId="56" applyFont="1" applyFill="1" applyBorder="1" applyAlignment="1">
      <alignment horizontal="center"/>
    </xf>
    <xf numFmtId="0" fontId="14" fillId="4" borderId="0" xfId="56" applyFont="1" applyFill="1" applyBorder="1" applyAlignment="1">
      <alignment horizontal="center"/>
    </xf>
    <xf numFmtId="0" fontId="15" fillId="4" borderId="16" xfId="54" applyFont="1" applyFill="1" applyBorder="1" applyAlignment="1">
      <alignment horizontal="left" vertical="center"/>
    </xf>
    <xf numFmtId="0" fontId="16" fillId="4" borderId="17" xfId="54" applyFont="1" applyFill="1" applyBorder="1" applyAlignment="1">
      <alignment horizontal="center" vertical="center"/>
    </xf>
    <xf numFmtId="0" fontId="14" fillId="4" borderId="17" xfId="54" applyFont="1" applyFill="1" applyBorder="1" applyAlignment="1">
      <alignment horizontal="center" vertical="center"/>
    </xf>
    <xf numFmtId="0" fontId="15" fillId="4" borderId="17" xfId="54" applyFont="1" applyFill="1" applyBorder="1" applyAlignment="1">
      <alignment vertical="center"/>
    </xf>
    <xf numFmtId="0" fontId="14" fillId="4" borderId="17" xfId="56" applyFont="1" applyFill="1" applyBorder="1" applyAlignment="1">
      <alignment horizontal="center"/>
    </xf>
    <xf numFmtId="0" fontId="15" fillId="4" borderId="18" xfId="56" applyFont="1" applyFill="1" applyBorder="1" applyAlignment="1" applyProtection="1">
      <alignment horizontal="center" vertical="center"/>
    </xf>
    <xf numFmtId="0" fontId="15" fillId="4" borderId="2" xfId="56" applyFont="1" applyFill="1" applyBorder="1" applyAlignment="1">
      <alignment horizontal="center" vertical="center"/>
    </xf>
    <xf numFmtId="0" fontId="14" fillId="4" borderId="2" xfId="56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2" xfId="55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6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55" applyFont="1" applyFill="1" applyBorder="1" applyAlignment="1">
      <alignment horizontal="center" vertical="center"/>
    </xf>
    <xf numFmtId="0" fontId="15" fillId="4" borderId="0" xfId="56" applyFont="1" applyFill="1"/>
    <xf numFmtId="0" fontId="0" fillId="4" borderId="0" xfId="58" applyFont="1" applyFill="1">
      <alignment vertical="center"/>
    </xf>
    <xf numFmtId="0" fontId="15" fillId="4" borderId="17" xfId="54" applyFont="1" applyFill="1" applyBorder="1" applyAlignment="1">
      <alignment horizontal="left" vertical="center"/>
    </xf>
    <xf numFmtId="0" fontId="14" fillId="4" borderId="19" xfId="54" applyFont="1" applyFill="1" applyBorder="1" applyAlignment="1">
      <alignment horizontal="center" vertical="center"/>
    </xf>
    <xf numFmtId="0" fontId="15" fillId="4" borderId="2" xfId="56" applyFont="1" applyFill="1" applyBorder="1" applyAlignment="1" applyProtection="1">
      <alignment horizontal="center" vertical="center"/>
    </xf>
    <xf numFmtId="0" fontId="15" fillId="4" borderId="20" xfId="56" applyFont="1" applyFill="1" applyBorder="1" applyAlignment="1" applyProtection="1">
      <alignment horizontal="center" vertical="center"/>
    </xf>
    <xf numFmtId="0" fontId="14" fillId="4" borderId="2" xfId="56" applyFont="1" applyFill="1" applyBorder="1" applyAlignment="1" applyProtection="1">
      <alignment horizontal="center" vertical="center"/>
    </xf>
    <xf numFmtId="49" fontId="15" fillId="4" borderId="2" xfId="58" applyNumberFormat="1" applyFont="1" applyFill="1" applyBorder="1" applyAlignment="1">
      <alignment horizontal="center" vertical="center"/>
    </xf>
    <xf numFmtId="0" fontId="16" fillId="4" borderId="2" xfId="56" applyFont="1" applyFill="1" applyBorder="1" applyAlignment="1" applyProtection="1">
      <alignment horizontal="center" vertical="center"/>
    </xf>
    <xf numFmtId="49" fontId="20" fillId="4" borderId="2" xfId="56" applyNumberFormat="1" applyFont="1" applyFill="1" applyBorder="1" applyAlignment="1">
      <alignment horizontal="center" vertical="center"/>
    </xf>
    <xf numFmtId="0" fontId="21" fillId="4" borderId="2" xfId="56" applyFont="1" applyFill="1" applyBorder="1" applyAlignment="1">
      <alignment horizontal="center" vertical="center"/>
    </xf>
    <xf numFmtId="0" fontId="21" fillId="4" borderId="0" xfId="56" applyFont="1" applyFill="1"/>
    <xf numFmtId="14" fontId="15" fillId="4" borderId="0" xfId="56" applyNumberFormat="1" applyFont="1" applyFill="1"/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21" xfId="54" applyFont="1" applyFill="1" applyBorder="1" applyAlignment="1">
      <alignment horizontal="center" vertical="top"/>
    </xf>
    <xf numFmtId="0" fontId="24" fillId="0" borderId="2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center" vertical="center"/>
    </xf>
    <xf numFmtId="0" fontId="26" fillId="0" borderId="23" xfId="54" applyFont="1" applyFill="1" applyBorder="1" applyAlignment="1">
      <alignment vertical="center"/>
    </xf>
    <xf numFmtId="0" fontId="24" fillId="0" borderId="23" xfId="54" applyFont="1" applyFill="1" applyBorder="1" applyAlignment="1">
      <alignment vertical="center"/>
    </xf>
    <xf numFmtId="0" fontId="26" fillId="0" borderId="23" xfId="54" applyFont="1" applyFill="1" applyBorder="1" applyAlignment="1">
      <alignment horizontal="center" vertical="center"/>
    </xf>
    <xf numFmtId="0" fontId="27" fillId="0" borderId="23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vertical="center"/>
    </xf>
    <xf numFmtId="58" fontId="27" fillId="0" borderId="25" xfId="54" applyNumberFormat="1" applyFont="1" applyFill="1" applyBorder="1" applyAlignment="1">
      <alignment horizontal="center" vertical="center"/>
    </xf>
    <xf numFmtId="0" fontId="27" fillId="0" borderId="25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righ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vertical="center"/>
    </xf>
    <xf numFmtId="0" fontId="25" fillId="0" borderId="27" xfId="54" applyFont="1" applyFill="1" applyBorder="1" applyAlignment="1">
      <alignment horizontal="right" vertical="center"/>
    </xf>
    <xf numFmtId="0" fontId="24" fillId="0" borderId="27" xfId="54" applyFont="1" applyFill="1" applyBorder="1" applyAlignment="1">
      <alignment vertical="center"/>
    </xf>
    <xf numFmtId="0" fontId="27" fillId="0" borderId="27" xfId="54" applyFont="1" applyFill="1" applyBorder="1" applyAlignment="1">
      <alignment vertical="center"/>
    </xf>
    <xf numFmtId="0" fontId="27" fillId="0" borderId="27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7" fillId="0" borderId="0" xfId="54" applyFont="1" applyFill="1" applyBorder="1" applyAlignment="1">
      <alignment vertical="center"/>
    </xf>
    <xf numFmtId="0" fontId="27" fillId="0" borderId="0" xfId="54" applyFont="1" applyFill="1" applyAlignment="1">
      <alignment horizontal="left" vertical="center"/>
    </xf>
    <xf numFmtId="0" fontId="24" fillId="0" borderId="22" xfId="54" applyFont="1" applyFill="1" applyBorder="1" applyAlignment="1">
      <alignment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vertical="center"/>
    </xf>
    <xf numFmtId="0" fontId="27" fillId="0" borderId="30" xfId="54" applyFont="1" applyFill="1" applyBorder="1" applyAlignment="1">
      <alignment horizontal="center" vertical="center"/>
    </xf>
    <xf numFmtId="0" fontId="27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left" vertical="center"/>
    </xf>
    <xf numFmtId="0" fontId="28" fillId="0" borderId="31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27" fillId="0" borderId="32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 wrapText="1"/>
    </xf>
    <xf numFmtId="0" fontId="27" fillId="0" borderId="25" xfId="54" applyFont="1" applyFill="1" applyBorder="1" applyAlignment="1">
      <alignment horizontal="left" vertical="center" wrapText="1"/>
    </xf>
    <xf numFmtId="0" fontId="24" fillId="0" borderId="26" xfId="54" applyFont="1" applyFill="1" applyBorder="1" applyAlignment="1">
      <alignment horizontal="left" vertical="center"/>
    </xf>
    <xf numFmtId="0" fontId="22" fillId="0" borderId="27" xfId="54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2" fillId="0" borderId="31" xfId="54" applyFont="1" applyFill="1" applyBorder="1" applyAlignment="1">
      <alignment horizontal="left" vertical="center"/>
    </xf>
    <xf numFmtId="0" fontId="29" fillId="0" borderId="32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8" fillId="0" borderId="22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7" fillId="0" borderId="27" xfId="54" applyFont="1" applyFill="1" applyBorder="1" applyAlignment="1">
      <alignment horizontal="center" vertical="center"/>
    </xf>
    <xf numFmtId="58" fontId="27" fillId="0" borderId="27" xfId="54" applyNumberFormat="1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7" fillId="0" borderId="38" xfId="54" applyFont="1" applyFill="1" applyBorder="1" applyAlignment="1">
      <alignment horizontal="center" vertical="center"/>
    </xf>
    <xf numFmtId="0" fontId="24" fillId="0" borderId="39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/>
    </xf>
    <xf numFmtId="0" fontId="27" fillId="0" borderId="42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7" fillId="0" borderId="42" xfId="54" applyFont="1" applyFill="1" applyBorder="1" applyAlignment="1">
      <alignment horizontal="left" vertical="center"/>
    </xf>
    <xf numFmtId="0" fontId="27" fillId="0" borderId="39" xfId="54" applyFont="1" applyFill="1" applyBorder="1" applyAlignment="1">
      <alignment horizontal="left" vertical="center" wrapText="1"/>
    </xf>
    <xf numFmtId="0" fontId="22" fillId="0" borderId="40" xfId="54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left" vertical="center"/>
    </xf>
    <xf numFmtId="0" fontId="27" fillId="0" borderId="43" xfId="54" applyFont="1" applyFill="1" applyBorder="1" applyAlignment="1">
      <alignment horizontal="left" vertical="center"/>
    </xf>
    <xf numFmtId="0" fontId="28" fillId="0" borderId="38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center" vertical="center"/>
    </xf>
    <xf numFmtId="0" fontId="22" fillId="0" borderId="0" xfId="54" applyFont="1" applyAlignment="1">
      <alignment horizontal="left" vertical="center"/>
    </xf>
    <xf numFmtId="0" fontId="30" fillId="0" borderId="21" xfId="54" applyFont="1" applyBorder="1" applyAlignment="1">
      <alignment horizontal="center" vertical="top"/>
    </xf>
    <xf numFmtId="0" fontId="29" fillId="0" borderId="44" xfId="54" applyFont="1" applyBorder="1" applyAlignment="1">
      <alignment horizontal="left" vertical="center"/>
    </xf>
    <xf numFmtId="0" fontId="31" fillId="0" borderId="45" xfId="54" applyFont="1" applyBorder="1" applyAlignment="1">
      <alignment horizontal="center" vertical="center"/>
    </xf>
    <xf numFmtId="0" fontId="25" fillId="0" borderId="45" xfId="54" applyFont="1" applyBorder="1" applyAlignment="1">
      <alignment horizontal="center" vertical="center"/>
    </xf>
    <xf numFmtId="0" fontId="29" fillId="0" borderId="45" xfId="54" applyFont="1" applyBorder="1" applyAlignment="1">
      <alignment horizontal="center" vertical="center"/>
    </xf>
    <xf numFmtId="0" fontId="28" fillId="0" borderId="45" xfId="54" applyFont="1" applyBorder="1" applyAlignment="1">
      <alignment horizontal="left" vertical="center"/>
    </xf>
    <xf numFmtId="0" fontId="28" fillId="0" borderId="22" xfId="54" applyFont="1" applyBorder="1" applyAlignment="1">
      <alignment horizontal="center" vertical="center"/>
    </xf>
    <xf numFmtId="0" fontId="28" fillId="0" borderId="23" xfId="54" applyFont="1" applyBorder="1" applyAlignment="1">
      <alignment horizontal="center" vertical="center"/>
    </xf>
    <xf numFmtId="0" fontId="28" fillId="0" borderId="38" xfId="54" applyFont="1" applyBorder="1" applyAlignment="1">
      <alignment horizontal="center" vertical="center"/>
    </xf>
    <xf numFmtId="0" fontId="29" fillId="0" borderId="22" xfId="54" applyFont="1" applyBorder="1" applyAlignment="1">
      <alignment horizontal="center" vertical="center"/>
    </xf>
    <xf numFmtId="0" fontId="29" fillId="0" borderId="23" xfId="54" applyFont="1" applyBorder="1" applyAlignment="1">
      <alignment horizontal="center" vertical="center"/>
    </xf>
    <xf numFmtId="0" fontId="29" fillId="0" borderId="38" xfId="54" applyFont="1" applyBorder="1" applyAlignment="1">
      <alignment horizontal="center" vertical="center"/>
    </xf>
    <xf numFmtId="0" fontId="28" fillId="0" borderId="24" xfId="54" applyFont="1" applyBorder="1" applyAlignment="1">
      <alignment horizontal="left" vertical="center"/>
    </xf>
    <xf numFmtId="0" fontId="31" fillId="0" borderId="25" xfId="54" applyFont="1" applyBorder="1" applyAlignment="1">
      <alignment horizontal="left" vertical="center"/>
    </xf>
    <xf numFmtId="0" fontId="25" fillId="0" borderId="39" xfId="54" applyFont="1" applyBorder="1" applyAlignment="1">
      <alignment horizontal="left" vertical="center"/>
    </xf>
    <xf numFmtId="0" fontId="28" fillId="0" borderId="25" xfId="54" applyFont="1" applyBorder="1" applyAlignment="1">
      <alignment horizontal="left" vertical="center"/>
    </xf>
    <xf numFmtId="14" fontId="25" fillId="0" borderId="25" xfId="54" applyNumberFormat="1" applyFont="1" applyBorder="1" applyAlignment="1">
      <alignment horizontal="center" vertical="center"/>
    </xf>
    <xf numFmtId="14" fontId="25" fillId="0" borderId="39" xfId="54" applyNumberFormat="1" applyFont="1" applyBorder="1" applyAlignment="1">
      <alignment horizontal="center" vertical="center"/>
    </xf>
    <xf numFmtId="0" fontId="28" fillId="0" borderId="24" xfId="54" applyFont="1" applyBorder="1" applyAlignment="1">
      <alignment vertical="center"/>
    </xf>
    <xf numFmtId="0" fontId="25" fillId="0" borderId="25" xfId="54" applyFont="1" applyBorder="1" applyAlignment="1">
      <alignment vertical="center"/>
    </xf>
    <xf numFmtId="0" fontId="25" fillId="0" borderId="39" xfId="54" applyFont="1" applyBorder="1" applyAlignment="1">
      <alignment vertical="center"/>
    </xf>
    <xf numFmtId="0" fontId="28" fillId="0" borderId="25" xfId="54" applyFont="1" applyBorder="1" applyAlignment="1">
      <alignment vertical="center"/>
    </xf>
    <xf numFmtId="0" fontId="28" fillId="0" borderId="24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25" fillId="0" borderId="42" xfId="54" applyFont="1" applyBorder="1" applyAlignment="1">
      <alignment horizontal="left" vertical="center"/>
    </xf>
    <xf numFmtId="0" fontId="22" fillId="0" borderId="25" xfId="54" applyFont="1" applyBorder="1" applyAlignment="1">
      <alignment vertical="center"/>
    </xf>
    <xf numFmtId="0" fontId="25" fillId="0" borderId="24" xfId="54" applyFont="1" applyBorder="1" applyAlignment="1">
      <alignment horizontal="left" vertical="center"/>
    </xf>
    <xf numFmtId="0" fontId="32" fillId="0" borderId="26" xfId="54" applyFont="1" applyBorder="1" applyAlignment="1">
      <alignment vertical="center"/>
    </xf>
    <xf numFmtId="0" fontId="25" fillId="0" borderId="27" xfId="54" applyFont="1" applyBorder="1" applyAlignment="1">
      <alignment horizontal="center" vertical="center"/>
    </xf>
    <xf numFmtId="0" fontId="25" fillId="0" borderId="40" xfId="54" applyFont="1" applyBorder="1" applyAlignment="1">
      <alignment horizontal="center" vertical="center"/>
    </xf>
    <xf numFmtId="0" fontId="28" fillId="0" borderId="26" xfId="54" applyFont="1" applyBorder="1" applyAlignment="1">
      <alignment horizontal="left" vertical="center"/>
    </xf>
    <xf numFmtId="0" fontId="28" fillId="0" borderId="27" xfId="54" applyFont="1" applyBorder="1" applyAlignment="1">
      <alignment horizontal="left" vertical="center"/>
    </xf>
    <xf numFmtId="14" fontId="25" fillId="0" borderId="27" xfId="54" applyNumberFormat="1" applyFont="1" applyBorder="1" applyAlignment="1">
      <alignment horizontal="center" vertical="center"/>
    </xf>
    <xf numFmtId="14" fontId="25" fillId="0" borderId="40" xfId="54" applyNumberFormat="1" applyFont="1" applyBorder="1" applyAlignment="1">
      <alignment horizontal="center" vertical="center"/>
    </xf>
    <xf numFmtId="0" fontId="29" fillId="0" borderId="0" xfId="54" applyFont="1" applyBorder="1" applyAlignment="1">
      <alignment horizontal="left" vertical="center"/>
    </xf>
    <xf numFmtId="0" fontId="28" fillId="0" borderId="22" xfId="54" applyFont="1" applyBorder="1" applyAlignment="1">
      <alignment vertical="center"/>
    </xf>
    <xf numFmtId="0" fontId="22" fillId="0" borderId="23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2" fillId="0" borderId="23" xfId="54" applyFont="1" applyBorder="1" applyAlignment="1">
      <alignment vertical="center"/>
    </xf>
    <xf numFmtId="0" fontId="28" fillId="0" borderId="23" xfId="54" applyFont="1" applyBorder="1" applyAlignment="1">
      <alignment vertical="center"/>
    </xf>
    <xf numFmtId="0" fontId="22" fillId="0" borderId="25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8" fillId="0" borderId="0" xfId="54" applyFont="1" applyBorder="1" applyAlignment="1">
      <alignment horizontal="left" vertical="center"/>
    </xf>
    <xf numFmtId="0" fontId="27" fillId="0" borderId="22" xfId="54" applyFont="1" applyBorder="1" applyAlignment="1">
      <alignment horizontal="left" vertical="center"/>
    </xf>
    <xf numFmtId="0" fontId="27" fillId="0" borderId="23" xfId="54" applyFont="1" applyBorder="1" applyAlignment="1">
      <alignment horizontal="left" vertical="center"/>
    </xf>
    <xf numFmtId="0" fontId="27" fillId="0" borderId="32" xfId="54" applyFont="1" applyBorder="1" applyAlignment="1">
      <alignment horizontal="left" vertical="center"/>
    </xf>
    <xf numFmtId="0" fontId="27" fillId="0" borderId="31" xfId="54" applyFont="1" applyBorder="1" applyAlignment="1">
      <alignment horizontal="left" vertical="center"/>
    </xf>
    <xf numFmtId="0" fontId="27" fillId="0" borderId="37" xfId="54" applyFont="1" applyBorder="1" applyAlignment="1">
      <alignment horizontal="left" vertical="center"/>
    </xf>
    <xf numFmtId="0" fontId="27" fillId="0" borderId="30" xfId="54" applyFont="1" applyBorder="1" applyAlignment="1">
      <alignment horizontal="left" vertical="center"/>
    </xf>
    <xf numFmtId="0" fontId="25" fillId="0" borderId="26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24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8" fillId="0" borderId="26" xfId="54" applyFont="1" applyBorder="1" applyAlignment="1">
      <alignment horizontal="center" vertical="center"/>
    </xf>
    <xf numFmtId="0" fontId="28" fillId="0" borderId="27" xfId="54" applyFont="1" applyBorder="1" applyAlignment="1">
      <alignment horizontal="center" vertical="center"/>
    </xf>
    <xf numFmtId="0" fontId="28" fillId="0" borderId="25" xfId="54" applyFont="1" applyBorder="1" applyAlignment="1">
      <alignment horizontal="center" vertical="center"/>
    </xf>
    <xf numFmtId="0" fontId="24" fillId="0" borderId="25" xfId="54" applyFont="1" applyBorder="1" applyAlignment="1">
      <alignment horizontal="left" vertical="center"/>
    </xf>
    <xf numFmtId="0" fontId="28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9" fillId="0" borderId="0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8" fillId="0" borderId="32" xfId="54" applyFont="1" applyBorder="1" applyAlignment="1">
      <alignment horizontal="left" vertical="center"/>
    </xf>
    <xf numFmtId="0" fontId="28" fillId="0" borderId="31" xfId="54" applyFont="1" applyBorder="1" applyAlignment="1">
      <alignment horizontal="left" vertical="center"/>
    </xf>
    <xf numFmtId="0" fontId="29" fillId="0" borderId="46" xfId="54" applyFont="1" applyBorder="1" applyAlignment="1">
      <alignment vertical="center"/>
    </xf>
    <xf numFmtId="0" fontId="25" fillId="0" borderId="47" xfId="54" applyFont="1" applyBorder="1" applyAlignment="1">
      <alignment horizontal="center" vertical="center"/>
    </xf>
    <xf numFmtId="0" fontId="29" fillId="0" borderId="47" xfId="54" applyFont="1" applyBorder="1" applyAlignment="1">
      <alignment vertical="center"/>
    </xf>
    <xf numFmtId="0" fontId="25" fillId="0" borderId="47" xfId="54" applyFont="1" applyBorder="1" applyAlignment="1">
      <alignment vertical="center"/>
    </xf>
    <xf numFmtId="58" fontId="22" fillId="0" borderId="47" xfId="54" applyNumberFormat="1" applyFont="1" applyBorder="1" applyAlignment="1">
      <alignment vertical="center"/>
    </xf>
    <xf numFmtId="0" fontId="29" fillId="0" borderId="47" xfId="54" applyFont="1" applyBorder="1" applyAlignment="1">
      <alignment horizontal="center" vertical="center"/>
    </xf>
    <xf numFmtId="0" fontId="29" fillId="0" borderId="48" xfId="54" applyFont="1" applyFill="1" applyBorder="1" applyAlignment="1">
      <alignment horizontal="left" vertical="center"/>
    </xf>
    <xf numFmtId="0" fontId="29" fillId="0" borderId="47" xfId="54" applyFont="1" applyFill="1" applyBorder="1" applyAlignment="1">
      <alignment horizontal="left" vertical="center"/>
    </xf>
    <xf numFmtId="0" fontId="29" fillId="0" borderId="49" xfId="54" applyFont="1" applyFill="1" applyBorder="1" applyAlignment="1">
      <alignment horizontal="center" vertical="center"/>
    </xf>
    <xf numFmtId="0" fontId="29" fillId="0" borderId="50" xfId="54" applyFont="1" applyFill="1" applyBorder="1" applyAlignment="1">
      <alignment horizontal="center" vertical="center"/>
    </xf>
    <xf numFmtId="0" fontId="29" fillId="0" borderId="26" xfId="54" applyFont="1" applyFill="1" applyBorder="1" applyAlignment="1">
      <alignment horizontal="center" vertical="center"/>
    </xf>
    <xf numFmtId="0" fontId="29" fillId="0" borderId="27" xfId="54" applyFont="1" applyFill="1" applyBorder="1" applyAlignment="1">
      <alignment horizontal="center" vertical="center"/>
    </xf>
    <xf numFmtId="0" fontId="22" fillId="0" borderId="45" xfId="54" applyFont="1" applyBorder="1" applyAlignment="1">
      <alignment horizontal="center" vertical="center"/>
    </xf>
    <xf numFmtId="0" fontId="22" fillId="0" borderId="51" xfId="54" applyFont="1" applyBorder="1" applyAlignment="1">
      <alignment horizontal="center" vertical="center"/>
    </xf>
    <xf numFmtId="0" fontId="28" fillId="0" borderId="39" xfId="54" applyFont="1" applyBorder="1" applyAlignment="1">
      <alignment horizontal="center" vertical="center"/>
    </xf>
    <xf numFmtId="0" fontId="28" fillId="0" borderId="40" xfId="54" applyFont="1" applyBorder="1" applyAlignment="1">
      <alignment horizontal="left" vertical="center"/>
    </xf>
    <xf numFmtId="0" fontId="25" fillId="0" borderId="38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38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4" fillId="0" borderId="31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5" fillId="0" borderId="40" xfId="54" applyFont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8" fillId="0" borderId="40" xfId="54" applyFont="1" applyBorder="1" applyAlignment="1">
      <alignment horizontal="center" vertical="center"/>
    </xf>
    <xf numFmtId="0" fontId="24" fillId="0" borderId="39" xfId="54" applyFont="1" applyBorder="1" applyAlignment="1">
      <alignment horizontal="left" vertical="center"/>
    </xf>
    <xf numFmtId="0" fontId="28" fillId="0" borderId="43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8" fillId="0" borderId="42" xfId="54" applyFont="1" applyBorder="1" applyAlignment="1">
      <alignment horizontal="left" vertical="center"/>
    </xf>
    <xf numFmtId="0" fontId="25" fillId="0" borderId="52" xfId="54" applyFont="1" applyBorder="1" applyAlignment="1">
      <alignment horizontal="center" vertical="center"/>
    </xf>
    <xf numFmtId="0" fontId="29" fillId="0" borderId="53" xfId="54" applyFont="1" applyFill="1" applyBorder="1" applyAlignment="1">
      <alignment horizontal="left" vertical="center"/>
    </xf>
    <xf numFmtId="0" fontId="29" fillId="0" borderId="54" xfId="54" applyFont="1" applyFill="1" applyBorder="1" applyAlignment="1">
      <alignment horizontal="center" vertical="center"/>
    </xf>
    <xf numFmtId="0" fontId="29" fillId="0" borderId="40" xfId="54" applyFont="1" applyFill="1" applyBorder="1" applyAlignment="1">
      <alignment horizontal="center" vertical="center"/>
    </xf>
    <xf numFmtId="0" fontId="22" fillId="0" borderId="47" xfId="54" applyFont="1" applyBorder="1" applyAlignment="1">
      <alignment horizontal="center" vertical="center"/>
    </xf>
    <xf numFmtId="0" fontId="22" fillId="0" borderId="52" xfId="54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33" fillId="0" borderId="21" xfId="54" applyFont="1" applyBorder="1" applyAlignment="1">
      <alignment horizontal="center" vertical="top"/>
    </xf>
    <xf numFmtId="0" fontId="28" fillId="0" borderId="55" xfId="54" applyFont="1" applyBorder="1" applyAlignment="1">
      <alignment horizontal="left" vertical="center"/>
    </xf>
    <xf numFmtId="0" fontId="28" fillId="0" borderId="33" xfId="54" applyFont="1" applyBorder="1" applyAlignment="1">
      <alignment horizontal="left" vertical="center"/>
    </xf>
    <xf numFmtId="0" fontId="29" fillId="0" borderId="48" xfId="54" applyFont="1" applyBorder="1" applyAlignment="1">
      <alignment horizontal="left" vertical="center"/>
    </xf>
    <xf numFmtId="0" fontId="29" fillId="0" borderId="47" xfId="54" applyFont="1" applyBorder="1" applyAlignment="1">
      <alignment horizontal="left" vertical="center"/>
    </xf>
    <xf numFmtId="0" fontId="28" fillId="0" borderId="49" xfId="54" applyFont="1" applyBorder="1" applyAlignment="1">
      <alignment vertical="center"/>
    </xf>
    <xf numFmtId="0" fontId="22" fillId="0" borderId="50" xfId="54" applyFont="1" applyBorder="1" applyAlignment="1">
      <alignment horizontal="left" vertical="center"/>
    </xf>
    <xf numFmtId="0" fontId="25" fillId="0" borderId="50" xfId="54" applyFont="1" applyBorder="1" applyAlignment="1">
      <alignment horizontal="left" vertical="center"/>
    </xf>
    <xf numFmtId="0" fontId="22" fillId="0" borderId="50" xfId="54" applyFont="1" applyBorder="1" applyAlignment="1">
      <alignment vertical="center"/>
    </xf>
    <xf numFmtId="0" fontId="28" fillId="0" borderId="50" xfId="54" applyFont="1" applyBorder="1" applyAlignment="1">
      <alignment vertical="center"/>
    </xf>
    <xf numFmtId="0" fontId="28" fillId="0" borderId="49" xfId="54" applyFont="1" applyBorder="1" applyAlignment="1">
      <alignment horizontal="center" vertical="center"/>
    </xf>
    <xf numFmtId="0" fontId="25" fillId="0" borderId="50" xfId="54" applyFont="1" applyBorder="1" applyAlignment="1">
      <alignment horizontal="center" vertical="center"/>
    </xf>
    <xf numFmtId="0" fontId="28" fillId="0" borderId="50" xfId="54" applyFont="1" applyBorder="1" applyAlignment="1">
      <alignment horizontal="center" vertical="center"/>
    </xf>
    <xf numFmtId="0" fontId="22" fillId="0" borderId="50" xfId="54" applyFont="1" applyBorder="1" applyAlignment="1">
      <alignment horizontal="center" vertical="center"/>
    </xf>
    <xf numFmtId="0" fontId="25" fillId="0" borderId="25" xfId="54" applyFont="1" applyBorder="1" applyAlignment="1">
      <alignment horizontal="center" vertical="center"/>
    </xf>
    <xf numFmtId="0" fontId="22" fillId="0" borderId="25" xfId="54" applyFont="1" applyBorder="1" applyAlignment="1">
      <alignment horizontal="center" vertical="center"/>
    </xf>
    <xf numFmtId="0" fontId="28" fillId="0" borderId="35" xfId="54" applyFont="1" applyBorder="1" applyAlignment="1">
      <alignment horizontal="left" vertical="center" wrapText="1"/>
    </xf>
    <xf numFmtId="0" fontId="28" fillId="0" borderId="36" xfId="54" applyFont="1" applyBorder="1" applyAlignment="1">
      <alignment horizontal="left" vertical="center" wrapText="1"/>
    </xf>
    <xf numFmtId="0" fontId="28" fillId="0" borderId="49" xfId="54" applyFont="1" applyBorder="1" applyAlignment="1">
      <alignment horizontal="left" vertical="center"/>
    </xf>
    <xf numFmtId="0" fontId="28" fillId="0" borderId="50" xfId="54" applyFont="1" applyBorder="1" applyAlignment="1">
      <alignment horizontal="left" vertical="center"/>
    </xf>
    <xf numFmtId="0" fontId="34" fillId="0" borderId="56" xfId="54" applyFont="1" applyBorder="1" applyAlignment="1">
      <alignment horizontal="left" vertical="center" wrapText="1"/>
    </xf>
    <xf numFmtId="0" fontId="31" fillId="0" borderId="24" xfId="54" applyFont="1" applyBorder="1" applyAlignment="1">
      <alignment horizontal="left" vertical="center"/>
    </xf>
    <xf numFmtId="9" fontId="25" fillId="0" borderId="25" xfId="54" applyNumberFormat="1" applyFont="1" applyBorder="1" applyAlignment="1">
      <alignment horizontal="center" vertical="center"/>
    </xf>
    <xf numFmtId="0" fontId="35" fillId="0" borderId="0" xfId="54" applyFont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9" fontId="25" fillId="0" borderId="34" xfId="54" applyNumberFormat="1" applyFont="1" applyBorder="1" applyAlignment="1">
      <alignment horizontal="left" vertical="center"/>
    </xf>
    <xf numFmtId="9" fontId="25" fillId="0" borderId="29" xfId="54" applyNumberFormat="1" applyFont="1" applyBorder="1" applyAlignment="1">
      <alignment horizontal="left" vertical="center"/>
    </xf>
    <xf numFmtId="9" fontId="25" fillId="0" borderId="35" xfId="54" applyNumberFormat="1" applyFont="1" applyBorder="1" applyAlignment="1">
      <alignment horizontal="left" vertical="center"/>
    </xf>
    <xf numFmtId="9" fontId="25" fillId="0" borderId="36" xfId="54" applyNumberFormat="1" applyFont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4" fillId="0" borderId="57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9" fillId="0" borderId="33" xfId="54" applyFont="1" applyFill="1" applyBorder="1" applyAlignment="1">
      <alignment horizontal="left" vertical="center"/>
    </xf>
    <xf numFmtId="0" fontId="25" fillId="0" borderId="58" xfId="54" applyFont="1" applyFill="1" applyBorder="1" applyAlignment="1">
      <alignment horizontal="left" vertical="center"/>
    </xf>
    <xf numFmtId="0" fontId="25" fillId="0" borderId="59" xfId="54" applyFont="1" applyFill="1" applyBorder="1" applyAlignment="1">
      <alignment horizontal="left" vertical="center"/>
    </xf>
    <xf numFmtId="0" fontId="31" fillId="0" borderId="32" xfId="54" applyFont="1" applyFill="1" applyBorder="1" applyAlignment="1">
      <alignment horizontal="left" vertical="center"/>
    </xf>
    <xf numFmtId="0" fontId="29" fillId="0" borderId="44" xfId="54" applyFont="1" applyBorder="1" applyAlignment="1">
      <alignment vertical="center"/>
    </xf>
    <xf numFmtId="0" fontId="36" fillId="0" borderId="47" xfId="54" applyFont="1" applyBorder="1" applyAlignment="1">
      <alignment horizontal="center" vertical="center"/>
    </xf>
    <xf numFmtId="0" fontId="29" fillId="0" borderId="45" xfId="54" applyFont="1" applyBorder="1" applyAlignment="1">
      <alignment vertical="center"/>
    </xf>
    <xf numFmtId="0" fontId="25" fillId="0" borderId="60" xfId="54" applyFont="1" applyBorder="1" applyAlignment="1">
      <alignment vertical="center"/>
    </xf>
    <xf numFmtId="0" fontId="29" fillId="0" borderId="60" xfId="54" applyFont="1" applyBorder="1" applyAlignment="1">
      <alignment vertical="center"/>
    </xf>
    <xf numFmtId="58" fontId="22" fillId="0" borderId="45" xfId="54" applyNumberFormat="1" applyFont="1" applyBorder="1" applyAlignment="1">
      <alignment vertical="center"/>
    </xf>
    <xf numFmtId="0" fontId="29" fillId="0" borderId="33" xfId="54" applyFont="1" applyBorder="1" applyAlignment="1">
      <alignment horizontal="center" vertical="center"/>
    </xf>
    <xf numFmtId="0" fontId="25" fillId="0" borderId="55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8" fillId="0" borderId="61" xfId="54" applyFont="1" applyBorder="1" applyAlignment="1">
      <alignment horizontal="left" vertical="center"/>
    </xf>
    <xf numFmtId="0" fontId="29" fillId="0" borderId="53" xfId="54" applyFont="1" applyBorder="1" applyAlignment="1">
      <alignment horizontal="left" vertical="center"/>
    </xf>
    <xf numFmtId="0" fontId="25" fillId="0" borderId="54" xfId="54" applyFont="1" applyBorder="1" applyAlignment="1">
      <alignment horizontal="left" vertical="center"/>
    </xf>
    <xf numFmtId="0" fontId="28" fillId="0" borderId="0" xfId="54" applyFont="1" applyBorder="1" applyAlignment="1">
      <alignment vertical="center"/>
    </xf>
    <xf numFmtId="0" fontId="28" fillId="0" borderId="43" xfId="54" applyFont="1" applyBorder="1" applyAlignment="1">
      <alignment horizontal="left" vertical="center" wrapText="1"/>
    </xf>
    <xf numFmtId="0" fontId="28" fillId="0" borderId="54" xfId="54" applyFont="1" applyBorder="1" applyAlignment="1">
      <alignment horizontal="left" vertical="center"/>
    </xf>
    <xf numFmtId="0" fontId="37" fillId="0" borderId="39" xfId="54" applyFont="1" applyBorder="1" applyAlignment="1">
      <alignment horizontal="left" vertical="center" wrapText="1"/>
    </xf>
    <xf numFmtId="0" fontId="37" fillId="0" borderId="39" xfId="54" applyFont="1" applyBorder="1" applyAlignment="1">
      <alignment horizontal="left" vertical="center"/>
    </xf>
    <xf numFmtId="0" fontId="27" fillId="0" borderId="39" xfId="54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9" fontId="25" fillId="0" borderId="41" xfId="54" applyNumberFormat="1" applyFont="1" applyBorder="1" applyAlignment="1">
      <alignment horizontal="left" vertical="center"/>
    </xf>
    <xf numFmtId="9" fontId="25" fillId="0" borderId="43" xfId="54" applyNumberFormat="1" applyFont="1" applyBorder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5" fillId="0" borderId="62" xfId="54" applyFont="1" applyFill="1" applyBorder="1" applyAlignment="1">
      <alignment horizontal="left" vertical="center"/>
    </xf>
    <xf numFmtId="0" fontId="29" fillId="0" borderId="63" xfId="54" applyFont="1" applyBorder="1" applyAlignment="1">
      <alignment horizontal="center" vertical="center"/>
    </xf>
    <xf numFmtId="0" fontId="31" fillId="0" borderId="60" xfId="54" applyFont="1" applyBorder="1" applyAlignment="1">
      <alignment horizontal="center" vertical="center"/>
    </xf>
    <xf numFmtId="0" fontId="25" fillId="0" borderId="61" xfId="54" applyFont="1" applyBorder="1" applyAlignment="1">
      <alignment horizontal="center" vertical="center"/>
    </xf>
    <xf numFmtId="0" fontId="25" fillId="0" borderId="61" xfId="54" applyFont="1" applyFill="1" applyBorder="1" applyAlignment="1">
      <alignment horizontal="left" vertical="center"/>
    </xf>
    <xf numFmtId="0" fontId="25" fillId="0" borderId="60" xfId="54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9" fillId="0" borderId="66" xfId="0" applyFont="1" applyBorder="1"/>
    <xf numFmtId="0" fontId="39" fillId="0" borderId="2" xfId="0" applyFont="1" applyBorder="1"/>
    <xf numFmtId="0" fontId="39" fillId="0" borderId="8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5" borderId="8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8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/>
    </xf>
    <xf numFmtId="0" fontId="39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6" fillId="0" borderId="14" xfId="52" applyFont="1" applyBorder="1" applyAlignment="1" quotePrefix="1">
      <alignment horizontal="center" vertical="center" wrapText="1"/>
    </xf>
    <xf numFmtId="0" fontId="5" fillId="0" borderId="0" xfId="49" applyFont="1" applyBorder="1" applyAlignment="1" quotePrefix="1">
      <alignment horizontal="center" vertical="center" wrapText="1"/>
    </xf>
    <xf numFmtId="0" fontId="12" fillId="0" borderId="14" xfId="52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6" fillId="0" borderId="2" xfId="52" applyFont="1" applyBorder="1" applyAlignment="1" quotePrefix="1">
      <alignment horizontal="center" vertical="center" wrapText="1"/>
    </xf>
    <xf numFmtId="0" fontId="12" fillId="0" borderId="2" xfId="52" applyFont="1" applyBorder="1" applyAlignment="1" quotePrefix="1">
      <alignment horizontal="center" vertical="center" wrapText="1"/>
    </xf>
    <xf numFmtId="0" fontId="5" fillId="3" borderId="5" xfId="49" applyFont="1" applyFill="1" applyBorder="1" applyAlignment="1" quotePrefix="1">
      <alignment horizontal="center" vertical="center" wrapText="1"/>
    </xf>
    <xf numFmtId="0" fontId="6" fillId="3" borderId="6" xfId="52" applyFont="1" applyFill="1" applyBorder="1" applyAlignment="1" quotePrefix="1">
      <alignment horizontal="center" vertical="center" wrapText="1"/>
    </xf>
    <xf numFmtId="0" fontId="6" fillId="3" borderId="7" xfId="52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76200</xdr:rowOff>
        </xdr:from>
        <xdr:to>
          <xdr:col>2</xdr:col>
          <xdr:colOff>610235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48150"/>
              <a:ext cx="42926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604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26123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6045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9">
        <v>1</v>
      </c>
      <c r="B2" s="377" t="s">
        <v>1</v>
      </c>
    </row>
    <row r="3" spans="1:2">
      <c r="A3" s="9">
        <v>2</v>
      </c>
      <c r="B3" s="377" t="s">
        <v>2</v>
      </c>
    </row>
    <row r="4" spans="1:2">
      <c r="A4" s="9">
        <v>3</v>
      </c>
      <c r="B4" s="377" t="s">
        <v>3</v>
      </c>
    </row>
    <row r="5" spans="1:2">
      <c r="A5" s="9">
        <v>4</v>
      </c>
      <c r="B5" s="377" t="s">
        <v>4</v>
      </c>
    </row>
    <row r="6" spans="1:2">
      <c r="A6" s="9">
        <v>5</v>
      </c>
      <c r="B6" s="377" t="s">
        <v>5</v>
      </c>
    </row>
    <row r="7" spans="1:2">
      <c r="A7" s="9">
        <v>6</v>
      </c>
      <c r="B7" s="377" t="s">
        <v>6</v>
      </c>
    </row>
    <row r="8" s="373" customFormat="1" ht="15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9">
        <v>1</v>
      </c>
      <c r="B10" s="381" t="s">
        <v>9</v>
      </c>
    </row>
    <row r="11" spans="1:2">
      <c r="A11" s="9">
        <v>2</v>
      </c>
      <c r="B11" s="377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3" t="s">
        <v>12</v>
      </c>
    </row>
    <row r="14" spans="1:2">
      <c r="A14" s="9">
        <v>5</v>
      </c>
      <c r="B14" s="383" t="s">
        <v>13</v>
      </c>
    </row>
    <row r="15" spans="1:2">
      <c r="A15" s="9">
        <v>6</v>
      </c>
      <c r="B15" s="383" t="s">
        <v>14</v>
      </c>
    </row>
    <row r="16" spans="1:2">
      <c r="A16" s="9">
        <v>7</v>
      </c>
      <c r="B16" s="383" t="s">
        <v>15</v>
      </c>
    </row>
    <row r="17" spans="1:2">
      <c r="A17" s="9">
        <v>8</v>
      </c>
      <c r="B17" s="383" t="s">
        <v>16</v>
      </c>
    </row>
    <row r="18" spans="1:2">
      <c r="A18" s="9">
        <v>9</v>
      </c>
      <c r="B18" s="377" t="s">
        <v>17</v>
      </c>
    </row>
    <row r="19" spans="1:2">
      <c r="A19" s="9"/>
      <c r="B19" s="377"/>
    </row>
    <row r="20" ht="20.25" spans="1:2">
      <c r="A20" s="375"/>
      <c r="B20" s="376" t="s">
        <v>18</v>
      </c>
    </row>
    <row r="21" spans="1:2">
      <c r="A21" s="9">
        <v>1</v>
      </c>
      <c r="B21" s="384" t="s">
        <v>19</v>
      </c>
    </row>
    <row r="22" spans="1:2">
      <c r="A22" s="9">
        <v>2</v>
      </c>
      <c r="B22" s="377" t="s">
        <v>20</v>
      </c>
    </row>
    <row r="23" spans="1:2">
      <c r="A23" s="9">
        <v>3</v>
      </c>
      <c r="B23" s="377" t="s">
        <v>21</v>
      </c>
    </row>
    <row r="24" spans="1:2">
      <c r="A24" s="9">
        <v>4</v>
      </c>
      <c r="B24" s="377" t="s">
        <v>22</v>
      </c>
    </row>
    <row r="25" spans="1:2">
      <c r="A25" s="9">
        <v>5</v>
      </c>
      <c r="B25" s="383" t="s">
        <v>23</v>
      </c>
    </row>
    <row r="26" spans="1:2">
      <c r="A26" s="9">
        <v>6</v>
      </c>
      <c r="B26" s="383" t="s">
        <v>24</v>
      </c>
    </row>
    <row r="27" spans="1:2">
      <c r="A27" s="9">
        <v>7</v>
      </c>
      <c r="B27" s="377" t="s">
        <v>25</v>
      </c>
    </row>
    <row r="28" spans="1:2">
      <c r="A28" s="9"/>
      <c r="B28" s="377"/>
    </row>
    <row r="29" ht="20.25" spans="1:2">
      <c r="A29" s="375"/>
      <c r="B29" s="376" t="s">
        <v>26</v>
      </c>
    </row>
    <row r="30" spans="1:2">
      <c r="A30" s="9">
        <v>1</v>
      </c>
      <c r="B30" s="384" t="s">
        <v>27</v>
      </c>
    </row>
    <row r="31" spans="1:2">
      <c r="A31" s="9">
        <v>2</v>
      </c>
      <c r="B31" s="377" t="s">
        <v>28</v>
      </c>
    </row>
    <row r="32" spans="1:2">
      <c r="A32" s="9">
        <v>3</v>
      </c>
      <c r="B32" s="377" t="s">
        <v>29</v>
      </c>
    </row>
    <row r="33" ht="28.5" spans="1:2">
      <c r="A33" s="9">
        <v>4</v>
      </c>
      <c r="B33" s="377" t="s">
        <v>30</v>
      </c>
    </row>
    <row r="34" spans="1:2">
      <c r="A34" s="9">
        <v>5</v>
      </c>
      <c r="B34" s="377" t="s">
        <v>31</v>
      </c>
    </row>
    <row r="35" spans="1:2">
      <c r="A35" s="9">
        <v>6</v>
      </c>
      <c r="B35" s="377" t="s">
        <v>32</v>
      </c>
    </row>
    <row r="36" spans="1:2">
      <c r="A36" s="9">
        <v>7</v>
      </c>
      <c r="B36" s="377" t="s">
        <v>33</v>
      </c>
    </row>
    <row r="37" spans="1:2">
      <c r="A37" s="9"/>
      <c r="B37" s="377"/>
    </row>
    <row r="39" spans="1:2">
      <c r="A39" s="385" t="s">
        <v>34</v>
      </c>
      <c r="B39" s="3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337</v>
      </c>
      <c r="B2" s="36" t="s">
        <v>273</v>
      </c>
      <c r="C2" s="36" t="s">
        <v>274</v>
      </c>
      <c r="D2" s="36" t="s">
        <v>275</v>
      </c>
      <c r="E2" s="36" t="s">
        <v>276</v>
      </c>
      <c r="F2" s="36" t="s">
        <v>277</v>
      </c>
      <c r="G2" s="35" t="s">
        <v>338</v>
      </c>
      <c r="H2" s="35" t="s">
        <v>339</v>
      </c>
      <c r="I2" s="35" t="s">
        <v>340</v>
      </c>
      <c r="J2" s="35" t="s">
        <v>339</v>
      </c>
      <c r="K2" s="35" t="s">
        <v>341</v>
      </c>
      <c r="L2" s="35" t="s">
        <v>339</v>
      </c>
      <c r="M2" s="36" t="s">
        <v>314</v>
      </c>
      <c r="N2" s="36" t="s">
        <v>286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7" t="s">
        <v>337</v>
      </c>
      <c r="B4" s="38" t="s">
        <v>342</v>
      </c>
      <c r="C4" s="38" t="s">
        <v>315</v>
      </c>
      <c r="D4" s="38" t="s">
        <v>275</v>
      </c>
      <c r="E4" s="36" t="s">
        <v>276</v>
      </c>
      <c r="F4" s="36" t="s">
        <v>277</v>
      </c>
      <c r="G4" s="35" t="s">
        <v>338</v>
      </c>
      <c r="H4" s="35" t="s">
        <v>339</v>
      </c>
      <c r="I4" s="35" t="s">
        <v>340</v>
      </c>
      <c r="J4" s="35" t="s">
        <v>339</v>
      </c>
      <c r="K4" s="35" t="s">
        <v>341</v>
      </c>
      <c r="L4" s="35" t="s">
        <v>339</v>
      </c>
      <c r="M4" s="36" t="s">
        <v>314</v>
      </c>
      <c r="N4" s="36" t="s">
        <v>286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343</v>
      </c>
      <c r="B11" s="19"/>
      <c r="C11" s="19"/>
      <c r="D11" s="20"/>
      <c r="E11" s="17"/>
      <c r="F11" s="39"/>
      <c r="G11" s="34"/>
      <c r="H11" s="39"/>
      <c r="I11" s="18" t="s">
        <v>344</v>
      </c>
      <c r="J11" s="19"/>
      <c r="K11" s="19"/>
      <c r="L11" s="19"/>
      <c r="M11" s="19"/>
      <c r="N11" s="25"/>
    </row>
    <row r="12" ht="16.5" spans="1:14">
      <c r="A12" s="21" t="s">
        <v>345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31" sqref="G3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314</v>
      </c>
      <c r="L2" s="5" t="s">
        <v>286</v>
      </c>
    </row>
    <row r="3" ht="21" spans="1:12">
      <c r="A3" s="9"/>
      <c r="B3" s="389" t="s">
        <v>290</v>
      </c>
      <c r="C3" s="12">
        <v>33</v>
      </c>
      <c r="D3" s="387" t="s">
        <v>288</v>
      </c>
      <c r="E3" s="392" t="s">
        <v>289</v>
      </c>
      <c r="F3" s="387" t="s">
        <v>63</v>
      </c>
      <c r="G3" s="9"/>
      <c r="H3" s="28" t="s">
        <v>351</v>
      </c>
      <c r="I3" s="12"/>
      <c r="J3" s="12"/>
      <c r="K3" s="12"/>
      <c r="L3" s="12"/>
    </row>
    <row r="4" spans="1:12">
      <c r="A4" s="9"/>
      <c r="B4" s="389" t="s">
        <v>290</v>
      </c>
      <c r="C4" s="12">
        <v>111</v>
      </c>
      <c r="D4" s="387" t="s">
        <v>288</v>
      </c>
      <c r="E4" s="393" t="s">
        <v>292</v>
      </c>
      <c r="F4" s="387" t="s">
        <v>63</v>
      </c>
      <c r="G4" s="9"/>
      <c r="H4" s="28" t="s">
        <v>351</v>
      </c>
      <c r="I4" s="12"/>
      <c r="J4" s="12"/>
      <c r="K4" s="12"/>
      <c r="L4" s="12"/>
    </row>
    <row r="5" spans="1:12">
      <c r="A5" s="9"/>
      <c r="B5" s="9"/>
      <c r="C5" s="30"/>
      <c r="D5" s="30"/>
      <c r="E5" s="31"/>
      <c r="F5" s="30"/>
      <c r="G5" s="30"/>
      <c r="H5" s="30"/>
      <c r="I5" s="12"/>
      <c r="J5" s="12"/>
      <c r="K5" s="12"/>
      <c r="L5" s="12"/>
    </row>
    <row r="6" spans="1:12">
      <c r="A6" s="9"/>
      <c r="B6" s="9"/>
      <c r="C6" s="12"/>
      <c r="D6" s="12"/>
      <c r="E6" s="32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33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352</v>
      </c>
      <c r="B11" s="19"/>
      <c r="C11" s="19"/>
      <c r="D11" s="19"/>
      <c r="E11" s="20"/>
      <c r="F11" s="17"/>
      <c r="G11" s="34"/>
      <c r="H11" s="18" t="s">
        <v>305</v>
      </c>
      <c r="I11" s="19"/>
      <c r="J11" s="19"/>
      <c r="K11" s="19"/>
      <c r="L11" s="25"/>
    </row>
    <row r="12" ht="16.5" spans="1:12">
      <c r="A12" s="21" t="s">
        <v>353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315</v>
      </c>
      <c r="D2" s="5" t="s">
        <v>275</v>
      </c>
      <c r="E2" s="5" t="s">
        <v>276</v>
      </c>
      <c r="F2" s="4" t="s">
        <v>355</v>
      </c>
      <c r="G2" s="4" t="s">
        <v>298</v>
      </c>
      <c r="H2" s="6" t="s">
        <v>299</v>
      </c>
      <c r="I2" s="23" t="s">
        <v>301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302</v>
      </c>
      <c r="H3" s="8"/>
      <c r="I3" s="24"/>
    </row>
    <row r="4" spans="1:9">
      <c r="A4" s="9"/>
      <c r="B4" s="394" t="s">
        <v>357</v>
      </c>
      <c r="C4" s="394" t="s">
        <v>358</v>
      </c>
      <c r="D4" s="395" t="s">
        <v>359</v>
      </c>
      <c r="E4" s="387" t="s">
        <v>63</v>
      </c>
      <c r="F4" s="12">
        <v>0.3</v>
      </c>
      <c r="G4" s="12">
        <v>0.5</v>
      </c>
      <c r="H4" s="12">
        <f>SUM(F4:G4)</f>
        <v>0.8</v>
      </c>
      <c r="I4" s="12" t="s">
        <v>291</v>
      </c>
    </row>
    <row r="5" spans="1:9">
      <c r="A5" s="9"/>
      <c r="B5" s="394" t="s">
        <v>357</v>
      </c>
      <c r="C5" s="394" t="s">
        <v>360</v>
      </c>
      <c r="D5" s="396" t="s">
        <v>361</v>
      </c>
      <c r="E5" s="387" t="s">
        <v>63</v>
      </c>
      <c r="F5" s="12">
        <v>0.4</v>
      </c>
      <c r="G5" s="12">
        <v>0.6</v>
      </c>
      <c r="H5" s="12">
        <f>SUM(F5:G5)</f>
        <v>1</v>
      </c>
      <c r="I5" s="12" t="s">
        <v>291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334</v>
      </c>
      <c r="B12" s="15"/>
      <c r="C12" s="15"/>
      <c r="D12" s="16"/>
      <c r="E12" s="17"/>
      <c r="F12" s="18" t="s">
        <v>305</v>
      </c>
      <c r="G12" s="19"/>
      <c r="H12" s="20"/>
      <c r="I12" s="25"/>
    </row>
    <row r="13" ht="16.5" spans="1:9">
      <c r="A13" s="21" t="s">
        <v>362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44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45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46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47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48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49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3" sqref="A23"/>
    </sheetView>
  </sheetViews>
  <sheetFormatPr defaultColWidth="10.375" defaultRowHeight="16.5" customHeight="1"/>
  <cols>
    <col min="1" max="1" width="11.125" style="181" customWidth="1"/>
    <col min="2" max="9" width="10.375" style="181"/>
    <col min="10" max="10" width="8.875" style="181" customWidth="1"/>
    <col min="11" max="11" width="12" style="181" customWidth="1"/>
    <col min="12" max="16384" width="10.375" style="181"/>
  </cols>
  <sheetData>
    <row r="1" ht="21" spans="1:11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5" spans="1:11">
      <c r="A2" s="183" t="s">
        <v>53</v>
      </c>
      <c r="B2" s="184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1" t="s">
        <v>58</v>
      </c>
      <c r="J2" s="261"/>
      <c r="K2" s="262"/>
    </row>
    <row r="3" ht="14.2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4.25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45504</v>
      </c>
      <c r="G4" s="199"/>
      <c r="H4" s="194" t="s">
        <v>65</v>
      </c>
      <c r="I4" s="197"/>
      <c r="J4" s="223" t="s">
        <v>66</v>
      </c>
      <c r="K4" s="196" t="s">
        <v>67</v>
      </c>
    </row>
    <row r="5" ht="14.25" spans="1:11">
      <c r="A5" s="200" t="s">
        <v>68</v>
      </c>
      <c r="B5" s="195" t="s">
        <v>69</v>
      </c>
      <c r="C5" s="196"/>
      <c r="D5" s="194" t="s">
        <v>70</v>
      </c>
      <c r="E5" s="197"/>
      <c r="F5" s="198">
        <v>45427</v>
      </c>
      <c r="G5" s="199"/>
      <c r="H5" s="194" t="s">
        <v>71</v>
      </c>
      <c r="I5" s="197"/>
      <c r="J5" s="223" t="s">
        <v>66</v>
      </c>
      <c r="K5" s="196" t="s">
        <v>67</v>
      </c>
    </row>
    <row r="6" ht="14.25" spans="1:11">
      <c r="A6" s="194" t="s">
        <v>72</v>
      </c>
      <c r="B6" s="201">
        <v>2</v>
      </c>
      <c r="C6" s="202">
        <v>6</v>
      </c>
      <c r="D6" s="200" t="s">
        <v>73</v>
      </c>
      <c r="E6" s="203"/>
      <c r="F6" s="198">
        <v>45458</v>
      </c>
      <c r="G6" s="199"/>
      <c r="H6" s="194" t="s">
        <v>74</v>
      </c>
      <c r="I6" s="197"/>
      <c r="J6" s="223" t="s">
        <v>66</v>
      </c>
      <c r="K6" s="196" t="s">
        <v>67</v>
      </c>
    </row>
    <row r="7" ht="14.25" spans="1:11">
      <c r="A7" s="194" t="s">
        <v>75</v>
      </c>
      <c r="B7" s="205">
        <v>2300</v>
      </c>
      <c r="C7" s="206"/>
      <c r="D7" s="200" t="s">
        <v>76</v>
      </c>
      <c r="E7" s="207"/>
      <c r="F7" s="198">
        <v>45473</v>
      </c>
      <c r="G7" s="199"/>
      <c r="H7" s="194" t="s">
        <v>77</v>
      </c>
      <c r="I7" s="197"/>
      <c r="J7" s="223" t="s">
        <v>66</v>
      </c>
      <c r="K7" s="196" t="s">
        <v>67</v>
      </c>
    </row>
    <row r="8" ht="15" spans="1:11">
      <c r="A8" s="209" t="s">
        <v>78</v>
      </c>
      <c r="B8" s="210"/>
      <c r="C8" s="211"/>
      <c r="D8" s="212" t="s">
        <v>79</v>
      </c>
      <c r="E8" s="213"/>
      <c r="F8" s="214">
        <v>45483</v>
      </c>
      <c r="G8" s="215"/>
      <c r="H8" s="212" t="s">
        <v>80</v>
      </c>
      <c r="I8" s="213"/>
      <c r="J8" s="232" t="s">
        <v>66</v>
      </c>
      <c r="K8" s="271" t="s">
        <v>67</v>
      </c>
    </row>
    <row r="9" ht="15" spans="1:11">
      <c r="A9" s="287" t="s">
        <v>81</v>
      </c>
      <c r="B9" s="288"/>
      <c r="C9" s="288"/>
      <c r="D9" s="288"/>
      <c r="E9" s="288"/>
      <c r="F9" s="288"/>
      <c r="G9" s="288"/>
      <c r="H9" s="288"/>
      <c r="I9" s="288"/>
      <c r="J9" s="288"/>
      <c r="K9" s="333"/>
    </row>
    <row r="10" ht="15" spans="1:11">
      <c r="A10" s="289" t="s">
        <v>82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4"/>
    </row>
    <row r="11" ht="14.25" spans="1:11">
      <c r="A11" s="291" t="s">
        <v>83</v>
      </c>
      <c r="B11" s="292" t="s">
        <v>84</v>
      </c>
      <c r="C11" s="293" t="s">
        <v>85</v>
      </c>
      <c r="D11" s="294"/>
      <c r="E11" s="295" t="s">
        <v>86</v>
      </c>
      <c r="F11" s="292" t="s">
        <v>84</v>
      </c>
      <c r="G11" s="293" t="s">
        <v>85</v>
      </c>
      <c r="H11" s="293" t="s">
        <v>87</v>
      </c>
      <c r="I11" s="295" t="s">
        <v>88</v>
      </c>
      <c r="J11" s="292" t="s">
        <v>84</v>
      </c>
      <c r="K11" s="335" t="s">
        <v>85</v>
      </c>
    </row>
    <row r="12" ht="14.25" spans="1:11">
      <c r="A12" s="200" t="s">
        <v>89</v>
      </c>
      <c r="B12" s="222" t="s">
        <v>84</v>
      </c>
      <c r="C12" s="223" t="s">
        <v>85</v>
      </c>
      <c r="D12" s="207"/>
      <c r="E12" s="203" t="s">
        <v>90</v>
      </c>
      <c r="F12" s="222" t="s">
        <v>84</v>
      </c>
      <c r="G12" s="223" t="s">
        <v>85</v>
      </c>
      <c r="H12" s="223" t="s">
        <v>87</v>
      </c>
      <c r="I12" s="203" t="s">
        <v>91</v>
      </c>
      <c r="J12" s="222" t="s">
        <v>84</v>
      </c>
      <c r="K12" s="196" t="s">
        <v>85</v>
      </c>
    </row>
    <row r="13" ht="14.25" spans="1:11">
      <c r="A13" s="200" t="s">
        <v>92</v>
      </c>
      <c r="B13" s="222" t="s">
        <v>84</v>
      </c>
      <c r="C13" s="223" t="s">
        <v>85</v>
      </c>
      <c r="D13" s="207"/>
      <c r="E13" s="203" t="s">
        <v>93</v>
      </c>
      <c r="F13" s="223" t="s">
        <v>94</v>
      </c>
      <c r="G13" s="223" t="s">
        <v>95</v>
      </c>
      <c r="H13" s="223" t="s">
        <v>87</v>
      </c>
      <c r="I13" s="203" t="s">
        <v>96</v>
      </c>
      <c r="J13" s="222" t="s">
        <v>84</v>
      </c>
      <c r="K13" s="196" t="s">
        <v>85</v>
      </c>
    </row>
    <row r="14" ht="15" spans="1:11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4"/>
    </row>
    <row r="15" ht="15" spans="1:11">
      <c r="A15" s="289" t="s">
        <v>98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4"/>
    </row>
    <row r="16" ht="14.25" spans="1:11">
      <c r="A16" s="296" t="s">
        <v>99</v>
      </c>
      <c r="B16" s="293" t="s">
        <v>94</v>
      </c>
      <c r="C16" s="293" t="s">
        <v>95</v>
      </c>
      <c r="D16" s="297"/>
      <c r="E16" s="298" t="s">
        <v>100</v>
      </c>
      <c r="F16" s="293" t="s">
        <v>94</v>
      </c>
      <c r="G16" s="293" t="s">
        <v>95</v>
      </c>
      <c r="H16" s="299"/>
      <c r="I16" s="298" t="s">
        <v>101</v>
      </c>
      <c r="J16" s="293" t="s">
        <v>94</v>
      </c>
      <c r="K16" s="335" t="s">
        <v>95</v>
      </c>
    </row>
    <row r="17" customHeight="1" spans="1:22">
      <c r="A17" s="204" t="s">
        <v>102</v>
      </c>
      <c r="B17" s="223" t="s">
        <v>94</v>
      </c>
      <c r="C17" s="223" t="s">
        <v>95</v>
      </c>
      <c r="D17" s="300"/>
      <c r="E17" s="238" t="s">
        <v>103</v>
      </c>
      <c r="F17" s="223" t="s">
        <v>94</v>
      </c>
      <c r="G17" s="223" t="s">
        <v>95</v>
      </c>
      <c r="H17" s="301"/>
      <c r="I17" s="238" t="s">
        <v>104</v>
      </c>
      <c r="J17" s="223" t="s">
        <v>94</v>
      </c>
      <c r="K17" s="196" t="s">
        <v>95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2" t="s">
        <v>105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7"/>
    </row>
    <row r="19" s="285" customFormat="1" ht="18" customHeight="1" spans="1:11">
      <c r="A19" s="289" t="s">
        <v>106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4"/>
    </row>
    <row r="20" customHeight="1" spans="1:11">
      <c r="A20" s="304" t="s">
        <v>107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8"/>
    </row>
    <row r="21" ht="21.75" customHeight="1" spans="1:11">
      <c r="A21" s="306" t="s">
        <v>108</v>
      </c>
      <c r="B21" s="238" t="s">
        <v>109</v>
      </c>
      <c r="C21" s="238" t="s">
        <v>110</v>
      </c>
      <c r="D21" s="238" t="s">
        <v>111</v>
      </c>
      <c r="E21" s="238" t="s">
        <v>112</v>
      </c>
      <c r="F21" s="238" t="s">
        <v>113</v>
      </c>
      <c r="G21" s="238" t="s">
        <v>114</v>
      </c>
      <c r="H21" s="238" t="s">
        <v>115</v>
      </c>
      <c r="I21" s="238" t="s">
        <v>116</v>
      </c>
      <c r="J21" s="238" t="s">
        <v>117</v>
      </c>
      <c r="K21" s="274" t="s">
        <v>118</v>
      </c>
    </row>
    <row r="22" customHeight="1" spans="1:11">
      <c r="A22" s="307" t="s">
        <v>119</v>
      </c>
      <c r="B22" s="308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39"/>
    </row>
    <row r="23" customHeight="1" spans="1:11">
      <c r="A23" s="309" t="s">
        <v>120</v>
      </c>
      <c r="B23" s="308"/>
      <c r="C23" s="308"/>
      <c r="D23" s="308">
        <v>1</v>
      </c>
      <c r="E23" s="308">
        <v>1</v>
      </c>
      <c r="F23" s="308">
        <v>1</v>
      </c>
      <c r="G23" s="308">
        <v>1</v>
      </c>
      <c r="H23" s="308">
        <v>1</v>
      </c>
      <c r="I23" s="308">
        <v>1</v>
      </c>
      <c r="J23" s="308"/>
      <c r="K23" s="340"/>
    </row>
    <row r="24" customHeight="1" spans="1:11">
      <c r="A24" s="208"/>
      <c r="B24" s="308"/>
      <c r="C24" s="308"/>
      <c r="D24" s="308"/>
      <c r="E24" s="308"/>
      <c r="F24" s="308"/>
      <c r="G24" s="308"/>
      <c r="H24" s="308"/>
      <c r="I24" s="308"/>
      <c r="J24" s="308"/>
      <c r="K24" s="340"/>
    </row>
    <row r="25" customHeight="1" spans="1:11">
      <c r="A25" s="208"/>
      <c r="B25" s="308"/>
      <c r="C25" s="308"/>
      <c r="D25" s="308"/>
      <c r="E25" s="308"/>
      <c r="F25" s="308"/>
      <c r="G25" s="308"/>
      <c r="H25" s="308"/>
      <c r="I25" s="308"/>
      <c r="J25" s="308"/>
      <c r="K25" s="341"/>
    </row>
    <row r="26" customHeight="1" spans="1:11">
      <c r="A26" s="208"/>
      <c r="B26" s="308"/>
      <c r="C26" s="308"/>
      <c r="D26" s="308"/>
      <c r="E26" s="308"/>
      <c r="F26" s="308"/>
      <c r="G26" s="308"/>
      <c r="H26" s="308"/>
      <c r="I26" s="308"/>
      <c r="J26" s="308"/>
      <c r="K26" s="341"/>
    </row>
    <row r="27" customHeight="1" spans="1:11">
      <c r="A27" s="208"/>
      <c r="B27" s="308"/>
      <c r="C27" s="308"/>
      <c r="D27" s="308"/>
      <c r="E27" s="308"/>
      <c r="F27" s="308"/>
      <c r="G27" s="308"/>
      <c r="H27" s="308"/>
      <c r="I27" s="308"/>
      <c r="J27" s="308"/>
      <c r="K27" s="341"/>
    </row>
    <row r="28" customHeight="1" spans="1:11">
      <c r="A28" s="208"/>
      <c r="B28" s="308"/>
      <c r="C28" s="308"/>
      <c r="D28" s="308"/>
      <c r="E28" s="308"/>
      <c r="F28" s="308"/>
      <c r="G28" s="308"/>
      <c r="H28" s="308"/>
      <c r="I28" s="308"/>
      <c r="J28" s="308"/>
      <c r="K28" s="341"/>
    </row>
    <row r="29" ht="18" customHeight="1" spans="1:11">
      <c r="A29" s="310" t="s">
        <v>121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ht="18.75" customHeight="1" spans="1:11">
      <c r="A30" s="312" t="s">
        <v>122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ht="18" customHeight="1" spans="1:11">
      <c r="A32" s="310" t="s">
        <v>123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ht="14.25" spans="1:11">
      <c r="A33" s="316" t="s">
        <v>124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ht="15" spans="1:11">
      <c r="A34" s="121" t="s">
        <v>125</v>
      </c>
      <c r="B34" s="123"/>
      <c r="C34" s="223" t="s">
        <v>66</v>
      </c>
      <c r="D34" s="223" t="s">
        <v>67</v>
      </c>
      <c r="E34" s="318" t="s">
        <v>126</v>
      </c>
      <c r="F34" s="319"/>
      <c r="G34" s="319"/>
      <c r="H34" s="319"/>
      <c r="I34" s="319"/>
      <c r="J34" s="319"/>
      <c r="K34" s="346"/>
    </row>
    <row r="35" ht="15" spans="1:11">
      <c r="A35" s="320" t="s">
        <v>127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321" t="s">
        <v>128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ht="14.25" spans="1:11">
      <c r="A37" s="245" t="s">
        <v>129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ht="14.25" spans="1:11">
      <c r="A38" s="323" t="s">
        <v>130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ht="14.25" spans="1:11">
      <c r="A39" s="323" t="s">
        <v>131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ht="15" spans="1:11">
      <c r="A43" s="240" t="s">
        <v>132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ht="15" spans="1:11">
      <c r="A44" s="289" t="s">
        <v>133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4"/>
    </row>
    <row r="45" ht="14.25" spans="1:11">
      <c r="A45" s="296" t="s">
        <v>134</v>
      </c>
      <c r="B45" s="293" t="s">
        <v>94</v>
      </c>
      <c r="C45" s="293" t="s">
        <v>95</v>
      </c>
      <c r="D45" s="293" t="s">
        <v>87</v>
      </c>
      <c r="E45" s="298" t="s">
        <v>135</v>
      </c>
      <c r="F45" s="293" t="s">
        <v>94</v>
      </c>
      <c r="G45" s="293" t="s">
        <v>95</v>
      </c>
      <c r="H45" s="293" t="s">
        <v>87</v>
      </c>
      <c r="I45" s="298" t="s">
        <v>136</v>
      </c>
      <c r="J45" s="293" t="s">
        <v>94</v>
      </c>
      <c r="K45" s="335" t="s">
        <v>95</v>
      </c>
    </row>
    <row r="46" ht="14.25" spans="1:11">
      <c r="A46" s="204" t="s">
        <v>86</v>
      </c>
      <c r="B46" s="223" t="s">
        <v>94</v>
      </c>
      <c r="C46" s="223" t="s">
        <v>95</v>
      </c>
      <c r="D46" s="223" t="s">
        <v>87</v>
      </c>
      <c r="E46" s="238" t="s">
        <v>93</v>
      </c>
      <c r="F46" s="223" t="s">
        <v>94</v>
      </c>
      <c r="G46" s="223" t="s">
        <v>95</v>
      </c>
      <c r="H46" s="223" t="s">
        <v>87</v>
      </c>
      <c r="I46" s="238" t="s">
        <v>104</v>
      </c>
      <c r="J46" s="223" t="s">
        <v>94</v>
      </c>
      <c r="K46" s="196" t="s">
        <v>95</v>
      </c>
    </row>
    <row r="47" ht="15" spans="1:11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4"/>
    </row>
    <row r="48" ht="15" spans="1:11">
      <c r="A48" s="320" t="s">
        <v>137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ht="15" spans="1:11">
      <c r="A50" s="324" t="s">
        <v>138</v>
      </c>
      <c r="B50" s="325" t="s">
        <v>139</v>
      </c>
      <c r="C50" s="325"/>
      <c r="D50" s="326" t="s">
        <v>140</v>
      </c>
      <c r="E50" s="327" t="s">
        <v>141</v>
      </c>
      <c r="F50" s="328" t="s">
        <v>142</v>
      </c>
      <c r="G50" s="329">
        <v>45427</v>
      </c>
      <c r="H50" s="330" t="s">
        <v>143</v>
      </c>
      <c r="I50" s="348"/>
      <c r="J50" s="349" t="s">
        <v>144</v>
      </c>
      <c r="K50" s="350"/>
    </row>
    <row r="51" ht="15" spans="1:11">
      <c r="A51" s="320"/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1"/>
    </row>
    <row r="53" ht="15" spans="1:11">
      <c r="A53" s="324" t="s">
        <v>138</v>
      </c>
      <c r="B53" s="325" t="s">
        <v>139</v>
      </c>
      <c r="C53" s="325"/>
      <c r="D53" s="326" t="s">
        <v>140</v>
      </c>
      <c r="E53" s="327" t="s">
        <v>141</v>
      </c>
      <c r="F53" s="328" t="s">
        <v>145</v>
      </c>
      <c r="G53" s="329">
        <v>45430</v>
      </c>
      <c r="H53" s="330" t="s">
        <v>143</v>
      </c>
      <c r="I53" s="348"/>
      <c r="J53" s="352" t="s">
        <v>144</v>
      </c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2" workbookViewId="0">
      <selection activeCell="A33" sqref="A33:K33"/>
    </sheetView>
  </sheetViews>
  <sheetFormatPr defaultColWidth="10" defaultRowHeight="16.5" customHeight="1"/>
  <cols>
    <col min="1" max="1" width="10.875" style="181" customWidth="1"/>
    <col min="2" max="16384" width="10" style="181"/>
  </cols>
  <sheetData>
    <row r="1" ht="22.5" customHeight="1" spans="1:11">
      <c r="A1" s="182" t="s">
        <v>146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84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1" t="s">
        <v>58</v>
      </c>
      <c r="J2" s="261"/>
      <c r="K2" s="262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45504</v>
      </c>
      <c r="G4" s="199"/>
      <c r="H4" s="194" t="s">
        <v>147</v>
      </c>
      <c r="I4" s="197"/>
      <c r="J4" s="223" t="s">
        <v>66</v>
      </c>
      <c r="K4" s="196" t="s">
        <v>67</v>
      </c>
    </row>
    <row r="5" customHeight="1" spans="1:11">
      <c r="A5" s="200" t="s">
        <v>68</v>
      </c>
      <c r="B5" s="195" t="s">
        <v>69</v>
      </c>
      <c r="C5" s="196"/>
      <c r="D5" s="194" t="s">
        <v>70</v>
      </c>
      <c r="E5" s="197"/>
      <c r="F5" s="198">
        <v>45427</v>
      </c>
      <c r="G5" s="199"/>
      <c r="H5" s="194" t="s">
        <v>148</v>
      </c>
      <c r="I5" s="197"/>
      <c r="J5" s="223" t="s">
        <v>66</v>
      </c>
      <c r="K5" s="196" t="s">
        <v>67</v>
      </c>
    </row>
    <row r="6" customHeight="1" spans="1:11">
      <c r="A6" s="194" t="s">
        <v>72</v>
      </c>
      <c r="B6" s="201">
        <v>2</v>
      </c>
      <c r="C6" s="202">
        <v>6</v>
      </c>
      <c r="D6" s="200" t="s">
        <v>73</v>
      </c>
      <c r="E6" s="203"/>
      <c r="F6" s="198">
        <v>45458</v>
      </c>
      <c r="G6" s="199"/>
      <c r="H6" s="204" t="s">
        <v>149</v>
      </c>
      <c r="I6" s="238"/>
      <c r="J6" s="238"/>
      <c r="K6" s="263"/>
    </row>
    <row r="7" customHeight="1" spans="1:11">
      <c r="A7" s="194" t="s">
        <v>75</v>
      </c>
      <c r="B7" s="205">
        <v>2300</v>
      </c>
      <c r="C7" s="206"/>
      <c r="D7" s="200" t="s">
        <v>76</v>
      </c>
      <c r="E7" s="207"/>
      <c r="F7" s="198">
        <v>45473</v>
      </c>
      <c r="G7" s="199"/>
      <c r="H7" s="208"/>
      <c r="I7" s="223"/>
      <c r="J7" s="223"/>
      <c r="K7" s="196"/>
    </row>
    <row r="8" customHeight="1" spans="1:11">
      <c r="A8" s="209" t="s">
        <v>78</v>
      </c>
      <c r="B8" s="210"/>
      <c r="C8" s="211"/>
      <c r="D8" s="212" t="s">
        <v>79</v>
      </c>
      <c r="E8" s="213"/>
      <c r="F8" s="214">
        <v>45483</v>
      </c>
      <c r="G8" s="215"/>
      <c r="H8" s="212"/>
      <c r="I8" s="213"/>
      <c r="J8" s="213"/>
      <c r="K8" s="264"/>
    </row>
    <row r="9" customHeight="1" spans="1:11">
      <c r="A9" s="216" t="s">
        <v>150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83</v>
      </c>
      <c r="B10" s="218" t="s">
        <v>84</v>
      </c>
      <c r="C10" s="219" t="s">
        <v>85</v>
      </c>
      <c r="D10" s="220"/>
      <c r="E10" s="221" t="s">
        <v>88</v>
      </c>
      <c r="F10" s="218" t="s">
        <v>84</v>
      </c>
      <c r="G10" s="219" t="s">
        <v>85</v>
      </c>
      <c r="H10" s="218"/>
      <c r="I10" s="221" t="s">
        <v>86</v>
      </c>
      <c r="J10" s="218" t="s">
        <v>84</v>
      </c>
      <c r="K10" s="265" t="s">
        <v>85</v>
      </c>
    </row>
    <row r="11" customHeight="1" spans="1:11">
      <c r="A11" s="200" t="s">
        <v>89</v>
      </c>
      <c r="B11" s="222" t="s">
        <v>84</v>
      </c>
      <c r="C11" s="223" t="s">
        <v>85</v>
      </c>
      <c r="D11" s="207"/>
      <c r="E11" s="203" t="s">
        <v>91</v>
      </c>
      <c r="F11" s="222" t="s">
        <v>84</v>
      </c>
      <c r="G11" s="223" t="s">
        <v>85</v>
      </c>
      <c r="H11" s="222"/>
      <c r="I11" s="203" t="s">
        <v>96</v>
      </c>
      <c r="J11" s="222" t="s">
        <v>84</v>
      </c>
      <c r="K11" s="196" t="s">
        <v>85</v>
      </c>
    </row>
    <row r="12" customHeight="1" spans="1:11">
      <c r="A12" s="212" t="s">
        <v>126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4"/>
    </row>
    <row r="13" customHeight="1" spans="1:11">
      <c r="A13" s="224" t="s">
        <v>151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152</v>
      </c>
      <c r="B14" s="226"/>
      <c r="C14" s="226"/>
      <c r="D14" s="226"/>
      <c r="E14" s="226"/>
      <c r="F14" s="226"/>
      <c r="G14" s="226"/>
      <c r="H14" s="226"/>
      <c r="I14" s="266"/>
      <c r="J14" s="266"/>
      <c r="K14" s="267"/>
    </row>
    <row r="15" customHeight="1" spans="1:11">
      <c r="A15" s="227"/>
      <c r="B15" s="228"/>
      <c r="C15" s="228"/>
      <c r="D15" s="229"/>
      <c r="E15" s="230"/>
      <c r="F15" s="228"/>
      <c r="G15" s="228"/>
      <c r="H15" s="229"/>
      <c r="I15" s="268"/>
      <c r="J15" s="269"/>
      <c r="K15" s="270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71"/>
    </row>
    <row r="17" customHeight="1" spans="1:11">
      <c r="A17" s="224" t="s">
        <v>153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 t="s">
        <v>154</v>
      </c>
      <c r="B18" s="226"/>
      <c r="C18" s="226"/>
      <c r="D18" s="226"/>
      <c r="E18" s="226"/>
      <c r="F18" s="226"/>
      <c r="G18" s="226"/>
      <c r="H18" s="226"/>
      <c r="I18" s="266"/>
      <c r="J18" s="266"/>
      <c r="K18" s="267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8"/>
      <c r="J19" s="269"/>
      <c r="K19" s="270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1"/>
    </row>
    <row r="21" customHeight="1" spans="1:11">
      <c r="A21" s="233" t="s">
        <v>123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108" t="s">
        <v>124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customHeight="1" spans="1:11">
      <c r="A23" s="121" t="s">
        <v>125</v>
      </c>
      <c r="B23" s="123"/>
      <c r="C23" s="223" t="s">
        <v>66</v>
      </c>
      <c r="D23" s="223" t="s">
        <v>67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234" t="s">
        <v>155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2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3"/>
    </row>
    <row r="26" customHeight="1" spans="1:11">
      <c r="A26" s="216" t="s">
        <v>133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134</v>
      </c>
      <c r="B27" s="219" t="s">
        <v>94</v>
      </c>
      <c r="C27" s="219" t="s">
        <v>95</v>
      </c>
      <c r="D27" s="219" t="s">
        <v>87</v>
      </c>
      <c r="E27" s="189" t="s">
        <v>135</v>
      </c>
      <c r="F27" s="219" t="s">
        <v>94</v>
      </c>
      <c r="G27" s="219" t="s">
        <v>95</v>
      </c>
      <c r="H27" s="219" t="s">
        <v>87</v>
      </c>
      <c r="I27" s="189" t="s">
        <v>136</v>
      </c>
      <c r="J27" s="219" t="s">
        <v>94</v>
      </c>
      <c r="K27" s="265" t="s">
        <v>95</v>
      </c>
    </row>
    <row r="28" customHeight="1" spans="1:11">
      <c r="A28" s="204" t="s">
        <v>86</v>
      </c>
      <c r="B28" s="223" t="s">
        <v>94</v>
      </c>
      <c r="C28" s="223" t="s">
        <v>95</v>
      </c>
      <c r="D28" s="223" t="s">
        <v>87</v>
      </c>
      <c r="E28" s="238" t="s">
        <v>93</v>
      </c>
      <c r="F28" s="223" t="s">
        <v>94</v>
      </c>
      <c r="G28" s="223" t="s">
        <v>95</v>
      </c>
      <c r="H28" s="223" t="s">
        <v>87</v>
      </c>
      <c r="I28" s="238" t="s">
        <v>104</v>
      </c>
      <c r="J28" s="223" t="s">
        <v>94</v>
      </c>
      <c r="K28" s="196" t="s">
        <v>95</v>
      </c>
    </row>
    <row r="29" customHeight="1" spans="1:11">
      <c r="A29" s="194" t="s">
        <v>97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4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5"/>
    </row>
    <row r="31" customHeight="1" spans="1:11">
      <c r="A31" s="242" t="s">
        <v>156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157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6"/>
    </row>
    <row r="33" ht="17.25" customHeight="1" spans="1:11">
      <c r="A33" s="245" t="s">
        <v>158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7"/>
    </row>
    <row r="34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ht="17.25" customHeight="1" spans="1:11">
      <c r="A43" s="240" t="s">
        <v>132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customHeight="1" spans="1:11">
      <c r="A44" s="242" t="s">
        <v>159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7" t="s">
        <v>126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8"/>
    </row>
    <row r="46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78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3"/>
    </row>
    <row r="48" ht="21" customHeight="1" spans="1:11">
      <c r="A48" s="249" t="s">
        <v>138</v>
      </c>
      <c r="B48" s="250" t="s">
        <v>139</v>
      </c>
      <c r="C48" s="250"/>
      <c r="D48" s="251" t="s">
        <v>140</v>
      </c>
      <c r="E48" s="252"/>
      <c r="F48" s="251" t="s">
        <v>142</v>
      </c>
      <c r="G48" s="253"/>
      <c r="H48" s="254" t="s">
        <v>143</v>
      </c>
      <c r="I48" s="254"/>
      <c r="J48" s="250"/>
      <c r="K48" s="279"/>
    </row>
    <row r="49" customHeight="1" spans="1:11">
      <c r="A49" s="255" t="s">
        <v>160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80"/>
    </row>
    <row r="50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81"/>
    </row>
    <row r="5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82"/>
    </row>
    <row r="52" ht="21" customHeight="1" spans="1:11">
      <c r="A52" s="249" t="s">
        <v>138</v>
      </c>
      <c r="B52" s="250" t="s">
        <v>139</v>
      </c>
      <c r="C52" s="250"/>
      <c r="D52" s="251" t="s">
        <v>140</v>
      </c>
      <c r="E52" s="251"/>
      <c r="F52" s="251" t="s">
        <v>142</v>
      </c>
      <c r="G52" s="251"/>
      <c r="H52" s="254" t="s">
        <v>143</v>
      </c>
      <c r="I52" s="254"/>
      <c r="J52" s="283"/>
      <c r="K52" s="28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" sqref="M7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9.12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162</v>
      </c>
      <c r="C2" s="109"/>
      <c r="D2" s="110" t="s">
        <v>62</v>
      </c>
      <c r="E2" s="111" t="s">
        <v>63</v>
      </c>
      <c r="F2" s="112" t="s">
        <v>163</v>
      </c>
      <c r="G2" s="113" t="s">
        <v>164</v>
      </c>
      <c r="H2" s="114"/>
      <c r="I2" s="143" t="s">
        <v>57</v>
      </c>
      <c r="J2" s="113" t="s">
        <v>165</v>
      </c>
      <c r="K2" s="165"/>
    </row>
    <row r="3" spans="1:11">
      <c r="A3" s="115" t="s">
        <v>75</v>
      </c>
      <c r="B3" s="116">
        <v>2300</v>
      </c>
      <c r="C3" s="116"/>
      <c r="D3" s="117" t="s">
        <v>166</v>
      </c>
      <c r="E3" s="118">
        <v>45504</v>
      </c>
      <c r="F3" s="119"/>
      <c r="G3" s="119"/>
      <c r="H3" s="120" t="s">
        <v>167</v>
      </c>
      <c r="I3" s="120"/>
      <c r="J3" s="120"/>
      <c r="K3" s="166"/>
    </row>
    <row r="4" spans="1:11">
      <c r="A4" s="121" t="s">
        <v>72</v>
      </c>
      <c r="B4" s="122">
        <v>2</v>
      </c>
      <c r="C4" s="122">
        <v>6</v>
      </c>
      <c r="D4" s="123" t="s">
        <v>168</v>
      </c>
      <c r="E4" s="119"/>
      <c r="F4" s="119"/>
      <c r="G4" s="119"/>
      <c r="H4" s="123" t="s">
        <v>169</v>
      </c>
      <c r="I4" s="123"/>
      <c r="J4" s="136" t="s">
        <v>66</v>
      </c>
      <c r="K4" s="167" t="s">
        <v>67</v>
      </c>
    </row>
    <row r="5" spans="1:11">
      <c r="A5" s="121" t="s">
        <v>170</v>
      </c>
      <c r="B5" s="116">
        <v>1</v>
      </c>
      <c r="C5" s="116"/>
      <c r="D5" s="117" t="s">
        <v>171</v>
      </c>
      <c r="E5" s="117" t="s">
        <v>172</v>
      </c>
      <c r="F5" s="117" t="s">
        <v>173</v>
      </c>
      <c r="G5" s="117" t="s">
        <v>174</v>
      </c>
      <c r="H5" s="123" t="s">
        <v>175</v>
      </c>
      <c r="I5" s="123"/>
      <c r="J5" s="136" t="s">
        <v>66</v>
      </c>
      <c r="K5" s="167" t="s">
        <v>67</v>
      </c>
    </row>
    <row r="6" ht="15" spans="1:11">
      <c r="A6" s="124" t="s">
        <v>176</v>
      </c>
      <c r="B6" s="125">
        <v>125</v>
      </c>
      <c r="C6" s="125"/>
      <c r="D6" s="126" t="s">
        <v>177</v>
      </c>
      <c r="E6" s="127"/>
      <c r="F6" s="128">
        <v>2300</v>
      </c>
      <c r="G6" s="126"/>
      <c r="H6" s="129" t="s">
        <v>178</v>
      </c>
      <c r="I6" s="129"/>
      <c r="J6" s="128" t="s">
        <v>66</v>
      </c>
      <c r="K6" s="168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179</v>
      </c>
      <c r="B8" s="112" t="s">
        <v>180</v>
      </c>
      <c r="C8" s="112" t="s">
        <v>181</v>
      </c>
      <c r="D8" s="112" t="s">
        <v>182</v>
      </c>
      <c r="E8" s="112" t="s">
        <v>183</v>
      </c>
      <c r="F8" s="112" t="s">
        <v>184</v>
      </c>
      <c r="G8" s="134" t="s">
        <v>78</v>
      </c>
      <c r="H8" s="135"/>
      <c r="I8" s="135"/>
      <c r="J8" s="135"/>
      <c r="K8" s="169"/>
    </row>
    <row r="9" spans="1:11">
      <c r="A9" s="121" t="s">
        <v>185</v>
      </c>
      <c r="B9" s="123"/>
      <c r="C9" s="136" t="s">
        <v>66</v>
      </c>
      <c r="D9" s="136" t="s">
        <v>67</v>
      </c>
      <c r="E9" s="117" t="s">
        <v>186</v>
      </c>
      <c r="F9" s="137" t="s">
        <v>187</v>
      </c>
      <c r="G9" s="138"/>
      <c r="H9" s="139"/>
      <c r="I9" s="139"/>
      <c r="J9" s="139"/>
      <c r="K9" s="170"/>
    </row>
    <row r="10" spans="1:11">
      <c r="A10" s="121" t="s">
        <v>188</v>
      </c>
      <c r="B10" s="123"/>
      <c r="C10" s="136" t="s">
        <v>66</v>
      </c>
      <c r="D10" s="136" t="s">
        <v>67</v>
      </c>
      <c r="E10" s="117" t="s">
        <v>189</v>
      </c>
      <c r="F10" s="137" t="s">
        <v>190</v>
      </c>
      <c r="G10" s="138" t="s">
        <v>191</v>
      </c>
      <c r="H10" s="139"/>
      <c r="I10" s="139"/>
      <c r="J10" s="139"/>
      <c r="K10" s="170"/>
    </row>
    <row r="11" spans="1:11">
      <c r="A11" s="140" t="s">
        <v>150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88</v>
      </c>
      <c r="B12" s="136" t="s">
        <v>84</v>
      </c>
      <c r="C12" s="136" t="s">
        <v>85</v>
      </c>
      <c r="D12" s="137"/>
      <c r="E12" s="117" t="s">
        <v>86</v>
      </c>
      <c r="F12" s="136" t="s">
        <v>84</v>
      </c>
      <c r="G12" s="136" t="s">
        <v>85</v>
      </c>
      <c r="H12" s="136"/>
      <c r="I12" s="117" t="s">
        <v>192</v>
      </c>
      <c r="J12" s="136" t="s">
        <v>84</v>
      </c>
      <c r="K12" s="167" t="s">
        <v>85</v>
      </c>
    </row>
    <row r="13" spans="1:11">
      <c r="A13" s="115" t="s">
        <v>91</v>
      </c>
      <c r="B13" s="136" t="s">
        <v>84</v>
      </c>
      <c r="C13" s="136" t="s">
        <v>85</v>
      </c>
      <c r="D13" s="137"/>
      <c r="E13" s="117" t="s">
        <v>96</v>
      </c>
      <c r="F13" s="136" t="s">
        <v>84</v>
      </c>
      <c r="G13" s="136" t="s">
        <v>85</v>
      </c>
      <c r="H13" s="136"/>
      <c r="I13" s="117" t="s">
        <v>193</v>
      </c>
      <c r="J13" s="136" t="s">
        <v>84</v>
      </c>
      <c r="K13" s="167" t="s">
        <v>85</v>
      </c>
    </row>
    <row r="14" ht="15" spans="1:11">
      <c r="A14" s="124" t="s">
        <v>194</v>
      </c>
      <c r="B14" s="128" t="s">
        <v>84</v>
      </c>
      <c r="C14" s="128" t="s">
        <v>85</v>
      </c>
      <c r="D14" s="127"/>
      <c r="E14" s="126" t="s">
        <v>195</v>
      </c>
      <c r="F14" s="128" t="s">
        <v>84</v>
      </c>
      <c r="G14" s="128" t="s">
        <v>85</v>
      </c>
      <c r="H14" s="128"/>
      <c r="I14" s="126" t="s">
        <v>196</v>
      </c>
      <c r="J14" s="128" t="s">
        <v>84</v>
      </c>
      <c r="K14" s="168" t="s">
        <v>85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4" customFormat="1" spans="1:11">
      <c r="A16" s="108" t="s">
        <v>197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1" t="s">
        <v>198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199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44" t="s">
        <v>200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74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1" t="s">
        <v>125</v>
      </c>
      <c r="B24" s="123"/>
      <c r="C24" s="136" t="s">
        <v>66</v>
      </c>
      <c r="D24" s="136" t="s">
        <v>67</v>
      </c>
      <c r="E24" s="120"/>
      <c r="F24" s="120"/>
      <c r="G24" s="120"/>
      <c r="H24" s="120"/>
      <c r="I24" s="120"/>
      <c r="J24" s="120"/>
      <c r="K24" s="166"/>
    </row>
    <row r="25" ht="15" spans="1:11">
      <c r="A25" s="149" t="s">
        <v>201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202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203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204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205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206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05" customFormat="1" ht="18.75" customHeight="1" spans="1:11">
      <c r="A38" s="121" t="s">
        <v>207</v>
      </c>
      <c r="B38" s="123"/>
      <c r="C38" s="123"/>
      <c r="D38" s="120" t="s">
        <v>208</v>
      </c>
      <c r="E38" s="120"/>
      <c r="F38" s="160" t="s">
        <v>209</v>
      </c>
      <c r="G38" s="161"/>
      <c r="H38" s="123" t="s">
        <v>210</v>
      </c>
      <c r="I38" s="123"/>
      <c r="J38" s="123" t="s">
        <v>211</v>
      </c>
      <c r="K38" s="173"/>
    </row>
    <row r="39" ht="18.75" customHeight="1" spans="1:13">
      <c r="A39" s="121" t="s">
        <v>126</v>
      </c>
      <c r="B39" s="123" t="s">
        <v>212</v>
      </c>
      <c r="C39" s="123"/>
      <c r="D39" s="123"/>
      <c r="E39" s="123"/>
      <c r="F39" s="123"/>
      <c r="G39" s="123"/>
      <c r="H39" s="123"/>
      <c r="I39" s="123"/>
      <c r="J39" s="123"/>
      <c r="K39" s="173"/>
      <c r="M39" s="105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.1" customHeight="1" spans="1:11">
      <c r="A42" s="124" t="s">
        <v>138</v>
      </c>
      <c r="B42" s="162" t="s">
        <v>213</v>
      </c>
      <c r="C42" s="162"/>
      <c r="D42" s="126" t="s">
        <v>214</v>
      </c>
      <c r="E42" s="127" t="s">
        <v>141</v>
      </c>
      <c r="F42" s="126" t="s">
        <v>142</v>
      </c>
      <c r="G42" s="163">
        <v>45497</v>
      </c>
      <c r="H42" s="164" t="s">
        <v>143</v>
      </c>
      <c r="I42" s="164"/>
      <c r="J42" s="162" t="s">
        <v>144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76200</xdr:rowOff>
                  </from>
                  <to>
                    <xdr:col>2</xdr:col>
                    <xdr:colOff>610235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M11" sqref="M11"/>
    </sheetView>
  </sheetViews>
  <sheetFormatPr defaultColWidth="9" defaultRowHeight="26.1" customHeight="1"/>
  <cols>
    <col min="1" max="1" width="17.125" style="70" customWidth="1"/>
    <col min="2" max="7" width="9.375" style="70" customWidth="1"/>
    <col min="8" max="8" width="1.375" style="70" customWidth="1"/>
    <col min="9" max="9" width="15" style="70" customWidth="1"/>
    <col min="10" max="10" width="14.625" style="70" customWidth="1"/>
    <col min="11" max="13" width="9.375" style="70" customWidth="1"/>
    <col min="14" max="14" width="13.75" style="70" customWidth="1"/>
    <col min="15" max="16384" width="9" style="70"/>
  </cols>
  <sheetData>
    <row r="1" ht="30" customHeight="1" spans="1:14">
      <c r="A1" s="71" t="s">
        <v>215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9.1" customHeight="1" spans="1:14">
      <c r="A2" s="73" t="s">
        <v>62</v>
      </c>
      <c r="B2" s="74" t="s">
        <v>63</v>
      </c>
      <c r="C2" s="75"/>
      <c r="D2" s="76" t="s">
        <v>68</v>
      </c>
      <c r="E2" s="74" t="s">
        <v>69</v>
      </c>
      <c r="F2" s="75"/>
      <c r="G2" s="75"/>
      <c r="H2" s="77"/>
      <c r="I2" s="93" t="s">
        <v>57</v>
      </c>
      <c r="J2" s="75" t="s">
        <v>58</v>
      </c>
      <c r="K2" s="75"/>
      <c r="L2" s="75"/>
      <c r="M2" s="75"/>
      <c r="N2" s="94"/>
    </row>
    <row r="3" ht="29.1" customHeight="1" spans="1:14">
      <c r="A3" s="78" t="s">
        <v>216</v>
      </c>
      <c r="B3" s="79" t="s">
        <v>217</v>
      </c>
      <c r="C3" s="79"/>
      <c r="D3" s="79"/>
      <c r="E3" s="79"/>
      <c r="F3" s="79"/>
      <c r="G3" s="79"/>
      <c r="H3" s="80"/>
      <c r="I3" s="95" t="s">
        <v>218</v>
      </c>
      <c r="J3" s="95"/>
      <c r="K3" s="95"/>
      <c r="L3" s="95"/>
      <c r="M3" s="95"/>
      <c r="N3" s="96"/>
    </row>
    <row r="4" ht="29.1" customHeight="1" spans="1:14">
      <c r="A4" s="78"/>
      <c r="B4" s="81" t="s">
        <v>111</v>
      </c>
      <c r="C4" s="81" t="s">
        <v>112</v>
      </c>
      <c r="D4" s="82" t="s">
        <v>113</v>
      </c>
      <c r="E4" s="81" t="s">
        <v>114</v>
      </c>
      <c r="F4" s="81" t="s">
        <v>115</v>
      </c>
      <c r="G4" s="81" t="s">
        <v>116</v>
      </c>
      <c r="H4" s="80"/>
      <c r="I4" s="81" t="s">
        <v>111</v>
      </c>
      <c r="J4" s="81" t="s">
        <v>112</v>
      </c>
      <c r="K4" s="82" t="s">
        <v>113</v>
      </c>
      <c r="L4" s="81" t="s">
        <v>114</v>
      </c>
      <c r="M4" s="81" t="s">
        <v>115</v>
      </c>
      <c r="N4" s="81" t="s">
        <v>116</v>
      </c>
    </row>
    <row r="5" ht="20.25" customHeight="1" spans="1:14">
      <c r="A5" s="83" t="s">
        <v>219</v>
      </c>
      <c r="B5" s="84" t="s">
        <v>220</v>
      </c>
      <c r="C5" s="84" t="s">
        <v>221</v>
      </c>
      <c r="D5" s="84" t="s">
        <v>222</v>
      </c>
      <c r="E5" s="84" t="s">
        <v>223</v>
      </c>
      <c r="F5" s="84" t="s">
        <v>224</v>
      </c>
      <c r="G5" s="84" t="s">
        <v>225</v>
      </c>
      <c r="H5" s="80"/>
      <c r="I5" s="97" t="s">
        <v>226</v>
      </c>
      <c r="J5" s="97" t="s">
        <v>120</v>
      </c>
      <c r="K5" s="98" t="s">
        <v>226</v>
      </c>
      <c r="L5" s="98" t="s">
        <v>120</v>
      </c>
      <c r="M5" s="98" t="s">
        <v>120</v>
      </c>
      <c r="N5" s="99" t="s">
        <v>226</v>
      </c>
    </row>
    <row r="6" ht="20.25" customHeight="1" spans="1:14">
      <c r="A6" s="85" t="s">
        <v>227</v>
      </c>
      <c r="B6" s="86">
        <f>C6-1</f>
        <v>78</v>
      </c>
      <c r="C6" s="86">
        <f>D6-2</f>
        <v>79</v>
      </c>
      <c r="D6" s="87">
        <v>81</v>
      </c>
      <c r="E6" s="86">
        <f>D6+2</f>
        <v>83</v>
      </c>
      <c r="F6" s="86">
        <f>E6+2</f>
        <v>85</v>
      </c>
      <c r="G6" s="86">
        <f>F6+1</f>
        <v>86</v>
      </c>
      <c r="H6" s="80"/>
      <c r="I6" s="100" t="s">
        <v>228</v>
      </c>
      <c r="J6" s="100" t="s">
        <v>229</v>
      </c>
      <c r="K6" s="100" t="s">
        <v>230</v>
      </c>
      <c r="L6" s="100" t="s">
        <v>231</v>
      </c>
      <c r="M6" s="100" t="s">
        <v>232</v>
      </c>
      <c r="N6" s="100" t="s">
        <v>231</v>
      </c>
    </row>
    <row r="7" ht="20.25" customHeight="1" spans="1:14">
      <c r="A7" s="85" t="s">
        <v>233</v>
      </c>
      <c r="B7" s="86">
        <f t="shared" ref="B7:B8" si="0">C7-4</f>
        <v>116</v>
      </c>
      <c r="C7" s="86">
        <f t="shared" ref="C7:C8" si="1">D7-4</f>
        <v>120</v>
      </c>
      <c r="D7" s="87">
        <v>124</v>
      </c>
      <c r="E7" s="86">
        <f t="shared" ref="E7:E8" si="2">D7+4</f>
        <v>128</v>
      </c>
      <c r="F7" s="86">
        <f>E7+4</f>
        <v>132</v>
      </c>
      <c r="G7" s="86">
        <f t="shared" ref="G7:G8" si="3">F7+6</f>
        <v>138</v>
      </c>
      <c r="H7" s="80"/>
      <c r="I7" s="100" t="s">
        <v>234</v>
      </c>
      <c r="J7" s="100" t="s">
        <v>235</v>
      </c>
      <c r="K7" s="100" t="s">
        <v>235</v>
      </c>
      <c r="L7" s="100" t="s">
        <v>235</v>
      </c>
      <c r="M7" s="100" t="s">
        <v>235</v>
      </c>
      <c r="N7" s="100" t="s">
        <v>235</v>
      </c>
    </row>
    <row r="8" ht="20.25" customHeight="1" spans="1:14">
      <c r="A8" s="85" t="s">
        <v>236</v>
      </c>
      <c r="B8" s="86">
        <f t="shared" si="0"/>
        <v>114</v>
      </c>
      <c r="C8" s="86">
        <f t="shared" si="1"/>
        <v>118</v>
      </c>
      <c r="D8" s="87">
        <v>122</v>
      </c>
      <c r="E8" s="86">
        <f t="shared" si="2"/>
        <v>126</v>
      </c>
      <c r="F8" s="86">
        <f>E8+5</f>
        <v>131</v>
      </c>
      <c r="G8" s="86">
        <f t="shared" si="3"/>
        <v>137</v>
      </c>
      <c r="H8" s="80"/>
      <c r="I8" s="100" t="s">
        <v>237</v>
      </c>
      <c r="J8" s="100" t="s">
        <v>238</v>
      </c>
      <c r="K8" s="100" t="s">
        <v>239</v>
      </c>
      <c r="L8" s="100" t="s">
        <v>237</v>
      </c>
      <c r="M8" s="100" t="s">
        <v>238</v>
      </c>
      <c r="N8" s="100" t="s">
        <v>240</v>
      </c>
    </row>
    <row r="9" ht="20.25" customHeight="1" spans="1:14">
      <c r="A9" s="85" t="s">
        <v>241</v>
      </c>
      <c r="B9" s="86">
        <f>C9-1.2</f>
        <v>46.6</v>
      </c>
      <c r="C9" s="86">
        <f>D9-1.2</f>
        <v>47.8</v>
      </c>
      <c r="D9" s="87">
        <v>49</v>
      </c>
      <c r="E9" s="86">
        <f>D9+1.2</f>
        <v>50.2</v>
      </c>
      <c r="F9" s="86">
        <f>E9+1.2</f>
        <v>51.4</v>
      </c>
      <c r="G9" s="86">
        <f>F9+1.4</f>
        <v>52.8</v>
      </c>
      <c r="H9" s="80"/>
      <c r="I9" s="100" t="s">
        <v>242</v>
      </c>
      <c r="J9" s="100" t="s">
        <v>243</v>
      </c>
      <c r="K9" s="100" t="s">
        <v>244</v>
      </c>
      <c r="L9" s="100" t="s">
        <v>243</v>
      </c>
      <c r="M9" s="100" t="s">
        <v>243</v>
      </c>
      <c r="N9" s="100" t="s">
        <v>243</v>
      </c>
    </row>
    <row r="10" ht="20.25" customHeight="1" spans="1:14">
      <c r="A10" s="85" t="s">
        <v>245</v>
      </c>
      <c r="B10" s="86">
        <f>C10-0.6</f>
        <v>63.2</v>
      </c>
      <c r="C10" s="86">
        <f>D10-1.2</f>
        <v>63.8</v>
      </c>
      <c r="D10" s="87">
        <v>65</v>
      </c>
      <c r="E10" s="86">
        <f>D10+1.2</f>
        <v>66.2</v>
      </c>
      <c r="F10" s="86">
        <f>E10+1.2</f>
        <v>67.4</v>
      </c>
      <c r="G10" s="86">
        <f>F10+0.6</f>
        <v>68</v>
      </c>
      <c r="H10" s="80"/>
      <c r="I10" s="100" t="s">
        <v>246</v>
      </c>
      <c r="J10" s="100" t="s">
        <v>247</v>
      </c>
      <c r="K10" s="100" t="s">
        <v>248</v>
      </c>
      <c r="L10" s="100" t="s">
        <v>247</v>
      </c>
      <c r="M10" s="100" t="s">
        <v>247</v>
      </c>
      <c r="N10" s="100" t="s">
        <v>247</v>
      </c>
    </row>
    <row r="11" ht="20.25" customHeight="1" spans="1:14">
      <c r="A11" s="85" t="s">
        <v>249</v>
      </c>
      <c r="B11" s="86">
        <f>C11-0.8</f>
        <v>23.9</v>
      </c>
      <c r="C11" s="86">
        <f>D11-0.8</f>
        <v>24.7</v>
      </c>
      <c r="D11" s="87">
        <v>25.5</v>
      </c>
      <c r="E11" s="86">
        <f>D11+0.8</f>
        <v>26.3</v>
      </c>
      <c r="F11" s="86">
        <f>E11+0.8</f>
        <v>27.1</v>
      </c>
      <c r="G11" s="86">
        <f>F11+1.3</f>
        <v>28.4</v>
      </c>
      <c r="H11" s="80"/>
      <c r="I11" s="100" t="s">
        <v>250</v>
      </c>
      <c r="J11" s="100" t="s">
        <v>251</v>
      </c>
      <c r="K11" s="100" t="s">
        <v>252</v>
      </c>
      <c r="L11" s="100" t="s">
        <v>252</v>
      </c>
      <c r="M11" s="100" t="s">
        <v>251</v>
      </c>
      <c r="N11" s="100" t="s">
        <v>252</v>
      </c>
    </row>
    <row r="12" ht="20.25" customHeight="1" spans="1:14">
      <c r="A12" s="85" t="s">
        <v>253</v>
      </c>
      <c r="B12" s="86">
        <f>C12-0.7</f>
        <v>19.6</v>
      </c>
      <c r="C12" s="86">
        <f>D12-0.7</f>
        <v>20.3</v>
      </c>
      <c r="D12" s="87">
        <v>21</v>
      </c>
      <c r="E12" s="86">
        <f>D12+0.7</f>
        <v>21.7</v>
      </c>
      <c r="F12" s="86">
        <f>E12+0.7</f>
        <v>22.4</v>
      </c>
      <c r="G12" s="86">
        <f>F12+1</f>
        <v>23.4</v>
      </c>
      <c r="H12" s="80"/>
      <c r="I12" s="100" t="s">
        <v>254</v>
      </c>
      <c r="J12" s="100" t="s">
        <v>255</v>
      </c>
      <c r="K12" s="100" t="s">
        <v>252</v>
      </c>
      <c r="L12" s="100" t="s">
        <v>255</v>
      </c>
      <c r="M12" s="100" t="s">
        <v>255</v>
      </c>
      <c r="N12" s="100" t="s">
        <v>255</v>
      </c>
    </row>
    <row r="13" ht="20.25" customHeight="1" spans="1:14">
      <c r="A13" s="85" t="s">
        <v>256</v>
      </c>
      <c r="B13" s="86">
        <f>C13-0.5</f>
        <v>15</v>
      </c>
      <c r="C13" s="86">
        <f>D13-0.5</f>
        <v>15.5</v>
      </c>
      <c r="D13" s="87">
        <v>16</v>
      </c>
      <c r="E13" s="86">
        <f>D13+0.5</f>
        <v>16.5</v>
      </c>
      <c r="F13" s="86">
        <f>E13+0.5</f>
        <v>17</v>
      </c>
      <c r="G13" s="86">
        <f>F13+0.7</f>
        <v>17.7</v>
      </c>
      <c r="H13" s="80"/>
      <c r="I13" s="101" t="s">
        <v>257</v>
      </c>
      <c r="J13" s="101" t="s">
        <v>257</v>
      </c>
      <c r="K13" s="101" t="s">
        <v>257</v>
      </c>
      <c r="L13" s="101" t="s">
        <v>257</v>
      </c>
      <c r="M13" s="101" t="s">
        <v>257</v>
      </c>
      <c r="N13" s="101" t="s">
        <v>257</v>
      </c>
    </row>
    <row r="14" ht="20.25" customHeight="1" spans="1:14">
      <c r="A14" s="85" t="s">
        <v>258</v>
      </c>
      <c r="B14" s="86">
        <f>C14-0.5</f>
        <v>9</v>
      </c>
      <c r="C14" s="86">
        <f>D14-0.5</f>
        <v>9.5</v>
      </c>
      <c r="D14" s="87">
        <v>10</v>
      </c>
      <c r="E14" s="86">
        <f>D14+0.5</f>
        <v>10.5</v>
      </c>
      <c r="F14" s="86">
        <f>E14+0.5</f>
        <v>11</v>
      </c>
      <c r="G14" s="86">
        <f>F14+0.7</f>
        <v>11.7</v>
      </c>
      <c r="H14" s="80"/>
      <c r="I14" s="101" t="s">
        <v>257</v>
      </c>
      <c r="J14" s="101" t="s">
        <v>257</v>
      </c>
      <c r="K14" s="101" t="s">
        <v>257</v>
      </c>
      <c r="L14" s="101" t="s">
        <v>257</v>
      </c>
      <c r="M14" s="101" t="s">
        <v>257</v>
      </c>
      <c r="N14" s="101" t="s">
        <v>257</v>
      </c>
    </row>
    <row r="15" ht="20.25" customHeight="1" spans="1:14">
      <c r="A15" s="88" t="s">
        <v>259</v>
      </c>
      <c r="B15" s="86">
        <f>C15</f>
        <v>11</v>
      </c>
      <c r="C15" s="86">
        <f>D15</f>
        <v>11</v>
      </c>
      <c r="D15" s="87">
        <v>11</v>
      </c>
      <c r="E15" s="86">
        <f t="shared" ref="E15:G15" si="4">D15</f>
        <v>11</v>
      </c>
      <c r="F15" s="86">
        <f t="shared" si="4"/>
        <v>11</v>
      </c>
      <c r="G15" s="86">
        <f t="shared" si="4"/>
        <v>11</v>
      </c>
      <c r="H15" s="80"/>
      <c r="I15" s="101" t="s">
        <v>257</v>
      </c>
      <c r="J15" s="101" t="s">
        <v>257</v>
      </c>
      <c r="K15" s="101" t="s">
        <v>257</v>
      </c>
      <c r="L15" s="101" t="s">
        <v>257</v>
      </c>
      <c r="M15" s="101" t="s">
        <v>257</v>
      </c>
      <c r="N15" s="101" t="s">
        <v>257</v>
      </c>
    </row>
    <row r="16" ht="20.25" customHeight="1" spans="1:14">
      <c r="A16" s="88" t="s">
        <v>260</v>
      </c>
      <c r="B16" s="87">
        <v>10</v>
      </c>
      <c r="C16" s="87">
        <v>10</v>
      </c>
      <c r="D16" s="87">
        <v>10</v>
      </c>
      <c r="E16" s="87">
        <v>10</v>
      </c>
      <c r="F16" s="87">
        <v>10</v>
      </c>
      <c r="G16" s="87">
        <v>10</v>
      </c>
      <c r="H16" s="80"/>
      <c r="I16" s="101" t="s">
        <v>257</v>
      </c>
      <c r="J16" s="101" t="s">
        <v>257</v>
      </c>
      <c r="K16" s="101" t="s">
        <v>257</v>
      </c>
      <c r="L16" s="101" t="s">
        <v>257</v>
      </c>
      <c r="M16" s="101" t="s">
        <v>257</v>
      </c>
      <c r="N16" s="101" t="s">
        <v>257</v>
      </c>
    </row>
    <row r="17" ht="20.25" customHeight="1" spans="1:14">
      <c r="A17" s="89" t="s">
        <v>261</v>
      </c>
      <c r="B17" s="86">
        <f>C17-1</f>
        <v>63</v>
      </c>
      <c r="C17" s="86">
        <f>D17-1</f>
        <v>64</v>
      </c>
      <c r="D17" s="87">
        <v>65</v>
      </c>
      <c r="E17" s="86">
        <f>D17+1</f>
        <v>66</v>
      </c>
      <c r="F17" s="86">
        <f>E17+1</f>
        <v>67</v>
      </c>
      <c r="G17" s="86">
        <f>F17+1.5</f>
        <v>68.5</v>
      </c>
      <c r="H17" s="80"/>
      <c r="I17" s="101" t="s">
        <v>257</v>
      </c>
      <c r="J17" s="101" t="s">
        <v>257</v>
      </c>
      <c r="K17" s="101" t="s">
        <v>257</v>
      </c>
      <c r="L17" s="101" t="s">
        <v>257</v>
      </c>
      <c r="M17" s="101" t="s">
        <v>257</v>
      </c>
      <c r="N17" s="101" t="s">
        <v>257</v>
      </c>
    </row>
    <row r="18" ht="20.25" customHeight="1" spans="1:14">
      <c r="A18" s="89" t="s">
        <v>262</v>
      </c>
      <c r="B18" s="86">
        <f>C18-1</f>
        <v>65</v>
      </c>
      <c r="C18" s="86">
        <f>D18-1</f>
        <v>66</v>
      </c>
      <c r="D18" s="87">
        <v>67</v>
      </c>
      <c r="E18" s="86">
        <f>D18+1</f>
        <v>68</v>
      </c>
      <c r="F18" s="86">
        <f>E18+1</f>
        <v>69</v>
      </c>
      <c r="G18" s="86">
        <f>F18+1.5</f>
        <v>70.5</v>
      </c>
      <c r="H18" s="80"/>
      <c r="I18" s="101" t="s">
        <v>257</v>
      </c>
      <c r="J18" s="101" t="s">
        <v>263</v>
      </c>
      <c r="K18" s="101" t="s">
        <v>257</v>
      </c>
      <c r="L18" s="101" t="s">
        <v>257</v>
      </c>
      <c r="M18" s="101" t="s">
        <v>257</v>
      </c>
      <c r="N18" s="101" t="s">
        <v>257</v>
      </c>
    </row>
    <row r="19" ht="20.25" customHeight="1" spans="1:14">
      <c r="A19" s="89" t="s">
        <v>264</v>
      </c>
      <c r="B19" s="86">
        <f>C19-0.5</f>
        <v>37</v>
      </c>
      <c r="C19" s="86">
        <f>D19-0.5</f>
        <v>37.5</v>
      </c>
      <c r="D19" s="87">
        <v>38</v>
      </c>
      <c r="E19" s="86">
        <f t="shared" ref="E19:G19" si="5">D19+0.5</f>
        <v>38.5</v>
      </c>
      <c r="F19" s="86">
        <f t="shared" si="5"/>
        <v>39</v>
      </c>
      <c r="G19" s="86">
        <f t="shared" si="5"/>
        <v>39.5</v>
      </c>
      <c r="H19" s="80"/>
      <c r="I19" s="101" t="s">
        <v>257</v>
      </c>
      <c r="J19" s="101" t="s">
        <v>257</v>
      </c>
      <c r="K19" s="101" t="s">
        <v>257</v>
      </c>
      <c r="L19" s="101" t="s">
        <v>257</v>
      </c>
      <c r="M19" s="101" t="s">
        <v>257</v>
      </c>
      <c r="N19" s="101" t="s">
        <v>257</v>
      </c>
    </row>
    <row r="20" ht="20.25" customHeight="1" spans="1:14">
      <c r="A20" s="90" t="s">
        <v>265</v>
      </c>
      <c r="B20" s="86">
        <f>C20-0.5</f>
        <v>27.5</v>
      </c>
      <c r="C20" s="86">
        <f>D20-0.5</f>
        <v>28</v>
      </c>
      <c r="D20" s="90">
        <v>28.5</v>
      </c>
      <c r="E20" s="86">
        <f>D20+0.5</f>
        <v>29</v>
      </c>
      <c r="F20" s="86">
        <f>E20+0.5</f>
        <v>29.5</v>
      </c>
      <c r="G20" s="86">
        <f>F20+0.75</f>
        <v>30.25</v>
      </c>
      <c r="H20" s="80"/>
      <c r="I20" s="101" t="e">
        <f>-0.5/0</f>
        <v>#DIV/0!</v>
      </c>
      <c r="J20" s="101" t="s">
        <v>266</v>
      </c>
      <c r="K20" s="101" t="s">
        <v>257</v>
      </c>
      <c r="L20" s="101" t="s">
        <v>257</v>
      </c>
      <c r="M20" s="101" t="s">
        <v>257</v>
      </c>
      <c r="N20" s="101" t="s">
        <v>266</v>
      </c>
    </row>
    <row r="21" ht="14.25" spans="1:14">
      <c r="A21" s="91" t="s">
        <v>126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</row>
    <row r="22" ht="14.25" spans="1:14">
      <c r="A22" s="70" t="s">
        <v>267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  <row r="23" ht="14.25" spans="1:13">
      <c r="A23" s="92"/>
      <c r="B23" s="92"/>
      <c r="C23" s="92"/>
      <c r="D23" s="92"/>
      <c r="E23" s="92"/>
      <c r="F23" s="92"/>
      <c r="G23" s="92"/>
      <c r="H23" s="92"/>
      <c r="I23" s="102" t="s">
        <v>268</v>
      </c>
      <c r="J23" s="103"/>
      <c r="K23" s="91" t="s">
        <v>269</v>
      </c>
      <c r="L23" s="91"/>
      <c r="M23" s="91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2.125" style="68" customWidth="1"/>
    <col min="3" max="3" width="12.875" style="68" customWidth="1"/>
    <col min="4" max="4" width="9.125" style="4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271</v>
      </c>
      <c r="B1" s="3"/>
      <c r="C1" s="3"/>
      <c r="D1" s="4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42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63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ht="21" spans="1:15">
      <c r="A4" s="9">
        <v>3</v>
      </c>
      <c r="B4" s="12">
        <v>33</v>
      </c>
      <c r="C4" s="387" t="s">
        <v>288</v>
      </c>
      <c r="D4" s="388" t="s">
        <v>289</v>
      </c>
      <c r="E4" s="387" t="s">
        <v>63</v>
      </c>
      <c r="F4" s="389" t="s">
        <v>290</v>
      </c>
      <c r="G4" s="12" t="s">
        <v>66</v>
      </c>
      <c r="H4" s="12" t="s">
        <v>66</v>
      </c>
      <c r="I4" s="12">
        <v>2</v>
      </c>
      <c r="J4" s="12">
        <v>3</v>
      </c>
      <c r="K4" s="12">
        <v>1</v>
      </c>
      <c r="L4" s="12">
        <v>5</v>
      </c>
      <c r="M4" s="12">
        <v>1</v>
      </c>
      <c r="N4" s="12">
        <f t="shared" ref="N4:N5" si="0">SUM(I4:M4)</f>
        <v>12</v>
      </c>
      <c r="O4" s="12" t="s">
        <v>291</v>
      </c>
    </row>
    <row r="5" ht="21" spans="1:15">
      <c r="A5" s="9">
        <v>4</v>
      </c>
      <c r="B5" s="12">
        <v>111</v>
      </c>
      <c r="C5" s="387" t="s">
        <v>288</v>
      </c>
      <c r="D5" s="390" t="s">
        <v>292</v>
      </c>
      <c r="E5" s="387" t="s">
        <v>63</v>
      </c>
      <c r="F5" s="389" t="s">
        <v>290</v>
      </c>
      <c r="G5" s="12" t="s">
        <v>66</v>
      </c>
      <c r="H5" s="12" t="s">
        <v>66</v>
      </c>
      <c r="I5" s="12">
        <v>1</v>
      </c>
      <c r="J5" s="12">
        <v>2</v>
      </c>
      <c r="K5" s="12">
        <v>2</v>
      </c>
      <c r="L5" s="12">
        <v>2</v>
      </c>
      <c r="M5" s="12">
        <v>2</v>
      </c>
      <c r="N5" s="12">
        <f t="shared" si="0"/>
        <v>9</v>
      </c>
      <c r="O5" s="12" t="s">
        <v>291</v>
      </c>
    </row>
    <row r="6" spans="1:15">
      <c r="A6" s="9"/>
      <c r="B6" s="12"/>
      <c r="C6" s="12"/>
      <c r="D6" s="55"/>
      <c r="E6" s="12"/>
      <c r="F6" s="26"/>
      <c r="G6" s="12"/>
      <c r="H6" s="12"/>
      <c r="I6" s="12"/>
      <c r="J6" s="12"/>
      <c r="K6" s="12"/>
      <c r="L6" s="12"/>
      <c r="M6" s="9"/>
      <c r="N6" s="9"/>
      <c r="O6" s="9"/>
    </row>
    <row r="7" spans="1:15">
      <c r="A7" s="9"/>
      <c r="B7" s="12"/>
      <c r="C7" s="12"/>
      <c r="D7" s="56"/>
      <c r="E7" s="12"/>
      <c r="F7" s="26"/>
      <c r="G7" s="12"/>
      <c r="H7" s="12"/>
      <c r="I7" s="12"/>
      <c r="J7" s="12"/>
      <c r="K7" s="12"/>
      <c r="L7" s="12"/>
      <c r="M7" s="9"/>
      <c r="N7" s="9"/>
      <c r="O7" s="9"/>
    </row>
    <row r="8" spans="1:15">
      <c r="A8" s="9"/>
      <c r="B8" s="12"/>
      <c r="C8" s="12"/>
      <c r="D8" s="5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293</v>
      </c>
      <c r="B10" s="15"/>
      <c r="C10" s="15"/>
      <c r="D10" s="16"/>
      <c r="E10" s="17"/>
      <c r="F10" s="39"/>
      <c r="G10" s="39"/>
      <c r="H10" s="39"/>
      <c r="I10" s="34"/>
      <c r="J10" s="18" t="s">
        <v>294</v>
      </c>
      <c r="K10" s="19"/>
      <c r="L10" s="19"/>
      <c r="M10" s="20"/>
      <c r="N10" s="19"/>
      <c r="O10" s="25"/>
    </row>
    <row r="11" ht="16.5" spans="1:15">
      <c r="A11" s="21" t="s">
        <v>295</v>
      </c>
      <c r="B11" s="69"/>
      <c r="C11" s="69"/>
      <c r="D11" s="6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30" sqref="F3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40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41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42" t="s">
        <v>275</v>
      </c>
      <c r="F2" s="5" t="s">
        <v>276</v>
      </c>
      <c r="G2" s="4" t="s">
        <v>297</v>
      </c>
      <c r="H2" s="4"/>
      <c r="I2" s="4" t="s">
        <v>298</v>
      </c>
      <c r="J2" s="4"/>
      <c r="K2" s="6" t="s">
        <v>299</v>
      </c>
      <c r="L2" s="65" t="s">
        <v>300</v>
      </c>
      <c r="M2" s="23" t="s">
        <v>301</v>
      </c>
    </row>
    <row r="3" s="1" customFormat="1" ht="16.5" spans="1:13">
      <c r="A3" s="4"/>
      <c r="B3" s="7"/>
      <c r="C3" s="7"/>
      <c r="D3" s="7"/>
      <c r="E3" s="63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66"/>
      <c r="M3" s="24"/>
    </row>
    <row r="4" ht="21" spans="1:13">
      <c r="A4" s="9">
        <v>3</v>
      </c>
      <c r="B4" s="389" t="s">
        <v>290</v>
      </c>
      <c r="C4" s="12">
        <v>33</v>
      </c>
      <c r="D4" s="387" t="s">
        <v>288</v>
      </c>
      <c r="E4" s="388" t="s">
        <v>289</v>
      </c>
      <c r="F4" s="387" t="s">
        <v>63</v>
      </c>
      <c r="G4" s="12">
        <v>0.2</v>
      </c>
      <c r="H4" s="12">
        <v>0.2</v>
      </c>
      <c r="I4" s="12">
        <v>0.2</v>
      </c>
      <c r="J4" s="12">
        <v>0.5</v>
      </c>
      <c r="K4" s="12">
        <f t="shared" ref="K4:K5" si="0">SUM(G4:J4)</f>
        <v>1.1</v>
      </c>
      <c r="L4" s="12" t="s">
        <v>304</v>
      </c>
      <c r="M4" s="12" t="s">
        <v>291</v>
      </c>
    </row>
    <row r="5" spans="1:13">
      <c r="A5" s="9">
        <v>4</v>
      </c>
      <c r="B5" s="389" t="s">
        <v>290</v>
      </c>
      <c r="C5" s="12">
        <v>111</v>
      </c>
      <c r="D5" s="387" t="s">
        <v>288</v>
      </c>
      <c r="E5" s="390" t="s">
        <v>292</v>
      </c>
      <c r="F5" s="387" t="s">
        <v>63</v>
      </c>
      <c r="G5" s="12">
        <v>0.2</v>
      </c>
      <c r="H5" s="12">
        <v>0.2</v>
      </c>
      <c r="I5" s="12">
        <v>0.4</v>
      </c>
      <c r="J5" s="12">
        <v>0.5</v>
      </c>
      <c r="K5" s="12">
        <f t="shared" si="0"/>
        <v>1.3</v>
      </c>
      <c r="L5" s="12" t="s">
        <v>304</v>
      </c>
      <c r="M5" s="12" t="s">
        <v>291</v>
      </c>
    </row>
    <row r="6" spans="1:13">
      <c r="A6" s="9"/>
      <c r="B6" s="26"/>
      <c r="C6" s="12"/>
      <c r="D6" s="12"/>
      <c r="E6" s="55"/>
      <c r="F6" s="12"/>
      <c r="G6" s="12"/>
      <c r="H6" s="12"/>
      <c r="I6" s="12"/>
      <c r="J6" s="12"/>
      <c r="K6" s="9"/>
      <c r="L6" s="12"/>
      <c r="M6" s="9"/>
    </row>
    <row r="7" spans="1:13">
      <c r="A7" s="9"/>
      <c r="B7" s="26"/>
      <c r="C7" s="12"/>
      <c r="D7" s="12"/>
      <c r="E7" s="56"/>
      <c r="F7" s="12"/>
      <c r="G7" s="12"/>
      <c r="H7" s="12"/>
      <c r="I7" s="12"/>
      <c r="J7" s="12"/>
      <c r="K7" s="9"/>
      <c r="L7" s="12"/>
      <c r="M7" s="9"/>
    </row>
    <row r="8" spans="1:13">
      <c r="A8" s="9"/>
      <c r="B8" s="9"/>
      <c r="C8" s="9"/>
      <c r="D8" s="9"/>
      <c r="E8" s="5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9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293</v>
      </c>
      <c r="B10" s="19"/>
      <c r="C10" s="19"/>
      <c r="D10" s="19"/>
      <c r="E10" s="16"/>
      <c r="F10" s="17"/>
      <c r="G10" s="34"/>
      <c r="H10" s="18" t="s">
        <v>305</v>
      </c>
      <c r="I10" s="19"/>
      <c r="J10" s="19"/>
      <c r="K10" s="20"/>
      <c r="L10" s="67"/>
      <c r="M10" s="25"/>
    </row>
    <row r="11" ht="16.5" spans="1:13">
      <c r="A11" s="64" t="s">
        <v>306</v>
      </c>
      <c r="B11" s="64"/>
      <c r="C11" s="22"/>
      <c r="D11" s="22"/>
      <c r="E11" s="60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4" sqref="D4:D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40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307</v>
      </c>
      <c r="B1" s="3"/>
      <c r="C1" s="3"/>
      <c r="D1" s="3"/>
      <c r="E1" s="4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277</v>
      </c>
      <c r="C2" s="5" t="s">
        <v>273</v>
      </c>
      <c r="D2" s="5" t="s">
        <v>274</v>
      </c>
      <c r="E2" s="42" t="s">
        <v>275</v>
      </c>
      <c r="F2" s="5" t="s">
        <v>276</v>
      </c>
      <c r="G2" s="43" t="s">
        <v>309</v>
      </c>
      <c r="H2" s="44"/>
      <c r="I2" s="61"/>
      <c r="J2" s="43" t="s">
        <v>310</v>
      </c>
      <c r="K2" s="44"/>
      <c r="L2" s="61"/>
      <c r="M2" s="43" t="s">
        <v>311</v>
      </c>
      <c r="N2" s="44"/>
      <c r="O2" s="61"/>
      <c r="P2" s="43" t="s">
        <v>312</v>
      </c>
      <c r="Q2" s="44"/>
      <c r="R2" s="61"/>
      <c r="S2" s="44" t="s">
        <v>313</v>
      </c>
      <c r="T2" s="44"/>
      <c r="U2" s="61"/>
      <c r="V2" s="36" t="s">
        <v>314</v>
      </c>
      <c r="W2" s="36" t="s">
        <v>286</v>
      </c>
    </row>
    <row r="3" s="1" customFormat="1" ht="16.5" spans="1:23">
      <c r="A3" s="7"/>
      <c r="B3" s="45"/>
      <c r="C3" s="45"/>
      <c r="D3" s="45"/>
      <c r="E3" s="46"/>
      <c r="F3" s="45"/>
      <c r="G3" s="4" t="s">
        <v>315</v>
      </c>
      <c r="H3" s="4" t="s">
        <v>68</v>
      </c>
      <c r="I3" s="4" t="s">
        <v>277</v>
      </c>
      <c r="J3" s="4" t="s">
        <v>315</v>
      </c>
      <c r="K3" s="4" t="s">
        <v>68</v>
      </c>
      <c r="L3" s="4" t="s">
        <v>277</v>
      </c>
      <c r="M3" s="4" t="s">
        <v>315</v>
      </c>
      <c r="N3" s="4" t="s">
        <v>68</v>
      </c>
      <c r="O3" s="4" t="s">
        <v>277</v>
      </c>
      <c r="P3" s="4" t="s">
        <v>315</v>
      </c>
      <c r="Q3" s="4" t="s">
        <v>68</v>
      </c>
      <c r="R3" s="4" t="s">
        <v>277</v>
      </c>
      <c r="S3" s="4" t="s">
        <v>315</v>
      </c>
      <c r="T3" s="4" t="s">
        <v>68</v>
      </c>
      <c r="U3" s="4" t="s">
        <v>277</v>
      </c>
      <c r="V3" s="62"/>
      <c r="W3" s="62"/>
    </row>
    <row r="4" ht="21" spans="1:23">
      <c r="A4" s="47" t="s">
        <v>316</v>
      </c>
      <c r="B4" s="391" t="s">
        <v>290</v>
      </c>
      <c r="C4" s="49">
        <v>18</v>
      </c>
      <c r="D4" s="387" t="s">
        <v>288</v>
      </c>
      <c r="E4" s="388" t="s">
        <v>289</v>
      </c>
      <c r="F4" s="387" t="s">
        <v>63</v>
      </c>
      <c r="G4" s="387" t="s">
        <v>317</v>
      </c>
      <c r="H4" s="387" t="s">
        <v>318</v>
      </c>
      <c r="I4" s="12" t="s">
        <v>319</v>
      </c>
      <c r="J4" s="387" t="s">
        <v>320</v>
      </c>
      <c r="K4" s="12" t="s">
        <v>321</v>
      </c>
      <c r="L4" s="12" t="s">
        <v>319</v>
      </c>
      <c r="M4" s="387" t="s">
        <v>322</v>
      </c>
      <c r="N4" s="387" t="s">
        <v>323</v>
      </c>
      <c r="O4" s="387" t="s">
        <v>324</v>
      </c>
      <c r="P4" s="12"/>
      <c r="Q4" s="12"/>
      <c r="R4" s="12"/>
      <c r="S4" s="12"/>
      <c r="T4" s="12"/>
      <c r="U4" s="12"/>
      <c r="V4" s="12"/>
      <c r="W4" s="12"/>
    </row>
    <row r="5" ht="16.5" spans="1:23">
      <c r="A5" s="51"/>
      <c r="B5" s="52"/>
      <c r="C5" s="12">
        <v>16</v>
      </c>
      <c r="D5" s="387" t="s">
        <v>288</v>
      </c>
      <c r="E5" s="390" t="s">
        <v>292</v>
      </c>
      <c r="F5" s="387" t="s">
        <v>63</v>
      </c>
      <c r="G5" s="43" t="s">
        <v>325</v>
      </c>
      <c r="H5" s="44"/>
      <c r="I5" s="61"/>
      <c r="J5" s="43" t="s">
        <v>326</v>
      </c>
      <c r="K5" s="44"/>
      <c r="L5" s="61"/>
      <c r="M5" s="43" t="s">
        <v>327</v>
      </c>
      <c r="N5" s="44"/>
      <c r="O5" s="61"/>
      <c r="P5" s="43" t="s">
        <v>328</v>
      </c>
      <c r="Q5" s="44"/>
      <c r="R5" s="61"/>
      <c r="S5" s="44" t="s">
        <v>329</v>
      </c>
      <c r="T5" s="44"/>
      <c r="U5" s="61"/>
      <c r="V5" s="12"/>
      <c r="W5" s="12"/>
    </row>
    <row r="6" ht="21" spans="1:23">
      <c r="A6" s="51"/>
      <c r="B6" s="52"/>
      <c r="C6" s="12">
        <v>33</v>
      </c>
      <c r="D6" s="387" t="s">
        <v>288</v>
      </c>
      <c r="E6" s="388" t="s">
        <v>289</v>
      </c>
      <c r="F6" s="387" t="s">
        <v>63</v>
      </c>
      <c r="G6" s="4" t="s">
        <v>315</v>
      </c>
      <c r="H6" s="4" t="s">
        <v>68</v>
      </c>
      <c r="I6" s="4" t="s">
        <v>277</v>
      </c>
      <c r="J6" s="4" t="s">
        <v>315</v>
      </c>
      <c r="K6" s="4" t="s">
        <v>68</v>
      </c>
      <c r="L6" s="4" t="s">
        <v>277</v>
      </c>
      <c r="M6" s="4" t="s">
        <v>315</v>
      </c>
      <c r="N6" s="4" t="s">
        <v>68</v>
      </c>
      <c r="O6" s="4" t="s">
        <v>277</v>
      </c>
      <c r="P6" s="4" t="s">
        <v>315</v>
      </c>
      <c r="Q6" s="4" t="s">
        <v>68</v>
      </c>
      <c r="R6" s="4" t="s">
        <v>277</v>
      </c>
      <c r="S6" s="4" t="s">
        <v>315</v>
      </c>
      <c r="T6" s="4" t="s">
        <v>68</v>
      </c>
      <c r="U6" s="4" t="s">
        <v>277</v>
      </c>
      <c r="V6" s="12"/>
      <c r="W6" s="12"/>
    </row>
    <row r="7" spans="1:23">
      <c r="A7" s="54"/>
      <c r="B7" s="30"/>
      <c r="C7" s="12">
        <v>111</v>
      </c>
      <c r="D7" s="387" t="s">
        <v>288</v>
      </c>
      <c r="E7" s="390" t="s">
        <v>292</v>
      </c>
      <c r="F7" s="387" t="s">
        <v>63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8" t="s">
        <v>330</v>
      </c>
      <c r="B8" s="48"/>
      <c r="C8" s="12"/>
      <c r="D8" s="12"/>
      <c r="E8" s="5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0"/>
      <c r="B9" s="30"/>
      <c r="C9" s="12"/>
      <c r="D9" s="12"/>
      <c r="E9" s="5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8" t="s">
        <v>331</v>
      </c>
      <c r="B10" s="48"/>
      <c r="C10" s="48"/>
      <c r="D10" s="48"/>
      <c r="E10" s="57"/>
      <c r="F10" s="4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0"/>
      <c r="B11" s="30"/>
      <c r="C11" s="30"/>
      <c r="D11" s="30"/>
      <c r="E11" s="58"/>
      <c r="F11" s="3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8" t="s">
        <v>332</v>
      </c>
      <c r="B12" s="48"/>
      <c r="C12" s="48"/>
      <c r="D12" s="48"/>
      <c r="E12" s="5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0"/>
      <c r="B13" s="30"/>
      <c r="C13" s="30"/>
      <c r="D13" s="30"/>
      <c r="E13" s="58"/>
      <c r="F13" s="3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8" t="s">
        <v>333</v>
      </c>
      <c r="B14" s="48"/>
      <c r="C14" s="48"/>
      <c r="D14" s="48"/>
      <c r="E14" s="57"/>
      <c r="F14" s="4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0"/>
      <c r="B15" s="30"/>
      <c r="C15" s="30"/>
      <c r="D15" s="30"/>
      <c r="E15" s="58"/>
      <c r="F15" s="3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334</v>
      </c>
      <c r="B17" s="19"/>
      <c r="C17" s="19"/>
      <c r="D17" s="19"/>
      <c r="E17" s="16"/>
      <c r="F17" s="17"/>
      <c r="G17" s="34"/>
      <c r="H17" s="39"/>
      <c r="I17" s="39"/>
      <c r="J17" s="18" t="s">
        <v>305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5"/>
    </row>
    <row r="18" ht="16.5" spans="1:23">
      <c r="A18" s="21" t="s">
        <v>335</v>
      </c>
      <c r="B18" s="21"/>
      <c r="C18" s="22"/>
      <c r="D18" s="22"/>
      <c r="E18" s="60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2024-07-26T13:51:30Z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9A76448B09AA4BF58667FC667EC195F4</vt:lpwstr>
  </property>
</Properties>
</file>