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 (2)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<sst xmlns="http://schemas.openxmlformats.org/spreadsheetml/2006/main" count="798" uniqueCount="352">
  <si>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</si>
  <si>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</si>
  <si>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</si>
  <si>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</si>
  <si>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</si>
  <si>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</si>
  <si>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</si>
  <si>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</si>
  <si>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</si>
  <si>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</si>
  <si>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</si>
  <si>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</si>
  <si>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</si>
  <si>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</si>
  <si>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</si>
  <si>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</si>
  <si>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</si>
  <si>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</si>
  <si>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</si>
  <si>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</si>
  <si>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</si>
  <si>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</si>
  <si>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</si>
  <si>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</si>
  <si>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</si>
  <si>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</si>
  <si>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</si>
  <si>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</si>
  <si>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</si>
  <si>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</si>
  <si>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</si>
  <si>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</si>
  <si>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</si>
  <si>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</si>
  <si>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</si>
  <si>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</si>
  <si>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</si>
  <si>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</si>
  <si>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</si>
  <si>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</si>
  <si>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</si>
  <si>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</si>
  <si>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</si>
  <si>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</si>
  <si>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</si>
  <si>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</si>
  <si>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</si>
  <si>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</si>
  <si>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</si>
  <si>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</si>
  <si>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</si>
  <si>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</si>
  <si>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</si>
  <si>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</si>
  <si>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</si>
  <si>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</si>
  <si>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</si>
  <si>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</si>
  <si>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</si>
  <si>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</si>
  <si>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</si>
  <si>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</si>
  <si>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</si>
  <si>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TAEECM91857</t>
  </si>
  <si>
    <t>合同交期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</si>
  <si>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</si>
  <si>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</si>
  <si>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</si>
  <si>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</si>
  <si>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</si>
  <si>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</si>
  <si>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</si>
  <si>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</si>
  <si>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</si>
  <si>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</si>
  <si>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</si>
  <si>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</si>
  <si>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</si>
  <si>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</si>
  <si>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</si>
  <si>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</si>
  <si>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</si>
  <si>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</si>
  <si>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</si>
  <si>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</si>
  <si>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</si>
  <si>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</si>
  <si>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</si>
  <si>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</si>
  <si>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</si>
  <si>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</si>
  <si>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</si>
  <si>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</si>
  <si>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</si>
  <si>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</si>
  <si>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</si>
  <si>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</si>
  <si>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</si>
  <si>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</si>
  <si>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</si>
  <si>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</si>
  <si>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</si>
  <si>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</si>
  <si>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</si>
  <si>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</si>
  <si>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</si>
  <si>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</si>
  <si>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</si>
  <si>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</si>
  <si>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</si>
  <si>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</si>
  <si>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</si>
  <si>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</si>
  <si>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</si>
  <si>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</si>
  <si>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</si>
  <si>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</si>
  <si>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</si>
  <si>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</si>
  <si>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</si>
  <si>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</si>
  <si>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</si>
  <si>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</si>
  <si>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黑色L/2件。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</si>
  <si>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</si>
  <si>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</si>
  <si>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</si>
  <si>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</si>
  <si>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</si>
  <si>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</si>
  <si>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</si>
  <si>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</si>
  <si>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</si>
  <si>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</si>
  <si>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</si>
  <si>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</si>
  <si>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</si>
  <si>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</si>
  <si>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</si>
  <si>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</si>
  <si>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</si>
  <si>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</si>
  <si>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</si>
  <si>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</si>
  <si>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</si>
  <si>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</si>
  <si>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</si>
  <si>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</si>
  <si>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</si>
  <si>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</si>
  <si>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</si>
  <si>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</si>
  <si>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</si>
  <si>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</si>
  <si>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</si>
  <si>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</si>
  <si>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1.下摆扭。</t>
  </si>
  <si>
    <t>2.脏污，</t>
  </si>
  <si>
    <t>【整改的严重缺陷及整改复核时间】</t>
  </si>
  <si>
    <t>【整改结果】</t>
  </si>
  <si>
    <t>QC出货报告书</t>
  </si>
  <si>
    <t>定制款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</si>
  <si>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</si>
  <si>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</si>
  <si>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</si>
  <si>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</si>
  <si>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</si>
  <si>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</si>
  <si>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</si>
  <si>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</si>
  <si>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</si>
  <si>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</si>
  <si>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</si>
  <si>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</si>
  <si>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</si>
  <si>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</si>
  <si>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</si>
  <si>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</si>
  <si>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</si>
  <si>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</si>
  <si>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</si>
  <si>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</si>
  <si>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</si>
  <si>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</si>
  <si>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</si>
  <si>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</si>
  <si>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</si>
  <si>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</si>
  <si>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</si>
  <si>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</si>
  <si>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</si>
  <si>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</si>
  <si>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</si>
  <si>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</si>
  <si>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</si>
  <si>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</si>
  <si>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</si>
  <si>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</si>
  <si>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</si>
  <si>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</si>
  <si>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1.线头2，</t>
  </si>
  <si>
    <t>2.脏污2件。</t>
  </si>
  <si>
    <t>3.开线1件。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</si>
  <si>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</si>
  <si>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</si>
  <si>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</si>
  <si>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</si>
  <si>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</si>
  <si>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</si>
  <si>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尾期验货，工厂自检验货，齐色齐号抽验，125件，不良品已经改正，可以出货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</si>
  <si>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</si>
  <si>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</si>
  <si>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</si>
  <si>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</si>
  <si>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</si>
  <si>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</si>
  <si>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黑色L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</si>
  <si>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</si>
  <si>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</si>
  <si>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</si>
  <si>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</si>
  <si>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</si>
  <si>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</si>
  <si>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</si>
  <si>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</si>
  <si>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+1.3+1-0.5</t>
  </si>
  <si>
    <t>+1.3+1.0</t>
  </si>
  <si>
    <t>+1.3+1.+0.5</t>
  </si>
  <si>
    <t>+1.3+1.2.+0.5</t>
  </si>
  <si>
    <t>+1.3+1</t>
  </si>
  <si>
    <t>+1.3+1.2.0.5</t>
  </si>
  <si>
    <t>胸围</t>
  </si>
  <si>
    <t>+0.5+0.5+0.5</t>
  </si>
  <si>
    <t>√+0.5.+0.5</t>
  </si>
  <si>
    <t>0+0.5-0.5</t>
  </si>
  <si>
    <t>0.5+0.5</t>
  </si>
  <si>
    <t>0+0.5-1.</t>
  </si>
  <si>
    <t>-0.5.0+0.5</t>
  </si>
  <si>
    <t>摆围</t>
  </si>
  <si>
    <t>√+1+0.5</t>
  </si>
  <si>
    <t>√+1.0.5</t>
  </si>
  <si>
    <t>肩宽</t>
  </si>
  <si>
    <t>√+0.5</t>
  </si>
  <si>
    <t>肩点袖长</t>
  </si>
  <si>
    <t>+0.5+1</t>
  </si>
  <si>
    <t>-0.5+1</t>
  </si>
  <si>
    <t>-0.5+1.5</t>
  </si>
  <si>
    <t>-0.5+1.6</t>
  </si>
  <si>
    <t>-0.5+1.2</t>
  </si>
  <si>
    <t>袖肥/2（参考值）</t>
  </si>
  <si>
    <t>+1+0.5</t>
  </si>
  <si>
    <t>袖肘围/2</t>
  </si>
  <si>
    <t>00</t>
  </si>
  <si>
    <t>袖口围/2平</t>
  </si>
  <si>
    <t>下领围</t>
  </si>
  <si>
    <t>-0.50</t>
  </si>
  <si>
    <t xml:space="preserve">     初期请洗测2-3件，有问题的另加测量数量。</t>
  </si>
  <si>
    <t>验货时间：2025-5-29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</si>
  <si>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</si>
  <si>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</si>
  <si>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</si>
  <si>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</si>
  <si>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</si>
  <si>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</si>
  <si>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</si>
  <si>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</si>
  <si>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</si>
  <si>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</si>
  <si>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</si>
  <si>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</si>
  <si>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</si>
  <si>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</si>
  <si>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</si>
  <si>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</si>
  <si>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</si>
  <si>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</si>
  <si>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</si>
  <si>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'FW03440</t>
  </si>
  <si>
    <t>17SS黑色/775//17SS深灰</t>
  </si>
  <si>
    <t>'嘉兴正麒</t>
  </si>
  <si>
    <t>YES</t>
  </si>
  <si>
    <t>15FW藏蓝/339//17SS深灰</t>
  </si>
  <si>
    <t>嘉兴正麒</t>
  </si>
  <si>
    <t>20FW灰湖绿/I68/19FW木炭灰</t>
  </si>
  <si>
    <t>制表时间：2024-5-10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</si>
  <si>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</si>
  <si>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</si>
  <si>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</si>
  <si>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</si>
  <si>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</si>
  <si>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</si>
  <si>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</si>
  <si>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</si>
  <si>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</si>
  <si>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</si>
  <si>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</si>
  <si>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</si>
  <si>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</si>
  <si>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</si>
  <si>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</si>
  <si>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</si>
  <si>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</si>
  <si>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</si>
  <si>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</si>
  <si>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</si>
  <si>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</si>
  <si>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</si>
  <si>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</si>
  <si>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</si>
  <si>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</si>
  <si>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</si>
  <si>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</si>
  <si>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</si>
  <si>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</si>
  <si>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</si>
  <si>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</si>
  <si>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</si>
  <si>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</si>
  <si>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</si>
  <si>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</si>
  <si>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</si>
  <si>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</si>
  <si>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</si>
  <si>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</si>
  <si>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</si>
  <si>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</si>
  <si>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</si>
  <si>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</si>
  <si>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</si>
  <si>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</si>
  <si>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</si>
  <si>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</si>
  <si>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制表时间：2023-5-3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</si>
  <si>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</si>
  <si>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</si>
  <si>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</si>
  <si>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</si>
  <si>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</si>
  <si>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</si>
  <si>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袖袢、前胸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</si>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</sst>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1" fillId="0" borderId="0">
      <alignment vertical="center"/>
    </xf>
    <xf numFmtId="0" fontId="21" fillId="0" borderId="0">
      <alignment vertical="center"/>
    </xf>
    <xf numFmtId="0" fontId="21" fillId="0" borderId="0"/>
    <xf numFmtId="0" fontId="62" fillId="0" borderId="0">
      <alignment vertical="center"/>
    </xf>
    <xf numFmtId="0" fontId="62" fillId="0" borderId="0">
      <alignment vertical="center"/>
    </xf>
    <xf numFmtId="0" fontId="63" fillId="0" borderId="0" applyProtection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3" borderId="5" xfId="51" applyFill="1" applyBorder="1" applyAlignment="1">
      <alignment horizontal="center" vertical="center" wrapText="1"/>
    </xf>
    <xf numFmtId="0" fontId="5" fillId="3" borderId="0" xfId="51" applyFill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2" fillId="0" borderId="0" xfId="5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49" applyFont="1" applyBorder="1" applyAlignment="1">
      <alignment horizontal="center" vertical="center" wrapText="1"/>
    </xf>
    <xf numFmtId="0" fontId="12" fillId="0" borderId="5" xfId="50" applyFont="1" applyBorder="1" applyAlignment="1">
      <alignment horizontal="center" vertical="center" wrapText="1"/>
    </xf>
    <xf numFmtId="0" fontId="12" fillId="0" borderId="10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3" fillId="0" borderId="2" xfId="57" applyNumberFormat="1" applyFont="1" applyFill="1" applyBorder="1" applyAlignment="1">
      <alignment horizontal="center" vertical="center" wrapText="1"/>
    </xf>
    <xf numFmtId="14" fontId="13" fillId="0" borderId="2" xfId="57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14" fillId="4" borderId="0" xfId="54" applyFont="1" applyFill="1"/>
    <xf numFmtId="0" fontId="15" fillId="4" borderId="0" xfId="54" applyFont="1" applyFill="1" applyBorder="1" applyAlignment="1">
      <alignment horizontal="center"/>
    </xf>
    <xf numFmtId="0" fontId="14" fillId="4" borderId="0" xfId="54" applyFont="1" applyFill="1" applyBorder="1" applyAlignment="1">
      <alignment horizontal="center"/>
    </xf>
    <xf numFmtId="0" fontId="15" fillId="4" borderId="11" xfId="53" applyFont="1" applyFill="1" applyBorder="1" applyAlignment="1">
      <alignment horizontal="left" vertical="center"/>
    </xf>
    <xf numFmtId="0" fontId="14" fillId="4" borderId="12" xfId="53" applyFont="1" applyFill="1" applyBorder="1" applyAlignment="1">
      <alignment horizontal="center" vertical="center"/>
    </xf>
    <xf numFmtId="0" fontId="15" fillId="4" borderId="12" xfId="53" applyFont="1" applyFill="1" applyBorder="1" applyAlignment="1">
      <alignment vertical="center"/>
    </xf>
    <xf numFmtId="0" fontId="14" fillId="4" borderId="12" xfId="54" applyFont="1" applyFill="1" applyBorder="1" applyAlignment="1">
      <alignment horizontal="center"/>
    </xf>
    <xf numFmtId="0" fontId="15" fillId="4" borderId="13" xfId="54" applyFont="1" applyFill="1" applyBorder="1" applyAlignment="1" applyProtection="1">
      <alignment horizontal="center" vertical="center"/>
    </xf>
    <xf numFmtId="0" fontId="15" fillId="4" borderId="2" xfId="54" applyFont="1" applyFill="1" applyBorder="1" applyAlignment="1">
      <alignment horizontal="center" vertical="center"/>
    </xf>
    <xf numFmtId="0" fontId="14" fillId="4" borderId="2" xfId="54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/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/>
    <xf numFmtId="176" fontId="17" fillId="4" borderId="0" xfId="0" applyNumberFormat="1" applyFont="1" applyFill="1" applyBorder="1" applyAlignment="1">
      <alignment horizontal="center"/>
    </xf>
    <xf numFmtId="0" fontId="0" fillId="4" borderId="0" xfId="55" applyFont="1" applyFill="1">
      <alignment vertical="center"/>
    </xf>
    <xf numFmtId="0" fontId="15" fillId="4" borderId="12" xfId="53" applyFont="1" applyFill="1" applyBorder="1" applyAlignment="1">
      <alignment horizontal="left" vertical="center"/>
    </xf>
    <xf numFmtId="0" fontId="14" fillId="4" borderId="14" xfId="53" applyFont="1" applyFill="1" applyBorder="1" applyAlignment="1">
      <alignment horizontal="center" vertical="center"/>
    </xf>
    <xf numFmtId="0" fontId="15" fillId="4" borderId="2" xfId="54" applyFont="1" applyFill="1" applyBorder="1" applyAlignment="1" applyProtection="1">
      <alignment horizontal="center" vertical="center"/>
    </xf>
    <xf numFmtId="0" fontId="15" fillId="4" borderId="15" xfId="54" applyFont="1" applyFill="1" applyBorder="1" applyAlignment="1" applyProtection="1">
      <alignment horizontal="center" vertical="center"/>
    </xf>
    <xf numFmtId="0" fontId="14" fillId="4" borderId="2" xfId="54" applyFont="1" applyFill="1" applyBorder="1" applyAlignment="1" applyProtection="1">
      <alignment horizontal="center" vertical="center"/>
    </xf>
    <xf numFmtId="49" fontId="20" fillId="0" borderId="2" xfId="52" applyNumberFormat="1" applyFont="1" applyFill="1" applyBorder="1" applyAlignment="1">
      <alignment horizontal="center"/>
    </xf>
    <xf numFmtId="49" fontId="20" fillId="0" borderId="0" xfId="52" applyNumberFormat="1" applyFont="1" applyFill="1" applyBorder="1" applyAlignment="1">
      <alignment horizontal="center"/>
    </xf>
    <xf numFmtId="49" fontId="14" fillId="4" borderId="0" xfId="55" applyNumberFormat="1" applyFont="1" applyFill="1" applyBorder="1" applyAlignment="1">
      <alignment horizontal="center" vertical="center"/>
    </xf>
    <xf numFmtId="0" fontId="15" fillId="4" borderId="0" xfId="54" applyFont="1" applyFill="1"/>
    <xf numFmtId="14" fontId="15" fillId="4" borderId="0" xfId="54" applyNumberFormat="1" applyFont="1" applyFill="1"/>
    <xf numFmtId="0" fontId="21" fillId="0" borderId="0" xfId="53" applyFill="1" applyBorder="1" applyAlignment="1">
      <alignment horizontal="left" vertical="center"/>
    </xf>
    <xf numFmtId="0" fontId="21" fillId="0" borderId="0" xfId="53" applyFont="1" applyFill="1" applyAlignment="1">
      <alignment horizontal="left" vertical="center"/>
    </xf>
    <xf numFmtId="0" fontId="21" fillId="0" borderId="0" xfId="53" applyFill="1" applyAlignment="1">
      <alignment horizontal="left" vertical="center"/>
    </xf>
    <xf numFmtId="0" fontId="22" fillId="0" borderId="16" xfId="53" applyFont="1" applyFill="1" applyBorder="1" applyAlignment="1">
      <alignment horizontal="center" vertical="top"/>
    </xf>
    <xf numFmtId="0" fontId="23" fillId="0" borderId="17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center" vertical="center"/>
    </xf>
    <xf numFmtId="0" fontId="23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vertical="center"/>
    </xf>
    <xf numFmtId="0" fontId="23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vertical="center"/>
    </xf>
    <xf numFmtId="0" fontId="24" fillId="0" borderId="20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vertical="center"/>
    </xf>
    <xf numFmtId="58" fontId="25" fillId="0" borderId="20" xfId="53" applyNumberFormat="1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left" vertical="center"/>
    </xf>
    <xf numFmtId="0" fontId="24" fillId="0" borderId="20" xfId="53" applyFont="1" applyBorder="1" applyAlignment="1">
      <alignment vertical="center"/>
    </xf>
    <xf numFmtId="0" fontId="24" fillId="0" borderId="21" xfId="53" applyFont="1" applyBorder="1" applyAlignment="1">
      <alignment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vertical="center"/>
    </xf>
    <xf numFmtId="0" fontId="24" fillId="0" borderId="23" xfId="53" applyFont="1" applyFill="1" applyBorder="1" applyAlignment="1">
      <alignment horizontal="right" vertical="center"/>
    </xf>
    <xf numFmtId="0" fontId="23" fillId="0" borderId="23" xfId="53" applyFont="1" applyFill="1" applyBorder="1" applyAlignment="1">
      <alignment vertical="center"/>
    </xf>
    <xf numFmtId="0" fontId="25" fillId="0" borderId="23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3" fillId="0" borderId="23" xfId="53" applyFont="1" applyFill="1" applyBorder="1" applyAlignment="1">
      <alignment horizontal="left" vertical="center"/>
    </xf>
    <xf numFmtId="0" fontId="23" fillId="0" borderId="0" xfId="53" applyFont="1" applyFill="1" applyBorder="1" applyAlignment="1">
      <alignment vertical="center"/>
    </xf>
    <xf numFmtId="0" fontId="25" fillId="0" borderId="0" xfId="53" applyFont="1" applyFill="1" applyBorder="1" applyAlignment="1">
      <alignment vertical="center"/>
    </xf>
    <xf numFmtId="0" fontId="25" fillId="0" borderId="0" xfId="53" applyFont="1" applyFill="1" applyAlignment="1">
      <alignment horizontal="left" vertical="center"/>
    </xf>
    <xf numFmtId="0" fontId="23" fillId="0" borderId="17" xfId="53" applyFont="1" applyFill="1" applyBorder="1" applyAlignment="1">
      <alignment vertical="center"/>
    </xf>
    <xf numFmtId="0" fontId="23" fillId="0" borderId="24" xfId="53" applyFont="1" applyFill="1" applyBorder="1" applyAlignment="1">
      <alignment horizontal="left" vertical="center"/>
    </xf>
    <xf numFmtId="0" fontId="23" fillId="0" borderId="25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vertical="center"/>
    </xf>
    <xf numFmtId="0" fontId="25" fillId="0" borderId="26" xfId="53" applyFont="1" applyFill="1" applyBorder="1" applyAlignment="1">
      <alignment horizontal="center" vertical="center"/>
    </xf>
    <xf numFmtId="0" fontId="25" fillId="0" borderId="27" xfId="53" applyFont="1" applyFill="1" applyBorder="1" applyAlignment="1">
      <alignment horizontal="center" vertical="center"/>
    </xf>
    <xf numFmtId="0" fontId="26" fillId="0" borderId="28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/>
    </xf>
    <xf numFmtId="0" fontId="25" fillId="0" borderId="28" xfId="53" applyFont="1" applyFill="1" applyBorder="1" applyAlignment="1">
      <alignment horizontal="left" vertical="center"/>
    </xf>
    <xf numFmtId="0" fontId="25" fillId="0" borderId="27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 wrapText="1"/>
    </xf>
    <xf numFmtId="0" fontId="25" fillId="0" borderId="20" xfId="53" applyFont="1" applyFill="1" applyBorder="1" applyAlignment="1">
      <alignment horizontal="left" vertical="center" wrapText="1"/>
    </xf>
    <xf numFmtId="0" fontId="23" fillId="0" borderId="22" xfId="53" applyFont="1" applyFill="1" applyBorder="1" applyAlignment="1">
      <alignment horizontal="left" vertical="center"/>
    </xf>
    <xf numFmtId="0" fontId="21" fillId="0" borderId="23" xfId="53" applyFill="1" applyBorder="1" applyAlignment="1">
      <alignment horizontal="center" vertical="center"/>
    </xf>
    <xf numFmtId="0" fontId="23" fillId="0" borderId="29" xfId="53" applyFont="1" applyFill="1" applyBorder="1" applyAlignment="1">
      <alignment horizontal="center" vertical="center"/>
    </xf>
    <xf numFmtId="0" fontId="23" fillId="0" borderId="30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17" xfId="53" applyFont="1" applyFill="1" applyBorder="1" applyAlignment="1">
      <alignment horizontal="left" vertical="center"/>
    </xf>
    <xf numFmtId="0" fontId="26" fillId="0" borderId="18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5" fillId="0" borderId="23" xfId="53" applyFont="1" applyFill="1" applyBorder="1" applyAlignment="1">
      <alignment horizontal="center" vertical="center"/>
    </xf>
    <xf numFmtId="58" fontId="25" fillId="0" borderId="23" xfId="53" applyNumberFormat="1" applyFont="1" applyFill="1" applyBorder="1" applyAlignment="1">
      <alignment vertical="center"/>
    </xf>
    <xf numFmtId="0" fontId="23" fillId="0" borderId="2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horizontal="left" vertical="center"/>
    </xf>
    <xf numFmtId="0" fontId="25" fillId="0" borderId="35" xfId="53" applyFont="1" applyFill="1" applyBorder="1" applyAlignment="1">
      <alignment horizontal="left" vertical="center"/>
    </xf>
    <xf numFmtId="0" fontId="23" fillId="0" borderId="36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center" vertical="center"/>
    </xf>
    <xf numFmtId="0" fontId="26" fillId="0" borderId="37" xfId="53" applyFont="1" applyFill="1" applyBorder="1" applyAlignment="1">
      <alignment horizontal="left" vertical="center"/>
    </xf>
    <xf numFmtId="0" fontId="23" fillId="0" borderId="34" xfId="53" applyFont="1" applyFill="1" applyBorder="1" applyAlignment="1">
      <alignment horizontal="left" vertical="center"/>
    </xf>
    <xf numFmtId="0" fontId="23" fillId="0" borderId="21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left" vertical="center"/>
    </xf>
    <xf numFmtId="0" fontId="25" fillId="0" borderId="21" xfId="53" applyFont="1" applyFill="1" applyBorder="1" applyAlignment="1">
      <alignment horizontal="left" vertical="center" wrapText="1"/>
    </xf>
    <xf numFmtId="0" fontId="21" fillId="0" borderId="35" xfId="53" applyFill="1" applyBorder="1" applyAlignment="1">
      <alignment horizontal="center" vertical="center"/>
    </xf>
    <xf numFmtId="0" fontId="21" fillId="0" borderId="37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/>
    </xf>
    <xf numFmtId="0" fontId="25" fillId="0" borderId="35" xfId="53" applyFont="1" applyFill="1" applyBorder="1" applyAlignment="1">
      <alignment horizontal="center" vertical="center"/>
    </xf>
    <xf numFmtId="0" fontId="21" fillId="0" borderId="0" xfId="53" applyFont="1" applyAlignment="1">
      <alignment horizontal="left" vertical="center"/>
    </xf>
    <xf numFmtId="0" fontId="28" fillId="0" borderId="16" xfId="53" applyFont="1" applyBorder="1" applyAlignment="1">
      <alignment horizontal="center" vertical="top"/>
    </xf>
    <xf numFmtId="0" fontId="27" fillId="0" borderId="39" xfId="53" applyFont="1" applyBorder="1" applyAlignment="1">
      <alignment horizontal="left" vertical="center"/>
    </xf>
    <xf numFmtId="0" fontId="24" fillId="0" borderId="40" xfId="53" applyFont="1" applyBorder="1" applyAlignment="1">
      <alignment horizontal="center" vertical="center"/>
    </xf>
    <xf numFmtId="0" fontId="27" fillId="0" borderId="40" xfId="53" applyFont="1" applyBorder="1" applyAlignment="1">
      <alignment horizontal="center" vertical="center"/>
    </xf>
    <xf numFmtId="0" fontId="26" fillId="0" borderId="40" xfId="53" applyFont="1" applyBorder="1" applyAlignment="1">
      <alignment horizontal="left" vertical="center"/>
    </xf>
    <xf numFmtId="0" fontId="26" fillId="0" borderId="17" xfId="53" applyFont="1" applyBorder="1" applyAlignment="1">
      <alignment horizontal="center" vertical="center"/>
    </xf>
    <xf numFmtId="0" fontId="26" fillId="0" borderId="18" xfId="53" applyFont="1" applyBorder="1" applyAlignment="1">
      <alignment horizontal="center" vertical="center"/>
    </xf>
    <xf numFmtId="0" fontId="26" fillId="0" borderId="34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4" xfId="53" applyFont="1" applyBorder="1" applyAlignment="1">
      <alignment horizontal="center" vertical="center"/>
    </xf>
    <xf numFmtId="0" fontId="26" fillId="0" borderId="19" xfId="53" applyFont="1" applyBorder="1" applyAlignment="1">
      <alignment horizontal="left" vertical="center"/>
    </xf>
    <xf numFmtId="0" fontId="24" fillId="0" borderId="20" xfId="53" applyFont="1" applyBorder="1" applyAlignment="1">
      <alignment horizontal="left" vertical="center"/>
    </xf>
    <xf numFmtId="0" fontId="24" fillId="0" borderId="21" xfId="53" applyFont="1" applyBorder="1" applyAlignment="1">
      <alignment horizontal="left" vertical="center"/>
    </xf>
    <xf numFmtId="0" fontId="26" fillId="0" borderId="20" xfId="53" applyFont="1" applyBorder="1" applyAlignment="1">
      <alignment horizontal="left" vertical="center"/>
    </xf>
    <xf numFmtId="14" fontId="24" fillId="0" borderId="20" xfId="53" applyNumberFormat="1" applyFont="1" applyBorder="1" applyAlignment="1">
      <alignment horizontal="center" vertical="center"/>
    </xf>
    <xf numFmtId="14" fontId="24" fillId="0" borderId="21" xfId="53" applyNumberFormat="1" applyFont="1" applyBorder="1" applyAlignment="1">
      <alignment horizontal="center" vertical="center"/>
    </xf>
    <xf numFmtId="0" fontId="26" fillId="0" borderId="19" xfId="53" applyFont="1" applyBorder="1" applyAlignment="1">
      <alignment vertical="center"/>
    </xf>
    <xf numFmtId="0" fontId="26" fillId="0" borderId="20" xfId="53" applyFont="1" applyBorder="1" applyAlignment="1">
      <alignment vertical="center"/>
    </xf>
    <xf numFmtId="0" fontId="26" fillId="0" borderId="19" xfId="53" applyFont="1" applyBorder="1" applyAlignment="1">
      <alignment horizontal="center" vertical="center"/>
    </xf>
    <xf numFmtId="0" fontId="24" fillId="0" borderId="26" xfId="53" applyFont="1" applyBorder="1" applyAlignment="1">
      <alignment horizontal="left" vertical="center"/>
    </xf>
    <xf numFmtId="0" fontId="24" fillId="0" borderId="37" xfId="53" applyFont="1" applyBorder="1" applyAlignment="1">
      <alignment horizontal="left" vertical="center"/>
    </xf>
    <xf numFmtId="0" fontId="21" fillId="0" borderId="20" xfId="53" applyFont="1" applyBorder="1" applyAlignment="1">
      <alignment vertical="center"/>
    </xf>
    <xf numFmtId="0" fontId="24" fillId="0" borderId="19" xfId="53" applyFont="1" applyBorder="1" applyAlignment="1">
      <alignment horizontal="left" vertical="center"/>
    </xf>
    <xf numFmtId="0" fontId="29" fillId="0" borderId="22" xfId="53" applyFont="1" applyBorder="1" applyAlignment="1">
      <alignment vertical="center"/>
    </xf>
    <xf numFmtId="0" fontId="24" fillId="0" borderId="23" xfId="53" applyFont="1" applyBorder="1" applyAlignment="1">
      <alignment horizontal="center" vertical="center"/>
    </xf>
    <xf numFmtId="0" fontId="24" fillId="0" borderId="35" xfId="53" applyFont="1" applyBorder="1" applyAlignment="1">
      <alignment horizontal="center" vertical="center"/>
    </xf>
    <xf numFmtId="0" fontId="26" fillId="0" borderId="22" xfId="53" applyFont="1" applyBorder="1" applyAlignment="1">
      <alignment horizontal="left" vertical="center"/>
    </xf>
    <xf numFmtId="0" fontId="26" fillId="0" borderId="23" xfId="53" applyFont="1" applyBorder="1" applyAlignment="1">
      <alignment horizontal="left" vertical="center"/>
    </xf>
    <xf numFmtId="14" fontId="24" fillId="0" borderId="23" xfId="53" applyNumberFormat="1" applyFont="1" applyBorder="1" applyAlignment="1">
      <alignment horizontal="center" vertical="center"/>
    </xf>
    <xf numFmtId="14" fontId="24" fillId="0" borderId="35" xfId="53" applyNumberFormat="1" applyFont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vertical="center"/>
    </xf>
    <xf numFmtId="0" fontId="21" fillId="0" borderId="18" xfId="53" applyFont="1" applyBorder="1" applyAlignment="1">
      <alignment horizontal="left" vertical="center"/>
    </xf>
    <xf numFmtId="0" fontId="24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vertical="center"/>
    </xf>
    <xf numFmtId="0" fontId="26" fillId="0" borderId="18" xfId="53" applyFont="1" applyBorder="1" applyAlignment="1">
      <alignment vertical="center"/>
    </xf>
    <xf numFmtId="0" fontId="21" fillId="0" borderId="20" xfId="53" applyFont="1" applyBorder="1" applyAlignment="1">
      <alignment horizontal="left" vertical="center"/>
    </xf>
    <xf numFmtId="0" fontId="26" fillId="0" borderId="0" xfId="53" applyFont="1" applyBorder="1" applyAlignment="1">
      <alignment horizontal="left" vertical="center"/>
    </xf>
    <xf numFmtId="0" fontId="25" fillId="0" borderId="17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28" xfId="53" applyFont="1" applyBorder="1" applyAlignment="1">
      <alignment horizontal="left" vertical="center"/>
    </xf>
    <xf numFmtId="0" fontId="25" fillId="0" borderId="27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4" fillId="0" borderId="22" xfId="53" applyFont="1" applyBorder="1" applyAlignment="1">
      <alignment horizontal="left" vertical="center"/>
    </xf>
    <xf numFmtId="0" fontId="24" fillId="0" borderId="23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4" fillId="0" borderId="20" xfId="53" applyFont="1" applyFill="1" applyBorder="1" applyAlignment="1">
      <alignment horizontal="left" vertical="center"/>
    </xf>
    <xf numFmtId="0" fontId="26" fillId="0" borderId="22" xfId="53" applyFont="1" applyBorder="1" applyAlignment="1">
      <alignment horizontal="center" vertical="center"/>
    </xf>
    <xf numFmtId="0" fontId="26" fillId="0" borderId="23" xfId="53" applyFont="1" applyBorder="1" applyAlignment="1">
      <alignment horizontal="center" vertical="center"/>
    </xf>
    <xf numFmtId="0" fontId="26" fillId="0" borderId="20" xfId="53" applyFont="1" applyBorder="1" applyAlignment="1">
      <alignment horizontal="center" vertical="center"/>
    </xf>
    <xf numFmtId="0" fontId="23" fillId="0" borderId="20" xfId="53" applyFont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6" fillId="0" borderId="32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25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left" vertical="center"/>
    </xf>
    <xf numFmtId="0" fontId="24" fillId="0" borderId="27" xfId="53" applyFont="1" applyFill="1" applyBorder="1" applyAlignment="1">
      <alignment horizontal="left" vertical="center"/>
    </xf>
    <xf numFmtId="0" fontId="26" fillId="0" borderId="2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7" fillId="0" borderId="41" xfId="53" applyFont="1" applyBorder="1" applyAlignment="1">
      <alignment vertical="center"/>
    </xf>
    <xf numFmtId="0" fontId="24" fillId="0" borderId="42" xfId="53" applyFont="1" applyBorder="1" applyAlignment="1">
      <alignment horizontal="center" vertical="center"/>
    </xf>
    <xf numFmtId="0" fontId="27" fillId="0" borderId="42" xfId="53" applyFont="1" applyBorder="1" applyAlignment="1">
      <alignment vertical="center"/>
    </xf>
    <xf numFmtId="58" fontId="24" fillId="0" borderId="42" xfId="53" applyNumberFormat="1" applyFont="1" applyBorder="1" applyAlignment="1">
      <alignment vertical="center"/>
    </xf>
    <xf numFmtId="58" fontId="21" fillId="0" borderId="42" xfId="53" applyNumberFormat="1" applyFont="1" applyBorder="1" applyAlignment="1">
      <alignment vertical="center"/>
    </xf>
    <xf numFmtId="0" fontId="27" fillId="0" borderId="42" xfId="53" applyFont="1" applyBorder="1" applyAlignment="1">
      <alignment horizontal="center" vertical="center"/>
    </xf>
    <xf numFmtId="0" fontId="27" fillId="0" borderId="43" xfId="53" applyFont="1" applyFill="1" applyBorder="1" applyAlignment="1">
      <alignment horizontal="left" vertical="center"/>
    </xf>
    <xf numFmtId="0" fontId="27" fillId="0" borderId="42" xfId="53" applyFont="1" applyFill="1" applyBorder="1" applyAlignment="1">
      <alignment horizontal="left" vertical="center"/>
    </xf>
    <xf numFmtId="0" fontId="27" fillId="0" borderId="44" xfId="53" applyFont="1" applyFill="1" applyBorder="1" applyAlignment="1">
      <alignment horizontal="center" vertical="center"/>
    </xf>
    <xf numFmtId="0" fontId="27" fillId="0" borderId="45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27" fillId="0" borderId="23" xfId="53" applyFont="1" applyFill="1" applyBorder="1" applyAlignment="1">
      <alignment horizontal="center" vertical="center"/>
    </xf>
    <xf numFmtId="58" fontId="27" fillId="0" borderId="42" xfId="53" applyNumberFormat="1" applyFont="1" applyBorder="1" applyAlignment="1">
      <alignment vertical="center"/>
    </xf>
    <xf numFmtId="0" fontId="21" fillId="0" borderId="40" xfId="53" applyFont="1" applyBorder="1" applyAlignment="1">
      <alignment horizontal="center" vertical="center"/>
    </xf>
    <xf numFmtId="0" fontId="21" fillId="0" borderId="46" xfId="53" applyFont="1" applyBorder="1" applyAlignment="1">
      <alignment horizontal="center" vertical="center"/>
    </xf>
    <xf numFmtId="0" fontId="26" fillId="0" borderId="21" xfId="53" applyFont="1" applyBorder="1" applyAlignment="1">
      <alignment horizontal="center" vertical="center"/>
    </xf>
    <xf numFmtId="0" fontId="26" fillId="0" borderId="35" xfId="53" applyFont="1" applyBorder="1" applyAlignment="1">
      <alignment horizontal="left" vertical="center"/>
    </xf>
    <xf numFmtId="0" fontId="24" fillId="0" borderId="34" xfId="53" applyFont="1" applyBorder="1" applyAlignment="1">
      <alignment horizontal="left" vertical="center"/>
    </xf>
    <xf numFmtId="0" fontId="23" fillId="0" borderId="18" xfId="53" applyFont="1" applyBorder="1" applyAlignment="1">
      <alignment horizontal="left" vertical="center"/>
    </xf>
    <xf numFmtId="0" fontId="23" fillId="0" borderId="34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21" xfId="53" applyFont="1" applyFill="1" applyBorder="1" applyAlignment="1">
      <alignment horizontal="left" vertical="center"/>
    </xf>
    <xf numFmtId="0" fontId="26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4" fillId="0" borderId="36" xfId="53" applyFont="1" applyFill="1" applyBorder="1" applyAlignment="1">
      <alignment horizontal="left" vertical="center"/>
    </xf>
    <xf numFmtId="0" fontId="24" fillId="0" borderId="37" xfId="53" applyFont="1" applyFill="1" applyBorder="1" applyAlignment="1">
      <alignment horizontal="left" vertical="center"/>
    </xf>
    <xf numFmtId="0" fontId="26" fillId="0" borderId="37" xfId="53" applyFont="1" applyBorder="1" applyAlignment="1">
      <alignment horizontal="left" vertical="center"/>
    </xf>
    <xf numFmtId="0" fontId="24" fillId="0" borderId="47" xfId="53" applyFont="1" applyBorder="1" applyAlignment="1">
      <alignment horizontal="center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49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21" fillId="0" borderId="42" xfId="53" applyFont="1" applyBorder="1" applyAlignment="1">
      <alignment horizontal="center" vertical="center"/>
    </xf>
    <xf numFmtId="0" fontId="21" fillId="0" borderId="47" xfId="53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30" fillId="0" borderId="16" xfId="53" applyFont="1" applyBorder="1" applyAlignment="1">
      <alignment horizontal="center" vertical="top"/>
    </xf>
    <xf numFmtId="0" fontId="26" fillId="0" borderId="50" xfId="53" applyFont="1" applyBorder="1" applyAlignment="1">
      <alignment horizontal="left" vertical="center"/>
    </xf>
    <xf numFmtId="0" fontId="26" fillId="0" borderId="29" xfId="53" applyFont="1" applyBorder="1" applyAlignment="1">
      <alignment horizontal="left" vertical="center"/>
    </xf>
    <xf numFmtId="0" fontId="27" fillId="0" borderId="43" xfId="53" applyFont="1" applyBorder="1" applyAlignment="1">
      <alignment horizontal="left" vertical="center"/>
    </xf>
    <xf numFmtId="0" fontId="27" fillId="0" borderId="42" xfId="53" applyFont="1" applyBorder="1" applyAlignment="1">
      <alignment horizontal="left" vertical="center"/>
    </xf>
    <xf numFmtId="0" fontId="26" fillId="0" borderId="44" xfId="53" applyFont="1" applyBorder="1" applyAlignment="1">
      <alignment vertical="center"/>
    </xf>
    <xf numFmtId="0" fontId="21" fillId="0" borderId="45" xfId="53" applyFont="1" applyBorder="1" applyAlignment="1">
      <alignment horizontal="left" vertical="center"/>
    </xf>
    <xf numFmtId="0" fontId="24" fillId="0" borderId="45" xfId="53" applyFont="1" applyBorder="1" applyAlignment="1">
      <alignment horizontal="left" vertical="center"/>
    </xf>
    <xf numFmtId="0" fontId="21" fillId="0" borderId="45" xfId="53" applyFont="1" applyBorder="1" applyAlignment="1">
      <alignment vertical="center"/>
    </xf>
    <xf numFmtId="0" fontId="26" fillId="0" borderId="45" xfId="53" applyFont="1" applyBorder="1" applyAlignment="1">
      <alignment vertical="center"/>
    </xf>
    <xf numFmtId="0" fontId="26" fillId="0" borderId="44" xfId="53" applyFont="1" applyBorder="1" applyAlignment="1">
      <alignment horizontal="center" vertical="center"/>
    </xf>
    <xf numFmtId="0" fontId="24" fillId="0" borderId="45" xfId="53" applyFont="1" applyBorder="1" applyAlignment="1">
      <alignment horizontal="center" vertical="center"/>
    </xf>
    <xf numFmtId="0" fontId="26" fillId="0" borderId="45" xfId="53" applyFont="1" applyBorder="1" applyAlignment="1">
      <alignment horizontal="center" vertical="center"/>
    </xf>
    <xf numFmtId="0" fontId="21" fillId="0" borderId="45" xfId="53" applyFont="1" applyBorder="1" applyAlignment="1">
      <alignment horizontal="center" vertical="center"/>
    </xf>
    <xf numFmtId="0" fontId="24" fillId="0" borderId="20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26" fillId="0" borderId="31" xfId="53" applyFont="1" applyBorder="1" applyAlignment="1">
      <alignment horizontal="left" vertical="center" wrapText="1"/>
    </xf>
    <xf numFmtId="0" fontId="26" fillId="0" borderId="32" xfId="53" applyFont="1" applyBorder="1" applyAlignment="1">
      <alignment horizontal="left" vertical="center" wrapText="1"/>
    </xf>
    <xf numFmtId="0" fontId="26" fillId="0" borderId="44" xfId="53" applyFont="1" applyBorder="1" applyAlignment="1">
      <alignment horizontal="left" vertical="center"/>
    </xf>
    <xf numFmtId="0" fontId="26" fillId="0" borderId="45" xfId="53" applyFont="1" applyBorder="1" applyAlignment="1">
      <alignment horizontal="left" vertical="center"/>
    </xf>
    <xf numFmtId="0" fontId="31" fillId="0" borderId="51" xfId="53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9" fontId="24" fillId="0" borderId="20" xfId="53" applyNumberFormat="1" applyFont="1" applyBorder="1" applyAlignment="1">
      <alignment horizontal="center" vertical="center"/>
    </xf>
    <xf numFmtId="9" fontId="32" fillId="0" borderId="2" xfId="0" applyNumberFormat="1" applyFont="1" applyFill="1" applyBorder="1" applyAlignment="1">
      <alignment horizontal="center" vertical="center"/>
    </xf>
    <xf numFmtId="0" fontId="27" fillId="0" borderId="43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3" applyNumberFormat="1" applyFont="1" applyBorder="1" applyAlignment="1">
      <alignment horizontal="left" vertical="center"/>
    </xf>
    <xf numFmtId="9" fontId="24" fillId="0" borderId="25" xfId="53" applyNumberFormat="1" applyFont="1" applyBorder="1" applyAlignment="1">
      <alignment horizontal="left" vertical="center"/>
    </xf>
    <xf numFmtId="9" fontId="24" fillId="0" borderId="31" xfId="53" applyNumberFormat="1" applyFont="1" applyBorder="1" applyAlignment="1">
      <alignment horizontal="left" vertical="center"/>
    </xf>
    <xf numFmtId="9" fontId="24" fillId="0" borderId="32" xfId="53" applyNumberFormat="1" applyFont="1" applyBorder="1" applyAlignment="1">
      <alignment horizontal="left" vertical="center"/>
    </xf>
    <xf numFmtId="0" fontId="23" fillId="0" borderId="44" xfId="53" applyFont="1" applyFill="1" applyBorder="1" applyAlignment="1">
      <alignment horizontal="left" vertical="center"/>
    </xf>
    <xf numFmtId="0" fontId="23" fillId="0" borderId="45" xfId="53" applyFont="1" applyFill="1" applyBorder="1" applyAlignment="1">
      <alignment horizontal="left" vertical="center"/>
    </xf>
    <xf numFmtId="0" fontId="23" fillId="0" borderId="52" xfId="53" applyFont="1" applyFill="1" applyBorder="1" applyAlignment="1">
      <alignment horizontal="left" vertical="center"/>
    </xf>
    <xf numFmtId="0" fontId="23" fillId="0" borderId="32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24" fillId="0" borderId="53" xfId="53" applyFont="1" applyFill="1" applyBorder="1" applyAlignment="1">
      <alignment horizontal="left" vertical="center"/>
    </xf>
    <xf numFmtId="0" fontId="24" fillId="0" borderId="54" xfId="53" applyFont="1" applyFill="1" applyBorder="1" applyAlignment="1">
      <alignment horizontal="left" vertical="center"/>
    </xf>
    <xf numFmtId="0" fontId="27" fillId="0" borderId="39" xfId="53" applyFont="1" applyBorder="1" applyAlignment="1">
      <alignment vertical="center"/>
    </xf>
    <xf numFmtId="0" fontId="33" fillId="0" borderId="42" xfId="53" applyFont="1" applyBorder="1" applyAlignment="1">
      <alignment horizontal="center" vertical="center"/>
    </xf>
    <xf numFmtId="0" fontId="27" fillId="0" borderId="40" xfId="53" applyFont="1" applyBorder="1" applyAlignment="1">
      <alignment vertical="center"/>
    </xf>
    <xf numFmtId="0" fontId="24" fillId="0" borderId="55" xfId="53" applyFont="1" applyBorder="1" applyAlignment="1">
      <alignment vertical="center"/>
    </xf>
    <xf numFmtId="0" fontId="27" fillId="0" borderId="55" xfId="53" applyFont="1" applyBorder="1" applyAlignment="1">
      <alignment vertical="center"/>
    </xf>
    <xf numFmtId="58" fontId="21" fillId="0" borderId="40" xfId="53" applyNumberFormat="1" applyFont="1" applyBorder="1" applyAlignment="1">
      <alignment vertical="center"/>
    </xf>
    <xf numFmtId="0" fontId="27" fillId="0" borderId="29" xfId="53" applyFont="1" applyBorder="1" applyAlignment="1">
      <alignment horizontal="center" vertical="center"/>
    </xf>
    <xf numFmtId="0" fontId="24" fillId="0" borderId="50" xfId="53" applyFont="1" applyFill="1" applyBorder="1" applyAlignment="1">
      <alignment horizontal="left" vertical="center"/>
    </xf>
    <xf numFmtId="0" fontId="24" fillId="0" borderId="29" xfId="53" applyFont="1" applyFill="1" applyBorder="1" applyAlignment="1">
      <alignment horizontal="left" vertical="center"/>
    </xf>
    <xf numFmtId="0" fontId="26" fillId="0" borderId="56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4" fillId="0" borderId="49" xfId="53" applyFont="1" applyBorder="1" applyAlignment="1">
      <alignment horizontal="left" vertical="center"/>
    </xf>
    <xf numFmtId="0" fontId="26" fillId="0" borderId="0" xfId="53" applyFont="1" applyBorder="1" applyAlignment="1">
      <alignment vertical="center"/>
    </xf>
    <xf numFmtId="0" fontId="26" fillId="0" borderId="38" xfId="53" applyFont="1" applyBorder="1" applyAlignment="1">
      <alignment horizontal="left" vertical="center" wrapText="1"/>
    </xf>
    <xf numFmtId="0" fontId="26" fillId="0" borderId="49" xfId="53" applyFont="1" applyBorder="1" applyAlignment="1">
      <alignment horizontal="left" vertical="center"/>
    </xf>
    <xf numFmtId="0" fontId="34" fillId="0" borderId="21" xfId="53" applyFont="1" applyBorder="1" applyAlignment="1">
      <alignment horizontal="left" vertical="center" wrapText="1"/>
    </xf>
    <xf numFmtId="0" fontId="34" fillId="0" borderId="21" xfId="53" applyFont="1" applyBorder="1" applyAlignment="1">
      <alignment horizontal="left" vertical="center"/>
    </xf>
    <xf numFmtId="0" fontId="25" fillId="0" borderId="21" xfId="53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4" fillId="0" borderId="36" xfId="53" applyNumberFormat="1" applyFont="1" applyBorder="1" applyAlignment="1">
      <alignment horizontal="left" vertical="center"/>
    </xf>
    <xf numFmtId="9" fontId="24" fillId="0" borderId="38" xfId="53" applyNumberFormat="1" applyFont="1" applyBorder="1" applyAlignment="1">
      <alignment horizontal="left" vertical="center"/>
    </xf>
    <xf numFmtId="0" fontId="23" fillId="0" borderId="49" xfId="53" applyFont="1" applyFill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4" fillId="0" borderId="57" xfId="53" applyFont="1" applyFill="1" applyBorder="1" applyAlignment="1">
      <alignment horizontal="left" vertical="center"/>
    </xf>
    <xf numFmtId="0" fontId="27" fillId="0" borderId="58" xfId="53" applyFont="1" applyBorder="1" applyAlignment="1">
      <alignment horizontal="center" vertical="center"/>
    </xf>
    <xf numFmtId="0" fontId="24" fillId="0" borderId="55" xfId="53" applyFont="1" applyBorder="1" applyAlignment="1">
      <alignment horizontal="center" vertical="center"/>
    </xf>
    <xf numFmtId="0" fontId="24" fillId="0" borderId="56" xfId="53" applyFont="1" applyBorder="1" applyAlignment="1">
      <alignment horizontal="center" vertical="center"/>
    </xf>
    <xf numFmtId="0" fontId="24" fillId="0" borderId="56" xfId="53" applyFont="1" applyFill="1" applyBorder="1" applyAlignment="1">
      <alignment horizontal="left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3" borderId="5" xfId="51" applyFill="1" applyBorder="1" applyAlignment="1" quotePrefix="1">
      <alignment horizontal="center" vertical="center" wrapText="1"/>
    </xf>
    <xf numFmtId="0" fontId="9" fillId="0" borderId="0" xfId="49" applyFont="1" applyBorder="1" applyAlignment="1" quotePrefix="1">
      <alignment horizontal="center" vertical="center" wrapText="1"/>
    </xf>
    <xf numFmtId="0" fontId="5" fillId="3" borderId="0" xfId="51" applyFill="1" applyAlignment="1" quotePrefix="1">
      <alignment horizontal="center" vertical="center" wrapText="1"/>
    </xf>
    <xf numFmtId="0" fontId="9" fillId="0" borderId="5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3" xfId="54"/>
    <cellStyle name="常规 4" xfId="55"/>
    <cellStyle name="常规 40" xfId="56"/>
    <cellStyle name="常规_10AW核价-润懋(35款已核，单耗未减)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24765</xdr:rowOff>
        </xdr:from>
        <xdr:to>
          <xdr:col>2</xdr:col>
          <xdr:colOff>673100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96715"/>
              <a:ext cx="492125" cy="556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244475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244475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288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244475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288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244475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984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244475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46" customWidth="1"/>
    <col min="3" max="3" width="10.125" customWidth="1"/>
  </cols>
  <sheetData>
    <row r="1" ht="21" customHeight="1" spans="1:2">
      <c r="A1" s="347"/>
      <c r="B1" s="348" t="s">
        <v>0</v>
      </c>
    </row>
    <row r="2" spans="1:2">
      <c r="A2" s="9">
        <v>1</v>
      </c>
      <c r="B2" s="349" t="s">
        <v>1</v>
      </c>
    </row>
    <row r="3" spans="1:2">
      <c r="A3" s="9">
        <v>2</v>
      </c>
      <c r="B3" s="349" t="s">
        <v>2</v>
      </c>
    </row>
    <row r="4" spans="1:2">
      <c r="A4" s="9">
        <v>3</v>
      </c>
      <c r="B4" s="349" t="s">
        <v>3</v>
      </c>
    </row>
    <row r="5" spans="1:2">
      <c r="A5" s="9">
        <v>4</v>
      </c>
      <c r="B5" s="349" t="s">
        <v>4</v>
      </c>
    </row>
    <row r="6" spans="1:2">
      <c r="A6" s="9">
        <v>5</v>
      </c>
      <c r="B6" s="349" t="s">
        <v>5</v>
      </c>
    </row>
    <row r="7" spans="1:2">
      <c r="A7" s="9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8.95" customHeight="1" spans="1:2">
      <c r="A9" s="347"/>
      <c r="B9" s="352" t="s">
        <v>8</v>
      </c>
    </row>
    <row r="10" ht="15.95" customHeight="1" spans="1:2">
      <c r="A10" s="9">
        <v>1</v>
      </c>
      <c r="B10" s="353" t="s">
        <v>9</v>
      </c>
    </row>
    <row r="11" spans="1:2">
      <c r="A11" s="9">
        <v>2</v>
      </c>
      <c r="B11" s="349" t="s">
        <v>10</v>
      </c>
    </row>
    <row r="12" spans="1:2">
      <c r="A12" s="9">
        <v>3</v>
      </c>
      <c r="B12" s="354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49" t="s">
        <v>17</v>
      </c>
    </row>
    <row r="19" spans="1:2">
      <c r="A19" s="9"/>
      <c r="B19" s="349"/>
    </row>
    <row r="20" ht="20.25" spans="1:2">
      <c r="A20" s="347"/>
      <c r="B20" s="348" t="s">
        <v>18</v>
      </c>
    </row>
    <row r="21" spans="1:2">
      <c r="A21" s="9">
        <v>1</v>
      </c>
      <c r="B21" s="356" t="s">
        <v>19</v>
      </c>
    </row>
    <row r="22" spans="1:2">
      <c r="A22" s="9">
        <v>2</v>
      </c>
      <c r="B22" s="349" t="s">
        <v>20</v>
      </c>
    </row>
    <row r="23" spans="1:2">
      <c r="A23" s="9">
        <v>3</v>
      </c>
      <c r="B23" s="349" t="s">
        <v>21</v>
      </c>
    </row>
    <row r="24" spans="1:2">
      <c r="A24" s="9">
        <v>4</v>
      </c>
      <c r="B24" s="349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49" t="s">
        <v>25</v>
      </c>
    </row>
    <row r="28" spans="1:2">
      <c r="A28" s="9"/>
      <c r="B28" s="349"/>
    </row>
    <row r="29" ht="20.25" spans="1:2">
      <c r="A29" s="347"/>
      <c r="B29" s="348" t="s">
        <v>26</v>
      </c>
    </row>
    <row r="30" spans="1:2">
      <c r="A30" s="9">
        <v>1</v>
      </c>
      <c r="B30" s="356" t="s">
        <v>27</v>
      </c>
    </row>
    <row r="31" spans="1:2">
      <c r="A31" s="9">
        <v>2</v>
      </c>
      <c r="B31" s="349" t="s">
        <v>28</v>
      </c>
    </row>
    <row r="32" spans="1:2">
      <c r="A32" s="9">
        <v>3</v>
      </c>
      <c r="B32" s="349" t="s">
        <v>29</v>
      </c>
    </row>
    <row r="33" ht="28.5" spans="1:2">
      <c r="A33" s="9">
        <v>4</v>
      </c>
      <c r="B33" s="349" t="s">
        <v>30</v>
      </c>
    </row>
    <row r="34" spans="1:2">
      <c r="A34" s="9">
        <v>5</v>
      </c>
      <c r="B34" s="349" t="s">
        <v>31</v>
      </c>
    </row>
    <row r="35" spans="1:2">
      <c r="A35" s="9">
        <v>6</v>
      </c>
      <c r="B35" s="349" t="s">
        <v>32</v>
      </c>
    </row>
    <row r="36" spans="1:2">
      <c r="A36" s="9">
        <v>7</v>
      </c>
      <c r="B36" s="349" t="s">
        <v>33</v>
      </c>
    </row>
    <row r="37" spans="1:2">
      <c r="A37" s="9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$A11:$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326</v>
      </c>
      <c r="B2" s="28" t="s">
        <v>262</v>
      </c>
      <c r="C2" s="28" t="s">
        <v>263</v>
      </c>
      <c r="D2" s="28" t="s">
        <v>264</v>
      </c>
      <c r="E2" s="28" t="s">
        <v>265</v>
      </c>
      <c r="F2" s="28" t="s">
        <v>266</v>
      </c>
      <c r="G2" s="27" t="s">
        <v>327</v>
      </c>
      <c r="H2" s="27" t="s">
        <v>328</v>
      </c>
      <c r="I2" s="27" t="s">
        <v>329</v>
      </c>
      <c r="J2" s="27" t="s">
        <v>328</v>
      </c>
      <c r="K2" s="27" t="s">
        <v>330</v>
      </c>
      <c r="L2" s="27" t="s">
        <v>328</v>
      </c>
      <c r="M2" s="28" t="s">
        <v>304</v>
      </c>
      <c r="N2" s="28" t="s">
        <v>275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326</v>
      </c>
      <c r="B4" s="30" t="s">
        <v>331</v>
      </c>
      <c r="C4" s="30" t="s">
        <v>305</v>
      </c>
      <c r="D4" s="30" t="s">
        <v>264</v>
      </c>
      <c r="E4" s="28" t="s">
        <v>265</v>
      </c>
      <c r="F4" s="28" t="s">
        <v>266</v>
      </c>
      <c r="G4" s="27" t="s">
        <v>327</v>
      </c>
      <c r="H4" s="27" t="s">
        <v>328</v>
      </c>
      <c r="I4" s="27" t="s">
        <v>329</v>
      </c>
      <c r="J4" s="27" t="s">
        <v>328</v>
      </c>
      <c r="K4" s="27" t="s">
        <v>330</v>
      </c>
      <c r="L4" s="27" t="s">
        <v>328</v>
      </c>
      <c r="M4" s="28" t="s">
        <v>304</v>
      </c>
      <c r="N4" s="28" t="s">
        <v>275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5">
      <c r="A11" s="13" t="s">
        <v>332</v>
      </c>
      <c r="B11" s="24"/>
      <c r="C11" s="24"/>
      <c r="D11" s="15"/>
      <c r="E11" s="16"/>
      <c r="F11" s="25"/>
      <c r="G11" s="25"/>
      <c r="H11" s="25"/>
      <c r="I11" s="26"/>
      <c r="J11" s="13" t="s">
        <v>285</v>
      </c>
      <c r="K11" s="14"/>
      <c r="L11" s="14"/>
      <c r="M11" s="15"/>
      <c r="N11" s="14"/>
      <c r="O11" s="21"/>
    </row>
    <row r="12" ht="16.5" spans="1:14">
      <c r="A12" s="17" t="s">
        <v>333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I11"/>
    <mergeCell ref="J11:M11"/>
    <mergeCell ref="A12:N12"/>
  </mergeCells>
  <dataValidations count="1">
    <dataValidation type="list" allowBlank="1" showInputMessage="1" showErrorMessage="1" sqref="N1 N3 O11 N5:N10 N12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:D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304</v>
      </c>
      <c r="L2" s="5" t="s">
        <v>275</v>
      </c>
    </row>
    <row r="3" ht="22.5" spans="1:12">
      <c r="A3" s="9" t="s">
        <v>306</v>
      </c>
      <c r="B3" s="362" t="s">
        <v>282</v>
      </c>
      <c r="C3" s="10">
        <v>6277</v>
      </c>
      <c r="D3" s="10" t="s">
        <v>277</v>
      </c>
      <c r="E3" s="359" t="s">
        <v>278</v>
      </c>
      <c r="F3" s="23" t="s">
        <v>63</v>
      </c>
      <c r="G3" s="23" t="s">
        <v>339</v>
      </c>
      <c r="H3" s="10" t="s">
        <v>340</v>
      </c>
      <c r="I3" s="10" t="s">
        <v>341</v>
      </c>
      <c r="J3" s="10"/>
      <c r="K3" s="10"/>
      <c r="L3" s="10" t="s">
        <v>280</v>
      </c>
    </row>
    <row r="4" ht="22.5" spans="1:12">
      <c r="A4" s="9" t="s">
        <v>342</v>
      </c>
      <c r="B4" s="362" t="s">
        <v>282</v>
      </c>
      <c r="C4" s="10">
        <v>3447</v>
      </c>
      <c r="D4" s="10" t="s">
        <v>277</v>
      </c>
      <c r="E4" s="361" t="s">
        <v>281</v>
      </c>
      <c r="F4" s="23" t="s">
        <v>63</v>
      </c>
      <c r="G4" s="23" t="s">
        <v>339</v>
      </c>
      <c r="H4" s="10" t="s">
        <v>340</v>
      </c>
      <c r="I4" s="10" t="s">
        <v>341</v>
      </c>
      <c r="J4" s="10"/>
      <c r="K4" s="10"/>
      <c r="L4" s="10" t="s">
        <v>280</v>
      </c>
    </row>
    <row r="5" ht="22.5" spans="1:12">
      <c r="A5" s="9" t="s">
        <v>321</v>
      </c>
      <c r="B5" s="362" t="s">
        <v>282</v>
      </c>
      <c r="C5" s="10">
        <v>6270</v>
      </c>
      <c r="D5" s="10" t="s">
        <v>277</v>
      </c>
      <c r="E5" s="359" t="s">
        <v>283</v>
      </c>
      <c r="F5" s="23" t="s">
        <v>63</v>
      </c>
      <c r="G5" s="23" t="s">
        <v>339</v>
      </c>
      <c r="H5" s="10" t="s">
        <v>340</v>
      </c>
      <c r="I5" s="10" t="s">
        <v>341</v>
      </c>
      <c r="J5" s="9"/>
      <c r="K5" s="9"/>
      <c r="L5" s="9" t="s">
        <v>280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5">
      <c r="A9" s="13" t="s">
        <v>284</v>
      </c>
      <c r="B9" s="24"/>
      <c r="C9" s="24"/>
      <c r="D9" s="15"/>
      <c r="E9" s="16"/>
      <c r="F9" s="25"/>
      <c r="G9" s="25"/>
      <c r="H9" s="25"/>
      <c r="I9" s="26"/>
      <c r="J9" s="13" t="s">
        <v>343</v>
      </c>
      <c r="K9" s="14"/>
      <c r="L9" s="14"/>
      <c r="M9" s="15"/>
      <c r="N9" s="14"/>
      <c r="O9" s="21"/>
    </row>
    <row r="10" ht="16.5" spans="1:12">
      <c r="A10" s="17" t="s">
        <v>344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D9"/>
    <mergeCell ref="E9:I9"/>
    <mergeCell ref="J9:M9"/>
    <mergeCell ref="A10:L10"/>
  </mergeCells>
  <dataValidations count="1">
    <dataValidation type="list" allowBlank="1" showInputMessage="1" showErrorMessage="1" sqref="O9 L10 L3:L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125" zoomScaleNormal="125" workbookViewId="0">
      <selection activeCell="A13" sqref="A13:D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305</v>
      </c>
      <c r="D2" s="5" t="s">
        <v>264</v>
      </c>
      <c r="E2" s="5" t="s">
        <v>265</v>
      </c>
      <c r="F2" s="4" t="s">
        <v>346</v>
      </c>
      <c r="G2" s="4" t="s">
        <v>289</v>
      </c>
      <c r="H2" s="6" t="s">
        <v>290</v>
      </c>
      <c r="I2" s="19" t="s">
        <v>292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293</v>
      </c>
      <c r="H3" s="8"/>
      <c r="I3" s="20"/>
    </row>
    <row r="4" ht="22.5" spans="1:9">
      <c r="A4" s="9"/>
      <c r="B4" s="365" t="s">
        <v>348</v>
      </c>
      <c r="C4" s="10" t="s">
        <v>349</v>
      </c>
      <c r="D4" s="359" t="s">
        <v>278</v>
      </c>
      <c r="E4" s="10" t="s">
        <v>63</v>
      </c>
      <c r="F4" s="10">
        <v>0.3</v>
      </c>
      <c r="G4" s="10">
        <v>0.5</v>
      </c>
      <c r="H4" s="10">
        <f t="shared" ref="H4:H9" si="0">SUM(F4:G4)</f>
        <v>0.8</v>
      </c>
      <c r="I4" s="10" t="s">
        <v>280</v>
      </c>
    </row>
    <row r="5" ht="22.5" spans="1:9">
      <c r="A5" s="9"/>
      <c r="B5" s="365" t="s">
        <v>348</v>
      </c>
      <c r="C5" s="10" t="s">
        <v>349</v>
      </c>
      <c r="D5" s="361" t="s">
        <v>281</v>
      </c>
      <c r="E5" s="10" t="s">
        <v>63</v>
      </c>
      <c r="F5" s="10">
        <v>0.3</v>
      </c>
      <c r="G5" s="10">
        <v>0.5</v>
      </c>
      <c r="H5" s="10">
        <f t="shared" si="0"/>
        <v>0.8</v>
      </c>
      <c r="I5" s="10" t="s">
        <v>280</v>
      </c>
    </row>
    <row r="6" ht="22.5" spans="1:9">
      <c r="A6" s="9"/>
      <c r="B6" s="365" t="s">
        <v>348</v>
      </c>
      <c r="C6" s="10" t="s">
        <v>349</v>
      </c>
      <c r="D6" s="359" t="s">
        <v>283</v>
      </c>
      <c r="E6" s="10" t="s">
        <v>63</v>
      </c>
      <c r="F6" s="10">
        <v>0.3</v>
      </c>
      <c r="G6" s="10">
        <v>0.5</v>
      </c>
      <c r="H6" s="10">
        <f t="shared" si="0"/>
        <v>0.8</v>
      </c>
      <c r="I6" s="10" t="s">
        <v>280</v>
      </c>
    </row>
    <row r="7" ht="22.5" spans="1:9">
      <c r="A7" s="9"/>
      <c r="B7" s="365" t="s">
        <v>348</v>
      </c>
      <c r="C7" t="s">
        <v>350</v>
      </c>
      <c r="D7" s="359" t="s">
        <v>278</v>
      </c>
      <c r="E7" s="10" t="s">
        <v>63</v>
      </c>
      <c r="F7" s="10">
        <v>0.1</v>
      </c>
      <c r="G7" s="10">
        <v>0.3</v>
      </c>
      <c r="H7" s="10">
        <f t="shared" si="0"/>
        <v>0.4</v>
      </c>
      <c r="I7" s="10" t="s">
        <v>280</v>
      </c>
    </row>
    <row r="8" ht="22.5" spans="1:9">
      <c r="A8" s="9"/>
      <c r="B8" s="365" t="s">
        <v>348</v>
      </c>
      <c r="C8" t="s">
        <v>350</v>
      </c>
      <c r="D8" s="361" t="s">
        <v>281</v>
      </c>
      <c r="E8" s="10" t="s">
        <v>63</v>
      </c>
      <c r="F8" s="10">
        <v>0.1</v>
      </c>
      <c r="G8" s="10">
        <v>0.3</v>
      </c>
      <c r="H8" s="10">
        <f t="shared" si="0"/>
        <v>0.4</v>
      </c>
      <c r="I8" s="10" t="s">
        <v>280</v>
      </c>
    </row>
    <row r="9" ht="22.5" spans="1:9">
      <c r="A9" s="9"/>
      <c r="B9" s="365" t="s">
        <v>348</v>
      </c>
      <c r="C9" t="s">
        <v>350</v>
      </c>
      <c r="D9" s="359" t="s">
        <v>283</v>
      </c>
      <c r="E9" s="10" t="s">
        <v>63</v>
      </c>
      <c r="F9" s="10">
        <v>0.1</v>
      </c>
      <c r="G9" s="10">
        <v>0.3</v>
      </c>
      <c r="H9" s="10">
        <f t="shared" si="0"/>
        <v>0.4</v>
      </c>
      <c r="I9" s="10" t="s">
        <v>280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="2" customFormat="1" ht="18.75" spans="1:9">
      <c r="A13" s="13" t="s">
        <v>284</v>
      </c>
      <c r="B13" s="14"/>
      <c r="C13" s="14"/>
      <c r="D13" s="15"/>
      <c r="E13" s="16"/>
      <c r="F13" s="13" t="s">
        <v>343</v>
      </c>
      <c r="G13" s="14"/>
      <c r="H13" s="15"/>
      <c r="I13" s="21"/>
    </row>
    <row r="14" ht="16.5" spans="1:9">
      <c r="A14" s="17" t="s">
        <v>351</v>
      </c>
      <c r="B14" s="17"/>
      <c r="C14" s="18"/>
      <c r="D14" s="18"/>
      <c r="E14" s="18"/>
      <c r="F14" s="18"/>
      <c r="G14" s="18"/>
      <c r="H14" s="18"/>
      <c r="I14" s="18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7.95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7.95" customHeight="1" spans="2:9">
      <c r="B5" s="334" t="s">
        <v>43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44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45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46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47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48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49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6" workbookViewId="0">
      <selection activeCell="A23" sqref="A23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ht="21" spans="1:1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5" t="s">
        <v>58</v>
      </c>
      <c r="J2" s="235"/>
      <c r="K2" s="236"/>
    </row>
    <row r="3" ht="14.2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4.2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45488</v>
      </c>
      <c r="G4" s="175"/>
      <c r="H4" s="170" t="s">
        <v>65</v>
      </c>
      <c r="I4" s="173"/>
      <c r="J4" s="171" t="s">
        <v>66</v>
      </c>
      <c r="K4" s="172" t="s">
        <v>67</v>
      </c>
    </row>
    <row r="5" ht="14.25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45438</v>
      </c>
      <c r="G5" s="175"/>
      <c r="H5" s="170" t="s">
        <v>71</v>
      </c>
      <c r="I5" s="173"/>
      <c r="J5" s="171" t="s">
        <v>66</v>
      </c>
      <c r="K5" s="172" t="s">
        <v>67</v>
      </c>
    </row>
    <row r="6" ht="14.25" spans="1:11">
      <c r="A6" s="170" t="s">
        <v>72</v>
      </c>
      <c r="B6" s="98">
        <v>3</v>
      </c>
      <c r="C6" s="99">
        <v>6</v>
      </c>
      <c r="D6" s="176" t="s">
        <v>73</v>
      </c>
      <c r="E6" s="177"/>
      <c r="F6" s="174">
        <v>45458</v>
      </c>
      <c r="G6" s="175"/>
      <c r="H6" s="170" t="s">
        <v>74</v>
      </c>
      <c r="I6" s="173"/>
      <c r="J6" s="171" t="s">
        <v>66</v>
      </c>
      <c r="K6" s="172" t="s">
        <v>67</v>
      </c>
    </row>
    <row r="7" ht="14.25" spans="1:11">
      <c r="A7" s="170" t="s">
        <v>75</v>
      </c>
      <c r="B7" s="179">
        <v>2800</v>
      </c>
      <c r="C7" s="180"/>
      <c r="D7" s="176" t="s">
        <v>76</v>
      </c>
      <c r="E7" s="181"/>
      <c r="F7" s="174">
        <v>45458</v>
      </c>
      <c r="G7" s="175"/>
      <c r="H7" s="170" t="s">
        <v>77</v>
      </c>
      <c r="I7" s="173"/>
      <c r="J7" s="171" t="s">
        <v>66</v>
      </c>
      <c r="K7" s="172" t="s">
        <v>67</v>
      </c>
    </row>
    <row r="8" ht="15" spans="1:11">
      <c r="A8" s="183" t="s">
        <v>78</v>
      </c>
      <c r="B8" s="184"/>
      <c r="C8" s="185"/>
      <c r="D8" s="186" t="s">
        <v>79</v>
      </c>
      <c r="E8" s="187"/>
      <c r="F8" s="188">
        <v>45463</v>
      </c>
      <c r="G8" s="189"/>
      <c r="H8" s="186" t="s">
        <v>80</v>
      </c>
      <c r="I8" s="187"/>
      <c r="J8" s="205" t="s">
        <v>66</v>
      </c>
      <c r="K8" s="245" t="s">
        <v>67</v>
      </c>
    </row>
    <row r="9" ht="15" spans="1:11">
      <c r="A9" s="261" t="s">
        <v>81</v>
      </c>
      <c r="B9" s="262"/>
      <c r="C9" s="262"/>
      <c r="D9" s="262"/>
      <c r="E9" s="262"/>
      <c r="F9" s="262"/>
      <c r="G9" s="262"/>
      <c r="H9" s="262"/>
      <c r="I9" s="262"/>
      <c r="J9" s="262"/>
      <c r="K9" s="306"/>
    </row>
    <row r="10" ht="15" spans="1:11">
      <c r="A10" s="263" t="s">
        <v>82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7"/>
    </row>
    <row r="11" ht="14.25" spans="1:11">
      <c r="A11" s="265" t="s">
        <v>83</v>
      </c>
      <c r="B11" s="266" t="s">
        <v>84</v>
      </c>
      <c r="C11" s="267" t="s">
        <v>85</v>
      </c>
      <c r="D11" s="268"/>
      <c r="E11" s="269" t="s">
        <v>86</v>
      </c>
      <c r="F11" s="266" t="s">
        <v>84</v>
      </c>
      <c r="G11" s="267" t="s">
        <v>85</v>
      </c>
      <c r="H11" s="267" t="s">
        <v>87</v>
      </c>
      <c r="I11" s="269" t="s">
        <v>88</v>
      </c>
      <c r="J11" s="266" t="s">
        <v>84</v>
      </c>
      <c r="K11" s="308" t="s">
        <v>85</v>
      </c>
    </row>
    <row r="12" ht="14.25" spans="1:11">
      <c r="A12" s="176" t="s">
        <v>89</v>
      </c>
      <c r="B12" s="196" t="s">
        <v>84</v>
      </c>
      <c r="C12" s="171" t="s">
        <v>85</v>
      </c>
      <c r="D12" s="181"/>
      <c r="E12" s="177" t="s">
        <v>90</v>
      </c>
      <c r="F12" s="196" t="s">
        <v>84</v>
      </c>
      <c r="G12" s="171" t="s">
        <v>85</v>
      </c>
      <c r="H12" s="171" t="s">
        <v>87</v>
      </c>
      <c r="I12" s="177" t="s">
        <v>91</v>
      </c>
      <c r="J12" s="196" t="s">
        <v>84</v>
      </c>
      <c r="K12" s="172" t="s">
        <v>85</v>
      </c>
    </row>
    <row r="13" ht="14.25" spans="1:11">
      <c r="A13" s="176" t="s">
        <v>92</v>
      </c>
      <c r="B13" s="196" t="s">
        <v>84</v>
      </c>
      <c r="C13" s="171" t="s">
        <v>85</v>
      </c>
      <c r="D13" s="181"/>
      <c r="E13" s="177" t="s">
        <v>93</v>
      </c>
      <c r="F13" s="171" t="s">
        <v>94</v>
      </c>
      <c r="G13" s="171" t="s">
        <v>95</v>
      </c>
      <c r="H13" s="171" t="s">
        <v>87</v>
      </c>
      <c r="I13" s="177" t="s">
        <v>96</v>
      </c>
      <c r="J13" s="196" t="s">
        <v>84</v>
      </c>
      <c r="K13" s="172" t="s">
        <v>85</v>
      </c>
    </row>
    <row r="14" ht="15" spans="1:11">
      <c r="A14" s="186" t="s">
        <v>97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238"/>
    </row>
    <row r="15" ht="15" spans="1:11">
      <c r="A15" s="263" t="s">
        <v>98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7"/>
    </row>
    <row r="16" ht="14.25" spans="1:11">
      <c r="A16" s="270" t="s">
        <v>99</v>
      </c>
      <c r="B16" s="267" t="s">
        <v>94</v>
      </c>
      <c r="C16" s="267" t="s">
        <v>95</v>
      </c>
      <c r="D16" s="271"/>
      <c r="E16" s="272" t="s">
        <v>100</v>
      </c>
      <c r="F16" s="267" t="s">
        <v>94</v>
      </c>
      <c r="G16" s="267" t="s">
        <v>95</v>
      </c>
      <c r="H16" s="273"/>
      <c r="I16" s="272" t="s">
        <v>101</v>
      </c>
      <c r="J16" s="267" t="s">
        <v>94</v>
      </c>
      <c r="K16" s="308" t="s">
        <v>95</v>
      </c>
    </row>
    <row r="17" customHeight="1" spans="1:22">
      <c r="A17" s="178" t="s">
        <v>102</v>
      </c>
      <c r="B17" s="171" t="s">
        <v>94</v>
      </c>
      <c r="C17" s="171" t="s">
        <v>95</v>
      </c>
      <c r="D17" s="274"/>
      <c r="E17" s="211" t="s">
        <v>103</v>
      </c>
      <c r="F17" s="171" t="s">
        <v>94</v>
      </c>
      <c r="G17" s="171" t="s">
        <v>95</v>
      </c>
      <c r="H17" s="275"/>
      <c r="I17" s="211" t="s">
        <v>104</v>
      </c>
      <c r="J17" s="171" t="s">
        <v>94</v>
      </c>
      <c r="K17" s="172" t="s">
        <v>95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0"/>
    </row>
    <row r="19" s="259" customFormat="1" ht="18" customHeight="1" spans="1:11">
      <c r="A19" s="263" t="s">
        <v>106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7"/>
    </row>
    <row r="20" customHeight="1" spans="1:11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ht="21.75" customHeight="1" spans="1:11">
      <c r="A21" s="280" t="s">
        <v>108</v>
      </c>
      <c r="B21" s="211" t="s">
        <v>109</v>
      </c>
      <c r="C21" s="211" t="s">
        <v>110</v>
      </c>
      <c r="D21" s="211" t="s">
        <v>111</v>
      </c>
      <c r="E21" s="211" t="s">
        <v>112</v>
      </c>
      <c r="F21" s="211" t="s">
        <v>113</v>
      </c>
      <c r="G21" s="211" t="s">
        <v>114</v>
      </c>
      <c r="H21" s="211" t="s">
        <v>115</v>
      </c>
      <c r="I21" s="211" t="s">
        <v>116</v>
      </c>
      <c r="J21" s="211" t="s">
        <v>117</v>
      </c>
      <c r="K21" s="248" t="s">
        <v>118</v>
      </c>
    </row>
    <row r="22" customHeight="1" spans="1:11">
      <c r="A22" s="281" t="s">
        <v>119</v>
      </c>
      <c r="B22" s="282"/>
      <c r="C22" s="282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2"/>
      <c r="K22" s="312"/>
    </row>
    <row r="23" customHeight="1" spans="1:11">
      <c r="A23" s="281" t="s">
        <v>120</v>
      </c>
      <c r="B23" s="282"/>
      <c r="C23" s="282"/>
      <c r="D23" s="283">
        <v>1</v>
      </c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2"/>
      <c r="K23" s="313"/>
    </row>
    <row r="24" customHeight="1" spans="1:11">
      <c r="A24" s="281" t="s">
        <v>121</v>
      </c>
      <c r="B24" s="282"/>
      <c r="C24" s="282"/>
      <c r="D24" s="283">
        <v>1</v>
      </c>
      <c r="E24" s="283">
        <v>1</v>
      </c>
      <c r="F24" s="283">
        <v>1</v>
      </c>
      <c r="G24" s="283">
        <v>1</v>
      </c>
      <c r="H24" s="283">
        <v>1</v>
      </c>
      <c r="I24" s="283">
        <v>1</v>
      </c>
      <c r="J24" s="282"/>
      <c r="K24" s="313"/>
    </row>
    <row r="25" customHeight="1" spans="1:11">
      <c r="A25" s="182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customHeight="1" spans="1:11">
      <c r="A26" s="182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customHeight="1" spans="1:11">
      <c r="A27" s="182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customHeight="1" spans="1:11">
      <c r="A28" s="182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ht="18" customHeight="1" spans="1:11">
      <c r="A29" s="284" t="s">
        <v>122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15"/>
    </row>
    <row r="30" ht="18.75" customHeight="1" spans="1:11">
      <c r="A30" s="286" t="s">
        <v>123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16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17"/>
    </row>
    <row r="32" ht="18" customHeight="1" spans="1:11">
      <c r="A32" s="284" t="s">
        <v>124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15"/>
    </row>
    <row r="33" ht="14.25" spans="1:11">
      <c r="A33" s="290" t="s">
        <v>125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18"/>
    </row>
    <row r="34" ht="15" spans="1:11">
      <c r="A34" s="97" t="s">
        <v>126</v>
      </c>
      <c r="B34" s="100"/>
      <c r="C34" s="171" t="s">
        <v>66</v>
      </c>
      <c r="D34" s="171" t="s">
        <v>67</v>
      </c>
      <c r="E34" s="292" t="s">
        <v>127</v>
      </c>
      <c r="F34" s="293"/>
      <c r="G34" s="293"/>
      <c r="H34" s="293"/>
      <c r="I34" s="293"/>
      <c r="J34" s="293"/>
      <c r="K34" s="319"/>
    </row>
    <row r="35" ht="15" spans="1:11">
      <c r="A35" s="294" t="s">
        <v>128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295" t="s">
        <v>129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20"/>
    </row>
    <row r="37" ht="14.25" spans="1:11">
      <c r="A37" s="218" t="s">
        <v>130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4.2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5" spans="1:11">
      <c r="A43" s="213" t="s">
        <v>131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ht="15" spans="1:11">
      <c r="A44" s="263" t="s">
        <v>132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7"/>
    </row>
    <row r="45" ht="14.25" spans="1:11">
      <c r="A45" s="270" t="s">
        <v>133</v>
      </c>
      <c r="B45" s="267" t="s">
        <v>94</v>
      </c>
      <c r="C45" s="267" t="s">
        <v>95</v>
      </c>
      <c r="D45" s="267" t="s">
        <v>87</v>
      </c>
      <c r="E45" s="272" t="s">
        <v>134</v>
      </c>
      <c r="F45" s="267" t="s">
        <v>94</v>
      </c>
      <c r="G45" s="267" t="s">
        <v>95</v>
      </c>
      <c r="H45" s="267" t="s">
        <v>87</v>
      </c>
      <c r="I45" s="272" t="s">
        <v>135</v>
      </c>
      <c r="J45" s="267" t="s">
        <v>94</v>
      </c>
      <c r="K45" s="308" t="s">
        <v>95</v>
      </c>
    </row>
    <row r="46" ht="14.25" spans="1:11">
      <c r="A46" s="178" t="s">
        <v>86</v>
      </c>
      <c r="B46" s="171" t="s">
        <v>94</v>
      </c>
      <c r="C46" s="171" t="s">
        <v>95</v>
      </c>
      <c r="D46" s="171" t="s">
        <v>87</v>
      </c>
      <c r="E46" s="211" t="s">
        <v>93</v>
      </c>
      <c r="F46" s="171" t="s">
        <v>94</v>
      </c>
      <c r="G46" s="171" t="s">
        <v>95</v>
      </c>
      <c r="H46" s="171" t="s">
        <v>87</v>
      </c>
      <c r="I46" s="211" t="s">
        <v>104</v>
      </c>
      <c r="J46" s="171" t="s">
        <v>94</v>
      </c>
      <c r="K46" s="172" t="s">
        <v>95</v>
      </c>
    </row>
    <row r="47" ht="15" spans="1:11">
      <c r="A47" s="186" t="s">
        <v>97</v>
      </c>
      <c r="B47" s="187"/>
      <c r="C47" s="187"/>
      <c r="D47" s="187"/>
      <c r="E47" s="187"/>
      <c r="F47" s="187"/>
      <c r="G47" s="187"/>
      <c r="H47" s="187"/>
      <c r="I47" s="187"/>
      <c r="J47" s="187"/>
      <c r="K47" s="238"/>
    </row>
    <row r="48" ht="15" spans="1:11">
      <c r="A48" s="294" t="s">
        <v>136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320"/>
    </row>
    <row r="50" ht="15" spans="1:11">
      <c r="A50" s="297" t="s">
        <v>137</v>
      </c>
      <c r="B50" s="298" t="s">
        <v>138</v>
      </c>
      <c r="C50" s="298"/>
      <c r="D50" s="299" t="s">
        <v>139</v>
      </c>
      <c r="E50" s="300" t="s">
        <v>140</v>
      </c>
      <c r="F50" s="301" t="s">
        <v>141</v>
      </c>
      <c r="G50" s="302">
        <v>45441</v>
      </c>
      <c r="H50" s="303" t="s">
        <v>142</v>
      </c>
      <c r="I50" s="321"/>
      <c r="J50" s="322" t="s">
        <v>143</v>
      </c>
      <c r="K50" s="323"/>
    </row>
    <row r="51" ht="15" spans="1:11">
      <c r="A51" s="294"/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24"/>
    </row>
    <row r="53" ht="15" spans="1:11">
      <c r="A53" s="297" t="s">
        <v>137</v>
      </c>
      <c r="B53" s="298" t="s">
        <v>138</v>
      </c>
      <c r="C53" s="298"/>
      <c r="D53" s="299" t="s">
        <v>139</v>
      </c>
      <c r="E53" s="300" t="s">
        <v>140</v>
      </c>
      <c r="F53" s="301" t="s">
        <v>144</v>
      </c>
      <c r="G53" s="302">
        <v>45441</v>
      </c>
      <c r="H53" s="303" t="s">
        <v>142</v>
      </c>
      <c r="I53" s="321"/>
      <c r="J53" s="322" t="s">
        <v>143</v>
      </c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1" workbookViewId="0">
      <selection activeCell="M45" sqref="M45"/>
    </sheetView>
  </sheetViews>
  <sheetFormatPr defaultColWidth="10" defaultRowHeight="16.5" customHeight="1"/>
  <cols>
    <col min="1" max="1" width="10.875" style="158" customWidth="1"/>
    <col min="2" max="6" width="10" style="158"/>
    <col min="7" max="7" width="10.125" style="158"/>
    <col min="8" max="16384" width="10" style="158"/>
  </cols>
  <sheetData>
    <row r="1" ht="22.5" customHeight="1" spans="1:11">
      <c r="A1" s="159" t="s">
        <v>145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5" t="s">
        <v>58</v>
      </c>
      <c r="J2" s="235"/>
      <c r="K2" s="236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45488</v>
      </c>
      <c r="G4" s="175"/>
      <c r="H4" s="170" t="s">
        <v>146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45438</v>
      </c>
      <c r="G5" s="175"/>
      <c r="H5" s="170" t="s">
        <v>147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 s="98">
        <v>3</v>
      </c>
      <c r="C6" s="99">
        <v>6</v>
      </c>
      <c r="D6" s="176" t="s">
        <v>73</v>
      </c>
      <c r="E6" s="177"/>
      <c r="F6" s="174">
        <v>45458</v>
      </c>
      <c r="G6" s="175"/>
      <c r="H6" s="178" t="s">
        <v>148</v>
      </c>
      <c r="I6" s="211"/>
      <c r="J6" s="211"/>
      <c r="K6" s="237"/>
    </row>
    <row r="7" customHeight="1" spans="1:11">
      <c r="A7" s="170" t="s">
        <v>75</v>
      </c>
      <c r="B7" s="179">
        <v>2800</v>
      </c>
      <c r="C7" s="180"/>
      <c r="D7" s="176" t="s">
        <v>76</v>
      </c>
      <c r="E7" s="181"/>
      <c r="F7" s="174">
        <v>45458</v>
      </c>
      <c r="G7" s="175"/>
      <c r="H7" s="182"/>
      <c r="I7" s="171"/>
      <c r="J7" s="171"/>
      <c r="K7" s="172"/>
    </row>
    <row r="8" customHeight="1" spans="1:11">
      <c r="A8" s="183" t="s">
        <v>78</v>
      </c>
      <c r="B8" s="184"/>
      <c r="C8" s="185"/>
      <c r="D8" s="186" t="s">
        <v>79</v>
      </c>
      <c r="E8" s="187"/>
      <c r="F8" s="188">
        <v>45463</v>
      </c>
      <c r="G8" s="189"/>
      <c r="H8" s="186"/>
      <c r="I8" s="187"/>
      <c r="J8" s="187"/>
      <c r="K8" s="238"/>
    </row>
    <row r="9" customHeight="1" spans="1:11">
      <c r="A9" s="190" t="s">
        <v>149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239" t="s">
        <v>85</v>
      </c>
    </row>
    <row r="11" customHeight="1" spans="1:11">
      <c r="A11" s="176" t="s">
        <v>89</v>
      </c>
      <c r="B11" s="196" t="s">
        <v>84</v>
      </c>
      <c r="C11" s="171" t="s">
        <v>85</v>
      </c>
      <c r="D11" s="181"/>
      <c r="E11" s="177" t="s">
        <v>91</v>
      </c>
      <c r="F11" s="196" t="s">
        <v>84</v>
      </c>
      <c r="G11" s="171" t="s">
        <v>85</v>
      </c>
      <c r="H11" s="196"/>
      <c r="I11" s="177" t="s">
        <v>96</v>
      </c>
      <c r="J11" s="196" t="s">
        <v>84</v>
      </c>
      <c r="K11" s="172" t="s">
        <v>85</v>
      </c>
    </row>
    <row r="12" customHeight="1" spans="1:11">
      <c r="A12" s="186" t="s">
        <v>127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238"/>
    </row>
    <row r="13" customHeight="1" spans="1:11">
      <c r="A13" s="197" t="s">
        <v>150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customHeight="1" spans="1:11">
      <c r="A14" s="198" t="s">
        <v>151</v>
      </c>
      <c r="B14" s="199"/>
      <c r="C14" s="199"/>
      <c r="D14" s="199"/>
      <c r="E14" s="199"/>
      <c r="F14" s="199"/>
      <c r="G14" s="199"/>
      <c r="H14" s="199"/>
      <c r="I14" s="240"/>
      <c r="J14" s="240"/>
      <c r="K14" s="241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42"/>
      <c r="J15" s="243"/>
      <c r="K15" s="244"/>
    </row>
    <row r="16" customHeight="1" spans="1:1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45"/>
    </row>
    <row r="17" customHeight="1" spans="1:11">
      <c r="A17" s="197" t="s">
        <v>152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customHeight="1" spans="1:11">
      <c r="A18" s="198" t="s">
        <v>153</v>
      </c>
      <c r="B18" s="199"/>
      <c r="C18" s="199"/>
      <c r="D18" s="199"/>
      <c r="E18" s="199"/>
      <c r="F18" s="199"/>
      <c r="G18" s="199"/>
      <c r="H18" s="199"/>
      <c r="I18" s="240"/>
      <c r="J18" s="240"/>
      <c r="K18" s="241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42"/>
      <c r="J19" s="243"/>
      <c r="K19" s="244"/>
    </row>
    <row r="20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45"/>
    </row>
    <row r="21" customHeight="1" spans="1:11">
      <c r="A21" s="206" t="s">
        <v>124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85" t="s">
        <v>125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9"/>
    </row>
    <row r="23" customHeight="1" spans="1:11">
      <c r="A23" s="97" t="s">
        <v>126</v>
      </c>
      <c r="B23" s="100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143"/>
    </row>
    <row r="24" customHeight="1" spans="1:11">
      <c r="A24" s="207" t="s">
        <v>154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6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47"/>
    </row>
    <row r="26" customHeight="1" spans="1:11">
      <c r="A26" s="190" t="s">
        <v>132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4" t="s">
        <v>133</v>
      </c>
      <c r="B27" s="193" t="s">
        <v>94</v>
      </c>
      <c r="C27" s="193" t="s">
        <v>95</v>
      </c>
      <c r="D27" s="193" t="s">
        <v>87</v>
      </c>
      <c r="E27" s="165" t="s">
        <v>134</v>
      </c>
      <c r="F27" s="193" t="s">
        <v>94</v>
      </c>
      <c r="G27" s="193" t="s">
        <v>95</v>
      </c>
      <c r="H27" s="193" t="s">
        <v>87</v>
      </c>
      <c r="I27" s="165" t="s">
        <v>135</v>
      </c>
      <c r="J27" s="193" t="s">
        <v>94</v>
      </c>
      <c r="K27" s="239" t="s">
        <v>95</v>
      </c>
    </row>
    <row r="28" customHeight="1" spans="1:11">
      <c r="A28" s="178" t="s">
        <v>86</v>
      </c>
      <c r="B28" s="171" t="s">
        <v>94</v>
      </c>
      <c r="C28" s="171" t="s">
        <v>95</v>
      </c>
      <c r="D28" s="171" t="s">
        <v>87</v>
      </c>
      <c r="E28" s="211" t="s">
        <v>93</v>
      </c>
      <c r="F28" s="171" t="s">
        <v>94</v>
      </c>
      <c r="G28" s="171" t="s">
        <v>95</v>
      </c>
      <c r="H28" s="171" t="s">
        <v>87</v>
      </c>
      <c r="I28" s="211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8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9"/>
    </row>
    <row r="31" customHeight="1" spans="1:11">
      <c r="A31" s="215" t="s">
        <v>155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 t="s">
        <v>156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50"/>
    </row>
    <row r="33" ht="17.25" customHeight="1" spans="1:11">
      <c r="A33" s="218" t="s">
        <v>157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51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51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51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51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7.25" customHeight="1" spans="1:11">
      <c r="A43" s="213" t="s">
        <v>131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customHeight="1" spans="1:11">
      <c r="A44" s="215" t="s">
        <v>158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2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47"/>
    </row>
    <row r="48" ht="21" customHeight="1" spans="1:11">
      <c r="A48" s="222" t="s">
        <v>137</v>
      </c>
      <c r="B48" s="223" t="s">
        <v>138</v>
      </c>
      <c r="C48" s="223"/>
      <c r="D48" s="224" t="s">
        <v>139</v>
      </c>
      <c r="E48" s="225" t="s">
        <v>140</v>
      </c>
      <c r="F48" s="224" t="s">
        <v>141</v>
      </c>
      <c r="G48" s="226">
        <v>45478</v>
      </c>
      <c r="H48" s="227" t="s">
        <v>142</v>
      </c>
      <c r="I48" s="227"/>
      <c r="J48" s="223" t="s">
        <v>143</v>
      </c>
      <c r="K48" s="253"/>
    </row>
    <row r="49" customHeight="1" spans="1:11">
      <c r="A49" s="228" t="s">
        <v>159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4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5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6"/>
    </row>
    <row r="52" ht="21" customHeight="1" spans="1:11">
      <c r="A52" s="222" t="s">
        <v>137</v>
      </c>
      <c r="B52" s="223" t="s">
        <v>138</v>
      </c>
      <c r="C52" s="223"/>
      <c r="D52" s="224" t="s">
        <v>139</v>
      </c>
      <c r="E52" s="234" t="s">
        <v>140</v>
      </c>
      <c r="F52" s="224" t="s">
        <v>141</v>
      </c>
      <c r="G52" s="234">
        <v>45478</v>
      </c>
      <c r="H52" s="227" t="s">
        <v>142</v>
      </c>
      <c r="I52" s="227"/>
      <c r="J52" s="257" t="s">
        <v>143</v>
      </c>
      <c r="K52" s="25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40" sqref="A40:K40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9.12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ht="26.25" spans="1:11">
      <c r="A1" s="84" t="s">
        <v>160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161</v>
      </c>
      <c r="C2" s="86"/>
      <c r="D2" s="87" t="s">
        <v>62</v>
      </c>
      <c r="E2" s="88" t="s">
        <v>63</v>
      </c>
      <c r="F2" s="89" t="s">
        <v>162</v>
      </c>
      <c r="G2" s="90" t="s">
        <v>69</v>
      </c>
      <c r="H2" s="90"/>
      <c r="I2" s="120" t="s">
        <v>57</v>
      </c>
      <c r="J2" s="90" t="s">
        <v>58</v>
      </c>
      <c r="K2" s="142"/>
    </row>
    <row r="3" spans="1:11">
      <c r="A3" s="91" t="s">
        <v>75</v>
      </c>
      <c r="B3" s="92">
        <v>2800</v>
      </c>
      <c r="C3" s="92"/>
      <c r="D3" s="93" t="s">
        <v>163</v>
      </c>
      <c r="E3" s="94">
        <v>45098</v>
      </c>
      <c r="F3" s="95"/>
      <c r="G3" s="95"/>
      <c r="H3" s="96" t="s">
        <v>164</v>
      </c>
      <c r="I3" s="96"/>
      <c r="J3" s="96"/>
      <c r="K3" s="143"/>
    </row>
    <row r="4" spans="1:11">
      <c r="A4" s="97" t="s">
        <v>72</v>
      </c>
      <c r="B4" s="98">
        <v>3</v>
      </c>
      <c r="C4" s="99">
        <v>6</v>
      </c>
      <c r="D4" s="100" t="s">
        <v>165</v>
      </c>
      <c r="E4" s="95" t="s">
        <v>166</v>
      </c>
      <c r="F4" s="95"/>
      <c r="G4" s="95"/>
      <c r="H4" s="100" t="s">
        <v>167</v>
      </c>
      <c r="I4" s="100"/>
      <c r="J4" s="113" t="s">
        <v>66</v>
      </c>
      <c r="K4" s="144" t="s">
        <v>67</v>
      </c>
    </row>
    <row r="5" spans="1:11">
      <c r="A5" s="97" t="s">
        <v>168</v>
      </c>
      <c r="B5" s="92">
        <v>1</v>
      </c>
      <c r="C5" s="92"/>
      <c r="D5" s="93" t="s">
        <v>169</v>
      </c>
      <c r="E5" s="93" t="s">
        <v>170</v>
      </c>
      <c r="F5" s="93" t="s">
        <v>171</v>
      </c>
      <c r="G5" s="93" t="s">
        <v>166</v>
      </c>
      <c r="H5" s="100" t="s">
        <v>172</v>
      </c>
      <c r="I5" s="100"/>
      <c r="J5" s="113" t="s">
        <v>66</v>
      </c>
      <c r="K5" s="144" t="s">
        <v>67</v>
      </c>
    </row>
    <row r="6" ht="15" spans="1:11">
      <c r="A6" s="101" t="s">
        <v>173</v>
      </c>
      <c r="B6" s="102">
        <v>125</v>
      </c>
      <c r="C6" s="102"/>
      <c r="D6" s="103" t="s">
        <v>174</v>
      </c>
      <c r="E6" s="104"/>
      <c r="F6" s="105">
        <v>2756</v>
      </c>
      <c r="G6" s="103"/>
      <c r="H6" s="106" t="s">
        <v>175</v>
      </c>
      <c r="I6" s="106"/>
      <c r="J6" s="105" t="s">
        <v>66</v>
      </c>
      <c r="K6" s="145" t="s">
        <v>67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176</v>
      </c>
      <c r="B8" s="89" t="s">
        <v>177</v>
      </c>
      <c r="C8" s="89" t="s">
        <v>178</v>
      </c>
      <c r="D8" s="89" t="s">
        <v>179</v>
      </c>
      <c r="E8" s="89" t="s">
        <v>180</v>
      </c>
      <c r="F8" s="89" t="s">
        <v>181</v>
      </c>
      <c r="G8" s="111" t="s">
        <v>78</v>
      </c>
      <c r="H8" s="112"/>
      <c r="I8" s="112"/>
      <c r="J8" s="112"/>
      <c r="K8" s="146"/>
    </row>
    <row r="9" spans="1:11">
      <c r="A9" s="97" t="s">
        <v>182</v>
      </c>
      <c r="B9" s="100"/>
      <c r="C9" s="113" t="s">
        <v>66</v>
      </c>
      <c r="D9" s="113" t="s">
        <v>67</v>
      </c>
      <c r="E9" s="93" t="s">
        <v>183</v>
      </c>
      <c r="F9" s="114" t="s">
        <v>184</v>
      </c>
      <c r="G9" s="115"/>
      <c r="H9" s="116"/>
      <c r="I9" s="116"/>
      <c r="J9" s="116"/>
      <c r="K9" s="147"/>
    </row>
    <row r="10" spans="1:11">
      <c r="A10" s="97" t="s">
        <v>185</v>
      </c>
      <c r="B10" s="100"/>
      <c r="C10" s="113" t="s">
        <v>66</v>
      </c>
      <c r="D10" s="113" t="s">
        <v>67</v>
      </c>
      <c r="E10" s="93" t="s">
        <v>186</v>
      </c>
      <c r="F10" s="114" t="s">
        <v>187</v>
      </c>
      <c r="G10" s="115" t="s">
        <v>188</v>
      </c>
      <c r="H10" s="116"/>
      <c r="I10" s="116"/>
      <c r="J10" s="116"/>
      <c r="K10" s="147"/>
    </row>
    <row r="11" spans="1:11">
      <c r="A11" s="117" t="s">
        <v>149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1" t="s">
        <v>88</v>
      </c>
      <c r="B12" s="113" t="s">
        <v>84</v>
      </c>
      <c r="C12" s="113" t="s">
        <v>85</v>
      </c>
      <c r="D12" s="114"/>
      <c r="E12" s="93" t="s">
        <v>86</v>
      </c>
      <c r="F12" s="113" t="s">
        <v>84</v>
      </c>
      <c r="G12" s="113" t="s">
        <v>85</v>
      </c>
      <c r="H12" s="113"/>
      <c r="I12" s="93" t="s">
        <v>189</v>
      </c>
      <c r="J12" s="113" t="s">
        <v>84</v>
      </c>
      <c r="K12" s="144" t="s">
        <v>85</v>
      </c>
    </row>
    <row r="13" spans="1:11">
      <c r="A13" s="91" t="s">
        <v>91</v>
      </c>
      <c r="B13" s="113" t="s">
        <v>84</v>
      </c>
      <c r="C13" s="113" t="s">
        <v>85</v>
      </c>
      <c r="D13" s="114"/>
      <c r="E13" s="93" t="s">
        <v>96</v>
      </c>
      <c r="F13" s="113" t="s">
        <v>84</v>
      </c>
      <c r="G13" s="113" t="s">
        <v>85</v>
      </c>
      <c r="H13" s="113"/>
      <c r="I13" s="93" t="s">
        <v>190</v>
      </c>
      <c r="J13" s="113" t="s">
        <v>84</v>
      </c>
      <c r="K13" s="144" t="s">
        <v>85</v>
      </c>
    </row>
    <row r="14" ht="15" spans="1:11">
      <c r="A14" s="101" t="s">
        <v>191</v>
      </c>
      <c r="B14" s="105" t="s">
        <v>84</v>
      </c>
      <c r="C14" s="105" t="s">
        <v>85</v>
      </c>
      <c r="D14" s="104"/>
      <c r="E14" s="103" t="s">
        <v>192</v>
      </c>
      <c r="F14" s="105" t="s">
        <v>84</v>
      </c>
      <c r="G14" s="105" t="s">
        <v>85</v>
      </c>
      <c r="H14" s="105"/>
      <c r="I14" s="103" t="s">
        <v>193</v>
      </c>
      <c r="J14" s="105" t="s">
        <v>84</v>
      </c>
      <c r="K14" s="145" t="s">
        <v>85</v>
      </c>
    </row>
    <row r="15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1" customFormat="1" spans="1:11">
      <c r="A16" s="85" t="s">
        <v>194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7" t="s">
        <v>195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7" t="s">
        <v>196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197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7" t="s">
        <v>126</v>
      </c>
      <c r="B24" s="100"/>
      <c r="C24" s="113" t="s">
        <v>66</v>
      </c>
      <c r="D24" s="113" t="s">
        <v>67</v>
      </c>
      <c r="E24" s="96"/>
      <c r="F24" s="96"/>
      <c r="G24" s="96"/>
      <c r="H24" s="96"/>
      <c r="I24" s="96"/>
      <c r="J24" s="96"/>
      <c r="K24" s="143"/>
    </row>
    <row r="25" ht="15" spans="1:11">
      <c r="A25" s="126" t="s">
        <v>198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199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0" t="s">
        <v>200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201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 t="s">
        <v>202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.1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.1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.1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.1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203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2" customFormat="1" ht="18.75" customHeight="1" spans="1:11">
      <c r="A38" s="97" t="s">
        <v>204</v>
      </c>
      <c r="B38" s="100"/>
      <c r="C38" s="100"/>
      <c r="D38" s="96" t="s">
        <v>205</v>
      </c>
      <c r="E38" s="96"/>
      <c r="F38" s="137" t="s">
        <v>206</v>
      </c>
      <c r="G38" s="138"/>
      <c r="H38" s="100" t="s">
        <v>207</v>
      </c>
      <c r="I38" s="100"/>
      <c r="J38" s="100" t="s">
        <v>208</v>
      </c>
      <c r="K38" s="150"/>
    </row>
    <row r="39" ht="18.75" customHeight="1" spans="1:13">
      <c r="A39" s="97" t="s">
        <v>127</v>
      </c>
      <c r="B39" s="100" t="s">
        <v>209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2"/>
    </row>
    <row r="40" ht="30.95" customHeight="1" spans="1:11">
      <c r="A40" s="97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.1" customHeight="1" spans="1:11">
      <c r="A42" s="101" t="s">
        <v>137</v>
      </c>
      <c r="B42" s="139" t="s">
        <v>210</v>
      </c>
      <c r="C42" s="139"/>
      <c r="D42" s="103" t="s">
        <v>211</v>
      </c>
      <c r="E42" s="104" t="s">
        <v>140</v>
      </c>
      <c r="F42" s="103" t="s">
        <v>141</v>
      </c>
      <c r="G42" s="140">
        <v>45494</v>
      </c>
      <c r="H42" s="141" t="s">
        <v>142</v>
      </c>
      <c r="I42" s="141"/>
      <c r="J42" s="139" t="s">
        <v>143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24765</xdr:rowOff>
                  </from>
                  <to>
                    <xdr:col>2</xdr:col>
                    <xdr:colOff>673100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0" zoomScaleNormal="80" workbookViewId="0">
      <selection activeCell="R10" sqref="R10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14" width="11.75" style="54" customWidth="1"/>
    <col min="15" max="16384" width="9" style="54"/>
  </cols>
  <sheetData>
    <row r="1" ht="30" customHeight="1" spans="1:14">
      <c r="A1" s="55" t="s">
        <v>212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1" t="s">
        <v>57</v>
      </c>
      <c r="J2" s="58" t="s">
        <v>58</v>
      </c>
      <c r="K2" s="58"/>
      <c r="L2" s="58"/>
      <c r="M2" s="58"/>
      <c r="N2" s="72"/>
    </row>
    <row r="3" ht="29.1" customHeight="1" spans="1:14">
      <c r="A3" s="61" t="s">
        <v>213</v>
      </c>
      <c r="B3" s="62" t="s">
        <v>214</v>
      </c>
      <c r="C3" s="62"/>
      <c r="D3" s="62"/>
      <c r="E3" s="62"/>
      <c r="F3" s="62"/>
      <c r="G3" s="62"/>
      <c r="H3" s="63"/>
      <c r="I3" s="73" t="s">
        <v>215</v>
      </c>
      <c r="J3" s="73"/>
      <c r="K3" s="73"/>
      <c r="L3" s="73"/>
      <c r="M3" s="73"/>
      <c r="N3" s="74"/>
    </row>
    <row r="4" ht="29.1" customHeight="1" spans="1:14">
      <c r="A4" s="61"/>
      <c r="B4" s="64" t="s">
        <v>111</v>
      </c>
      <c r="C4" s="64" t="s">
        <v>112</v>
      </c>
      <c r="D4" s="64" t="s">
        <v>113</v>
      </c>
      <c r="E4" s="64" t="s">
        <v>114</v>
      </c>
      <c r="F4" s="64" t="s">
        <v>115</v>
      </c>
      <c r="G4" s="64" t="s">
        <v>116</v>
      </c>
      <c r="H4" s="63"/>
      <c r="I4" s="75" t="s">
        <v>121</v>
      </c>
      <c r="J4" s="75" t="s">
        <v>119</v>
      </c>
      <c r="K4" s="75" t="s">
        <v>120</v>
      </c>
      <c r="L4" s="75" t="s">
        <v>216</v>
      </c>
      <c r="M4" s="75" t="s">
        <v>119</v>
      </c>
      <c r="N4" s="75" t="s">
        <v>120</v>
      </c>
    </row>
    <row r="5" ht="29.1" customHeight="1" spans="1:14">
      <c r="A5" s="65" t="s">
        <v>217</v>
      </c>
      <c r="B5" s="64" t="s">
        <v>218</v>
      </c>
      <c r="C5" s="64" t="s">
        <v>219</v>
      </c>
      <c r="D5" s="64" t="s">
        <v>220</v>
      </c>
      <c r="E5" s="64" t="s">
        <v>221</v>
      </c>
      <c r="F5" s="64" t="s">
        <v>222</v>
      </c>
      <c r="G5" s="64" t="s">
        <v>223</v>
      </c>
      <c r="H5" s="63"/>
      <c r="I5" s="64" t="s">
        <v>111</v>
      </c>
      <c r="J5" s="64" t="s">
        <v>112</v>
      </c>
      <c r="K5" s="64" t="s">
        <v>113</v>
      </c>
      <c r="L5" s="64" t="s">
        <v>114</v>
      </c>
      <c r="M5" s="64" t="s">
        <v>115</v>
      </c>
      <c r="N5" s="64" t="s">
        <v>116</v>
      </c>
    </row>
    <row r="6" ht="29.1" customHeight="1" spans="1:14">
      <c r="A6" s="66" t="s">
        <v>224</v>
      </c>
      <c r="B6" s="66">
        <f>C6-1</f>
        <v>68</v>
      </c>
      <c r="C6" s="66">
        <f>D6-2</f>
        <v>69</v>
      </c>
      <c r="D6" s="67">
        <v>71</v>
      </c>
      <c r="E6" s="66">
        <f>D6+2</f>
        <v>73</v>
      </c>
      <c r="F6" s="66">
        <f>E6+2</f>
        <v>75</v>
      </c>
      <c r="G6" s="66">
        <f>F6+1</f>
        <v>76</v>
      </c>
      <c r="H6" s="63"/>
      <c r="I6" s="76" t="s">
        <v>225</v>
      </c>
      <c r="J6" s="76" t="s">
        <v>226</v>
      </c>
      <c r="K6" s="76" t="s">
        <v>227</v>
      </c>
      <c r="L6" s="76" t="s">
        <v>228</v>
      </c>
      <c r="M6" s="76" t="s">
        <v>229</v>
      </c>
      <c r="N6" s="76" t="s">
        <v>230</v>
      </c>
    </row>
    <row r="7" ht="29.1" customHeight="1" spans="1:14">
      <c r="A7" s="66" t="s">
        <v>231</v>
      </c>
      <c r="B7" s="66">
        <f>C7-4</f>
        <v>104</v>
      </c>
      <c r="C7" s="66">
        <f>D7-4</f>
        <v>108</v>
      </c>
      <c r="D7" s="67">
        <v>112</v>
      </c>
      <c r="E7" s="66">
        <f>D7+4</f>
        <v>116</v>
      </c>
      <c r="F7" s="66">
        <f>E7+4</f>
        <v>120</v>
      </c>
      <c r="G7" s="66">
        <f>F7+6</f>
        <v>126</v>
      </c>
      <c r="H7" s="63"/>
      <c r="I7" s="76" t="s">
        <v>232</v>
      </c>
      <c r="J7" s="76" t="s">
        <v>233</v>
      </c>
      <c r="K7" s="76" t="s">
        <v>234</v>
      </c>
      <c r="L7" s="76" t="s">
        <v>235</v>
      </c>
      <c r="M7" s="76" t="s">
        <v>236</v>
      </c>
      <c r="N7" s="76" t="s">
        <v>237</v>
      </c>
    </row>
    <row r="8" ht="29.1" customHeight="1" spans="1:14">
      <c r="A8" s="66" t="s">
        <v>238</v>
      </c>
      <c r="B8" s="66">
        <f>C8-4</f>
        <v>102</v>
      </c>
      <c r="C8" s="66">
        <f>D8-4</f>
        <v>106</v>
      </c>
      <c r="D8" s="67">
        <v>110</v>
      </c>
      <c r="E8" s="66">
        <f>D8+4</f>
        <v>114</v>
      </c>
      <c r="F8" s="66">
        <f>E8+5</f>
        <v>119</v>
      </c>
      <c r="G8" s="66">
        <f>F8+6</f>
        <v>125</v>
      </c>
      <c r="H8" s="63"/>
      <c r="I8" s="76" t="s">
        <v>239</v>
      </c>
      <c r="J8" s="76" t="s">
        <v>239</v>
      </c>
      <c r="K8" s="76" t="s">
        <v>240</v>
      </c>
      <c r="L8" s="76" t="s">
        <v>239</v>
      </c>
      <c r="M8" s="76" t="s">
        <v>239</v>
      </c>
      <c r="N8" s="76" t="s">
        <v>240</v>
      </c>
    </row>
    <row r="9" ht="29.1" customHeight="1" spans="1:14">
      <c r="A9" s="66" t="s">
        <v>241</v>
      </c>
      <c r="B9" s="66">
        <f t="shared" ref="B9:C9" si="0">C9-1.2</f>
        <v>45.6</v>
      </c>
      <c r="C9" s="66">
        <f t="shared" si="0"/>
        <v>46.8</v>
      </c>
      <c r="D9" s="67">
        <v>48</v>
      </c>
      <c r="E9" s="66">
        <f t="shared" ref="E9:F9" si="1">D9+1.2</f>
        <v>49.2</v>
      </c>
      <c r="F9" s="66">
        <f t="shared" si="1"/>
        <v>50.4</v>
      </c>
      <c r="G9" s="66">
        <f t="shared" ref="G9" si="2">F9+1.4</f>
        <v>51.8</v>
      </c>
      <c r="H9" s="63"/>
      <c r="I9" s="76" t="s">
        <v>242</v>
      </c>
      <c r="J9" s="76" t="s">
        <v>242</v>
      </c>
      <c r="K9" s="76" t="s">
        <v>242</v>
      </c>
      <c r="L9" s="76" t="s">
        <v>242</v>
      </c>
      <c r="M9" s="76" t="s">
        <v>242</v>
      </c>
      <c r="N9" s="76" t="s">
        <v>242</v>
      </c>
    </row>
    <row r="10" ht="29.1" customHeight="1" spans="1:14">
      <c r="A10" s="66" t="s">
        <v>243</v>
      </c>
      <c r="B10" s="66">
        <f>C10-0.6</f>
        <v>60.2</v>
      </c>
      <c r="C10" s="66">
        <f>D10-1.2</f>
        <v>60.8</v>
      </c>
      <c r="D10" s="67">
        <v>62</v>
      </c>
      <c r="E10" s="66">
        <f>D10+1.2</f>
        <v>63.2</v>
      </c>
      <c r="F10" s="66">
        <f>E10+1.2</f>
        <v>64.4</v>
      </c>
      <c r="G10" s="66">
        <f>F10+0.6</f>
        <v>65</v>
      </c>
      <c r="H10" s="63"/>
      <c r="I10" s="76" t="s">
        <v>244</v>
      </c>
      <c r="J10" s="76" t="s">
        <v>244</v>
      </c>
      <c r="K10" s="76" t="s">
        <v>245</v>
      </c>
      <c r="L10" s="76" t="s">
        <v>246</v>
      </c>
      <c r="M10" s="76" t="s">
        <v>247</v>
      </c>
      <c r="N10" s="76" t="s">
        <v>248</v>
      </c>
    </row>
    <row r="11" ht="29.1" customHeight="1" spans="1:14">
      <c r="A11" s="66" t="s">
        <v>249</v>
      </c>
      <c r="B11" s="66">
        <f>C11-0.8</f>
        <v>20.4</v>
      </c>
      <c r="C11" s="66">
        <f>D11-0.8</f>
        <v>21.2</v>
      </c>
      <c r="D11" s="67">
        <v>22</v>
      </c>
      <c r="E11" s="66">
        <f>D11+0.8</f>
        <v>22.8</v>
      </c>
      <c r="F11" s="66">
        <f>E11+0.8</f>
        <v>23.6</v>
      </c>
      <c r="G11" s="66">
        <f>F11+1.3</f>
        <v>24.9</v>
      </c>
      <c r="H11" s="63"/>
      <c r="I11" s="76" t="s">
        <v>250</v>
      </c>
      <c r="J11" s="76" t="s">
        <v>250</v>
      </c>
      <c r="K11" s="76" t="s">
        <v>250</v>
      </c>
      <c r="L11" s="76" t="s">
        <v>250</v>
      </c>
      <c r="M11" s="76" t="s">
        <v>250</v>
      </c>
      <c r="N11" s="76" t="s">
        <v>250</v>
      </c>
    </row>
    <row r="12" ht="29.1" customHeight="1" spans="1:14">
      <c r="A12" s="66" t="s">
        <v>251</v>
      </c>
      <c r="B12" s="66">
        <f>C12-0.6</f>
        <v>16.8</v>
      </c>
      <c r="C12" s="66">
        <f>D12-0.6</f>
        <v>17.4</v>
      </c>
      <c r="D12" s="67">
        <v>18</v>
      </c>
      <c r="E12" s="66">
        <f>D12+0.6</f>
        <v>18.6</v>
      </c>
      <c r="F12" s="66">
        <f>E12+0.6</f>
        <v>19.2</v>
      </c>
      <c r="G12" s="66">
        <f>F12+0.95</f>
        <v>20.15</v>
      </c>
      <c r="H12" s="63"/>
      <c r="I12" s="76" t="s">
        <v>252</v>
      </c>
      <c r="J12" s="76" t="s">
        <v>252</v>
      </c>
      <c r="K12" s="76" t="s">
        <v>252</v>
      </c>
      <c r="L12" s="76" t="s">
        <v>252</v>
      </c>
      <c r="M12" s="76" t="s">
        <v>252</v>
      </c>
      <c r="N12" s="76" t="s">
        <v>252</v>
      </c>
    </row>
    <row r="13" ht="29.1" customHeight="1" spans="1:14">
      <c r="A13" s="66" t="s">
        <v>253</v>
      </c>
      <c r="B13" s="66">
        <f t="shared" ref="B13:C13" si="3">C13-0.4</f>
        <v>12.2</v>
      </c>
      <c r="C13" s="66">
        <f t="shared" si="3"/>
        <v>12.6</v>
      </c>
      <c r="D13" s="67">
        <v>13</v>
      </c>
      <c r="E13" s="66">
        <f>D13+0.4</f>
        <v>13.4</v>
      </c>
      <c r="F13" s="66">
        <f>E13+0.4</f>
        <v>13.8</v>
      </c>
      <c r="G13" s="66">
        <f>F13+0.6</f>
        <v>14.4</v>
      </c>
      <c r="H13" s="63"/>
      <c r="I13" s="76" t="s">
        <v>252</v>
      </c>
      <c r="J13" s="76" t="s">
        <v>252</v>
      </c>
      <c r="K13" s="76" t="s">
        <v>252</v>
      </c>
      <c r="L13" s="76" t="s">
        <v>252</v>
      </c>
      <c r="M13" s="76" t="s">
        <v>252</v>
      </c>
      <c r="N13" s="76" t="s">
        <v>252</v>
      </c>
    </row>
    <row r="14" ht="29.1" customHeight="1" spans="1:14">
      <c r="A14" s="66" t="s">
        <v>254</v>
      </c>
      <c r="B14" s="66">
        <f>C14-1</f>
        <v>48</v>
      </c>
      <c r="C14" s="66">
        <f>D14-1</f>
        <v>49</v>
      </c>
      <c r="D14" s="67">
        <v>50</v>
      </c>
      <c r="E14" s="66">
        <f>D14+1</f>
        <v>51</v>
      </c>
      <c r="F14" s="66">
        <f>E14+1</f>
        <v>52</v>
      </c>
      <c r="G14" s="66">
        <f>F14+1.5</f>
        <v>53.5</v>
      </c>
      <c r="H14" s="56"/>
      <c r="I14" s="76" t="s">
        <v>252</v>
      </c>
      <c r="J14" s="76" t="s">
        <v>255</v>
      </c>
      <c r="K14" s="76" t="s">
        <v>252</v>
      </c>
      <c r="L14" s="76" t="s">
        <v>252</v>
      </c>
      <c r="M14" s="76" t="s">
        <v>252</v>
      </c>
      <c r="N14" s="76" t="s">
        <v>252</v>
      </c>
    </row>
    <row r="15" ht="29.1" customHeight="1" spans="1:14">
      <c r="A15" s="68"/>
      <c r="B15" s="69"/>
      <c r="C15" s="69"/>
      <c r="D15" s="69"/>
      <c r="E15" s="69"/>
      <c r="F15" s="69"/>
      <c r="G15" s="69"/>
      <c r="H15" s="56"/>
      <c r="I15" s="77"/>
      <c r="J15" s="77"/>
      <c r="K15" s="78"/>
      <c r="L15" s="78"/>
      <c r="M15" s="78"/>
      <c r="N15" s="78"/>
    </row>
    <row r="16" spans="1:14">
      <c r="A16" s="54" t="s">
        <v>256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ht="14.25" spans="1:13">
      <c r="A17" s="70"/>
      <c r="B17" s="70"/>
      <c r="C17" s="70"/>
      <c r="D17" s="70"/>
      <c r="E17" s="70"/>
      <c r="F17" s="70"/>
      <c r="G17" s="70"/>
      <c r="H17" s="70"/>
      <c r="I17" s="79" t="s">
        <v>257</v>
      </c>
      <c r="J17" s="80"/>
      <c r="K17" s="79" t="s">
        <v>258</v>
      </c>
      <c r="L17" s="79"/>
      <c r="M17" s="79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2.125" style="50" customWidth="1"/>
    <col min="3" max="3" width="12.875" style="5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ht="33.75" spans="1:15">
      <c r="A4" s="9">
        <v>1</v>
      </c>
      <c r="B4" s="10">
        <v>6277</v>
      </c>
      <c r="C4" s="10" t="s">
        <v>277</v>
      </c>
      <c r="D4" s="359" t="s">
        <v>278</v>
      </c>
      <c r="E4" s="23" t="s">
        <v>63</v>
      </c>
      <c r="F4" s="360" t="s">
        <v>279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6" si="0">SUM(I4:M4)</f>
        <v>13</v>
      </c>
      <c r="O4" s="10" t="s">
        <v>280</v>
      </c>
    </row>
    <row r="5" ht="33.75" spans="1:15">
      <c r="A5" s="9">
        <v>2</v>
      </c>
      <c r="B5" s="10">
        <v>3447</v>
      </c>
      <c r="C5" s="10" t="s">
        <v>277</v>
      </c>
      <c r="D5" s="361" t="s">
        <v>281</v>
      </c>
      <c r="E5" s="23" t="s">
        <v>63</v>
      </c>
      <c r="F5" s="362" t="s">
        <v>282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280</v>
      </c>
    </row>
    <row r="6" ht="33.75" spans="1:15">
      <c r="A6" s="9">
        <v>3</v>
      </c>
      <c r="B6" s="10">
        <v>6270</v>
      </c>
      <c r="C6" s="10" t="s">
        <v>277</v>
      </c>
      <c r="D6" s="359" t="s">
        <v>283</v>
      </c>
      <c r="E6" s="23" t="s">
        <v>63</v>
      </c>
      <c r="F6" s="360" t="s">
        <v>279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280</v>
      </c>
    </row>
    <row r="7" spans="1:15">
      <c r="A7" s="9"/>
      <c r="B7" s="10"/>
      <c r="C7" s="10"/>
      <c r="D7" s="51"/>
      <c r="E7" s="10"/>
      <c r="F7" s="22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10"/>
      <c r="C8" s="10"/>
      <c r="D8" s="51"/>
      <c r="E8" s="10"/>
      <c r="F8" s="44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51"/>
      <c r="E9" s="10"/>
      <c r="F9" s="22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5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52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3" t="s">
        <v>284</v>
      </c>
      <c r="B12" s="24"/>
      <c r="C12" s="24"/>
      <c r="D12" s="15"/>
      <c r="E12" s="16"/>
      <c r="F12" s="25"/>
      <c r="G12" s="25"/>
      <c r="H12" s="25"/>
      <c r="I12" s="26"/>
      <c r="J12" s="13" t="s">
        <v>285</v>
      </c>
      <c r="K12" s="14"/>
      <c r="L12" s="14"/>
      <c r="M12" s="15"/>
      <c r="N12" s="14"/>
      <c r="O12" s="21"/>
    </row>
    <row r="13" ht="16.5" spans="1:15">
      <c r="A13" s="17" t="s">
        <v>286</v>
      </c>
      <c r="B13" s="53"/>
      <c r="C13" s="5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288</v>
      </c>
      <c r="H2" s="4"/>
      <c r="I2" s="4" t="s">
        <v>289</v>
      </c>
      <c r="J2" s="4"/>
      <c r="K2" s="6" t="s">
        <v>290</v>
      </c>
      <c r="L2" s="48" t="s">
        <v>291</v>
      </c>
      <c r="M2" s="19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49"/>
      <c r="M3" s="20"/>
    </row>
    <row r="4" ht="22.5" spans="1:13">
      <c r="A4" s="9">
        <v>1</v>
      </c>
      <c r="B4" s="360" t="s">
        <v>279</v>
      </c>
      <c r="C4" s="10">
        <v>6277</v>
      </c>
      <c r="D4" s="10" t="s">
        <v>277</v>
      </c>
      <c r="E4" s="359" t="s">
        <v>278</v>
      </c>
      <c r="F4" s="23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6" si="0">SUM(G4:J4)</f>
        <v>1.2</v>
      </c>
      <c r="L4" s="10" t="s">
        <v>295</v>
      </c>
      <c r="M4" s="10" t="s">
        <v>280</v>
      </c>
    </row>
    <row r="5" ht="22.5" spans="1:13">
      <c r="A5" s="9">
        <v>2</v>
      </c>
      <c r="B5" s="362" t="s">
        <v>282</v>
      </c>
      <c r="C5" s="10">
        <v>3447</v>
      </c>
      <c r="D5" s="10" t="s">
        <v>277</v>
      </c>
      <c r="E5" s="361" t="s">
        <v>281</v>
      </c>
      <c r="F5" s="23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295</v>
      </c>
      <c r="M5" s="10" t="s">
        <v>280</v>
      </c>
    </row>
    <row r="6" ht="22.5" spans="1:13">
      <c r="A6" s="9">
        <v>3</v>
      </c>
      <c r="B6" s="360" t="s">
        <v>279</v>
      </c>
      <c r="C6" s="10">
        <v>6270</v>
      </c>
      <c r="D6" s="10" t="s">
        <v>277</v>
      </c>
      <c r="E6" s="359" t="s">
        <v>283</v>
      </c>
      <c r="F6" s="23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295</v>
      </c>
      <c r="M6" s="10" t="s">
        <v>280</v>
      </c>
    </row>
    <row r="7" spans="1:13">
      <c r="A7" s="9"/>
      <c r="B7" s="22"/>
      <c r="C7" s="10"/>
      <c r="D7" s="10"/>
      <c r="E7" s="41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44"/>
      <c r="C8" s="10"/>
      <c r="D8" s="10"/>
      <c r="E8" s="45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22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5">
      <c r="A12" s="13" t="s">
        <v>284</v>
      </c>
      <c r="B12" s="24"/>
      <c r="C12" s="24"/>
      <c r="D12" s="15"/>
      <c r="E12" s="16"/>
      <c r="F12" s="25"/>
      <c r="G12" s="25"/>
      <c r="H12" s="25"/>
      <c r="I12" s="26"/>
      <c r="J12" s="13" t="s">
        <v>285</v>
      </c>
      <c r="K12" s="14"/>
      <c r="L12" s="14"/>
      <c r="M12" s="15"/>
      <c r="N12" s="14"/>
      <c r="O12" s="21"/>
    </row>
    <row r="13" ht="16.5" spans="1:13">
      <c r="A13" s="47" t="s">
        <v>296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O12 M1:M11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31" t="s">
        <v>299</v>
      </c>
      <c r="H2" s="32"/>
      <c r="I2" s="42"/>
      <c r="J2" s="31" t="s">
        <v>300</v>
      </c>
      <c r="K2" s="32"/>
      <c r="L2" s="42"/>
      <c r="M2" s="31" t="s">
        <v>301</v>
      </c>
      <c r="N2" s="32"/>
      <c r="O2" s="42"/>
      <c r="P2" s="31" t="s">
        <v>302</v>
      </c>
      <c r="Q2" s="32"/>
      <c r="R2" s="42"/>
      <c r="S2" s="32" t="s">
        <v>303</v>
      </c>
      <c r="T2" s="32"/>
      <c r="U2" s="42"/>
      <c r="V2" s="28" t="s">
        <v>304</v>
      </c>
      <c r="W2" s="28" t="s">
        <v>275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305</v>
      </c>
      <c r="H3" s="4" t="s">
        <v>68</v>
      </c>
      <c r="I3" s="4" t="s">
        <v>266</v>
      </c>
      <c r="J3" s="4" t="s">
        <v>305</v>
      </c>
      <c r="K3" s="4" t="s">
        <v>68</v>
      </c>
      <c r="L3" s="4" t="s">
        <v>266</v>
      </c>
      <c r="M3" s="4" t="s">
        <v>305</v>
      </c>
      <c r="N3" s="4" t="s">
        <v>68</v>
      </c>
      <c r="O3" s="4" t="s">
        <v>266</v>
      </c>
      <c r="P3" s="4" t="s">
        <v>305</v>
      </c>
      <c r="Q3" s="4" t="s">
        <v>68</v>
      </c>
      <c r="R3" s="4" t="s">
        <v>266</v>
      </c>
      <c r="S3" s="4" t="s">
        <v>305</v>
      </c>
      <c r="T3" s="4" t="s">
        <v>68</v>
      </c>
      <c r="U3" s="4" t="s">
        <v>266</v>
      </c>
      <c r="V3" s="43"/>
      <c r="W3" s="43"/>
    </row>
    <row r="4" ht="22.5" spans="1:23">
      <c r="A4" s="34" t="s">
        <v>306</v>
      </c>
      <c r="B4" s="363" t="s">
        <v>279</v>
      </c>
      <c r="C4" s="10">
        <v>6277</v>
      </c>
      <c r="D4" s="10" t="s">
        <v>277</v>
      </c>
      <c r="E4" s="359" t="s">
        <v>278</v>
      </c>
      <c r="F4" s="36" t="s">
        <v>63</v>
      </c>
      <c r="G4" s="364" t="s">
        <v>307</v>
      </c>
      <c r="H4" s="364" t="s">
        <v>308</v>
      </c>
      <c r="I4" s="364" t="s">
        <v>309</v>
      </c>
      <c r="J4" s="364" t="s">
        <v>310</v>
      </c>
      <c r="K4" s="10" t="s">
        <v>311</v>
      </c>
      <c r="L4" s="364" t="s">
        <v>312</v>
      </c>
      <c r="M4" s="364" t="s">
        <v>313</v>
      </c>
      <c r="N4" s="364" t="s">
        <v>314</v>
      </c>
      <c r="O4" s="364" t="s">
        <v>315</v>
      </c>
      <c r="P4" s="10"/>
      <c r="Q4" s="10"/>
      <c r="R4" s="10"/>
      <c r="S4" s="10"/>
      <c r="T4" s="10"/>
      <c r="U4" s="10"/>
      <c r="V4" s="10"/>
      <c r="W4" s="10"/>
    </row>
    <row r="5" ht="22.5" spans="1:23">
      <c r="A5" s="37"/>
      <c r="B5" s="38"/>
      <c r="C5" s="10">
        <v>3447</v>
      </c>
      <c r="D5" s="10" t="s">
        <v>277</v>
      </c>
      <c r="E5" s="361" t="s">
        <v>281</v>
      </c>
      <c r="F5" s="38"/>
      <c r="G5" s="31" t="s">
        <v>316</v>
      </c>
      <c r="H5" s="32"/>
      <c r="I5" s="42"/>
      <c r="J5" s="31" t="s">
        <v>317</v>
      </c>
      <c r="K5" s="32"/>
      <c r="L5" s="42"/>
      <c r="M5" s="31" t="s">
        <v>318</v>
      </c>
      <c r="N5" s="32"/>
      <c r="O5" s="42"/>
      <c r="P5" s="31" t="s">
        <v>319</v>
      </c>
      <c r="Q5" s="32"/>
      <c r="R5" s="42"/>
      <c r="S5" s="32" t="s">
        <v>320</v>
      </c>
      <c r="T5" s="32"/>
      <c r="U5" s="42"/>
      <c r="V5" s="10"/>
      <c r="W5" s="10"/>
    </row>
    <row r="6" ht="22.5" spans="1:23">
      <c r="A6" s="37"/>
      <c r="B6" s="38"/>
      <c r="C6" s="10">
        <v>6270</v>
      </c>
      <c r="D6" s="10" t="s">
        <v>277</v>
      </c>
      <c r="E6" s="359" t="s">
        <v>283</v>
      </c>
      <c r="F6" s="38"/>
      <c r="G6" s="4" t="s">
        <v>305</v>
      </c>
      <c r="H6" s="4" t="s">
        <v>68</v>
      </c>
      <c r="I6" s="4" t="s">
        <v>266</v>
      </c>
      <c r="J6" s="4" t="s">
        <v>305</v>
      </c>
      <c r="K6" s="4" t="s">
        <v>68</v>
      </c>
      <c r="L6" s="4" t="s">
        <v>266</v>
      </c>
      <c r="M6" s="4" t="s">
        <v>305</v>
      </c>
      <c r="N6" s="4" t="s">
        <v>68</v>
      </c>
      <c r="O6" s="4" t="s">
        <v>266</v>
      </c>
      <c r="P6" s="4" t="s">
        <v>305</v>
      </c>
      <c r="Q6" s="4" t="s">
        <v>68</v>
      </c>
      <c r="R6" s="4" t="s">
        <v>266</v>
      </c>
      <c r="S6" s="4" t="s">
        <v>305</v>
      </c>
      <c r="T6" s="4" t="s">
        <v>68</v>
      </c>
      <c r="U6" s="4" t="s">
        <v>266</v>
      </c>
      <c r="V6" s="10"/>
      <c r="W6" s="10"/>
    </row>
    <row r="7" spans="1:23">
      <c r="A7" s="39"/>
      <c r="B7" s="40"/>
      <c r="C7" s="10"/>
      <c r="D7" s="10"/>
      <c r="E7" s="41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321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322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323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15">
      <c r="A15" s="13" t="s">
        <v>284</v>
      </c>
      <c r="B15" s="24"/>
      <c r="C15" s="24"/>
      <c r="D15" s="15"/>
      <c r="E15" s="16"/>
      <c r="F15" s="25"/>
      <c r="G15" s="25"/>
      <c r="H15" s="25"/>
      <c r="I15" s="26"/>
      <c r="J15" s="13" t="s">
        <v>285</v>
      </c>
      <c r="K15" s="14"/>
      <c r="L15" s="14"/>
      <c r="M15" s="15"/>
      <c r="N15" s="14"/>
      <c r="O15" s="21"/>
    </row>
    <row r="16" ht="16.5" spans="1:23">
      <c r="A16" s="17" t="s">
        <v>324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O15 W4:W14 W16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2024-07-21T13:28:21Z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9A76448B09AA4BF58667FC667EC195F4</vt:lpwstr>
  </property>
</Properties>
</file>