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<sst xmlns="http://schemas.openxmlformats.org/spreadsheetml/2006/main" count="875" uniqueCount="348">
  <si>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</si>
  <si>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</si>
  <si>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</si>
  <si>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</si>
  <si>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</si>
  <si>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</si>
  <si>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</si>
  <si>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</si>
  <si>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</si>
  <si>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</si>
  <si>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</si>
  <si>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</si>
  <si>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</si>
  <si>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</si>
  <si>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</si>
  <si>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</si>
  <si>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</si>
  <si>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</si>
  <si>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</si>
  <si>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</si>
  <si>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</si>
  <si>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</si>
  <si>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</si>
  <si>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</si>
  <si>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</si>
  <si>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</si>
  <si>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</si>
  <si>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</si>
  <si>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</si>
  <si>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</si>
  <si>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</si>
  <si>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</si>
  <si>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</si>
  <si>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</si>
  <si>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</si>
  <si>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</si>
  <si>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</si>
  <si>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</si>
  <si>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</si>
  <si>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</si>
  <si>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</si>
  <si>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</si>
  <si>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</si>
  <si>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</si>
  <si>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</si>
  <si>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</si>
  <si>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</si>
  <si>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</si>
  <si>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</si>
  <si>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</si>
  <si>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</si>
  <si>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</si>
  <si>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</si>
  <si>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</si>
  <si>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联想定制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</si>
  <si>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</si>
  <si>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</si>
  <si>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</si>
  <si>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</si>
  <si>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</si>
  <si>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</si>
  <si>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</si>
  <si>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TAJJFM81988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</si>
  <si>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</si>
  <si>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</si>
  <si>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</si>
  <si>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</si>
  <si>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</si>
  <si>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</si>
  <si>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</si>
  <si>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</si>
  <si>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</si>
  <si>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</si>
  <si>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</si>
  <si>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</si>
  <si>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</si>
  <si>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</si>
  <si>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</si>
  <si>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</si>
  <si>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</si>
  <si>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</si>
  <si>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</si>
  <si>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</si>
  <si>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</si>
  <si>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</si>
  <si>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</si>
  <si>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</si>
  <si>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</si>
  <si>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</si>
  <si>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</si>
  <si>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</si>
  <si>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</si>
  <si>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</si>
  <si>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</si>
  <si>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</si>
  <si>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</si>
  <si>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</si>
  <si>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</si>
  <si>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</si>
  <si>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</si>
  <si>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</si>
  <si>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</si>
  <si>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</si>
  <si>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</si>
  <si>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</si>
  <si>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</si>
  <si>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</si>
  <si>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</si>
  <si>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</si>
  <si>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</si>
  <si>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</si>
  <si>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</si>
  <si>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</si>
  <si>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</si>
  <si>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</si>
  <si>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</si>
  <si>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</si>
  <si>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灰棕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</si>
  <si>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</si>
  <si>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</si>
  <si>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</si>
  <si>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</si>
  <si>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</si>
  <si>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</si>
  <si>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1.面筒撞色夹层上下宽窄不一致，面筒偏紧欠平服</t>
  </si>
  <si>
    <t>2.上领有轻微起扭，压线线大小，领咀欠圆顺，领窝容皱</t>
  </si>
  <si>
    <t>3.车脚叉前后长短，叉顶转角方正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</si>
  <si>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</si>
  <si>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</si>
  <si>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</si>
  <si>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</si>
  <si>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</si>
  <si>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</si>
  <si>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</si>
  <si>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</si>
  <si>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</si>
  <si>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</si>
  <si>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</si>
  <si>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</si>
  <si>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</si>
  <si>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</si>
  <si>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</si>
  <si>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</si>
  <si>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</si>
  <si>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</si>
  <si>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</si>
  <si>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</si>
  <si>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</si>
  <si>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</si>
  <si>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</si>
  <si>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</si>
  <si>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</si>
  <si>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</si>
  <si>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</si>
  <si>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</si>
  <si>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</si>
  <si>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 洗后</t>
  </si>
  <si>
    <t>后中长</t>
  </si>
  <si>
    <t>±1</t>
  </si>
  <si>
    <t>-1</t>
  </si>
  <si>
    <t>胸围</t>
  </si>
  <si>
    <t>+0</t>
  </si>
  <si>
    <t>腰围</t>
  </si>
  <si>
    <t>摆围</t>
  </si>
  <si>
    <t>±0.5</t>
  </si>
  <si>
    <t>+2</t>
  </si>
  <si>
    <t>+1.5</t>
  </si>
  <si>
    <t>肩宽</t>
  </si>
  <si>
    <t>肩点短袖长</t>
  </si>
  <si>
    <t>±0.3</t>
  </si>
  <si>
    <t>-0.2</t>
  </si>
  <si>
    <t>-0.5</t>
  </si>
  <si>
    <t>袖肥/2（参考值）</t>
  </si>
  <si>
    <t>短袖口/2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</si>
  <si>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</si>
  <si>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</si>
  <si>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</si>
  <si>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</si>
  <si>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</si>
  <si>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</si>
  <si>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</si>
  <si>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</si>
  <si>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</si>
  <si>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</si>
  <si>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</si>
  <si>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</si>
  <si>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</si>
  <si>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</si>
  <si>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</si>
  <si>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</si>
  <si>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</si>
  <si>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</si>
  <si>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</si>
  <si>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</si>
  <si>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</si>
  <si>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</si>
  <si>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</si>
  <si>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</si>
  <si>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</si>
  <si>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</si>
  <si>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</si>
  <si>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</si>
  <si>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</si>
  <si>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</si>
  <si>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</si>
  <si>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</si>
  <si>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</si>
  <si>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</si>
  <si>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</si>
  <si>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</si>
  <si>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</si>
  <si>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</si>
  <si>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</si>
  <si>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</si>
  <si>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</si>
  <si>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</si>
  <si>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采购凭证编号：CGDD24070500001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</si>
  <si>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</si>
  <si>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</si>
  <si>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</si>
  <si>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</si>
  <si>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</si>
  <si>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</si>
  <si>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</si>
  <si>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</si>
  <si>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</si>
  <si>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</si>
  <si>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</si>
  <si>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</si>
  <si>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</si>
  <si>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</si>
  <si>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</si>
  <si>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</si>
  <si>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</si>
  <si>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</si>
  <si>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1.领咀压线有大小欠圆顺，上袖不圆顺，左右脚叉有长短</t>
  </si>
  <si>
    <t>2.封筒起窝，欠平服，撞色筒布上下不顺直。扣子有外露。</t>
  </si>
  <si>
    <t>3.线头较多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</si>
  <si>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</si>
  <si>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</si>
  <si>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</si>
  <si>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</si>
  <si>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</si>
  <si>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</si>
  <si>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</si>
  <si>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走货5000件，抽查200件，发现5件不良品，已按照以上提出的问题点改正，可以出货</t>
  </si>
  <si>
    <t>服装QC部门</t>
  </si>
  <si>
    <t>检验人</t>
  </si>
  <si>
    <t>4XL</t>
  </si>
  <si>
    <t>+0 +0 -0.5</t>
  </si>
  <si>
    <t>+0 -0.5 +0</t>
  </si>
  <si>
    <t>+0 -1 +0</t>
  </si>
  <si>
    <t>-1 +0 -1</t>
  </si>
  <si>
    <t>+0 +0 +0</t>
  </si>
  <si>
    <t>+0 +1 +0</t>
  </si>
  <si>
    <t>+1 +0 +0</t>
  </si>
  <si>
    <t>+1 +1 +0</t>
  </si>
  <si>
    <t>+2 +1 +0</t>
  </si>
  <si>
    <t>+1 +2 +2</t>
  </si>
  <si>
    <t>+0 +0 -1</t>
  </si>
  <si>
    <t>+0 -1 -1</t>
  </si>
  <si>
    <t>-1 +1 -1</t>
  </si>
  <si>
    <t>-0.5 -0.5 +0</t>
  </si>
  <si>
    <t>-0.5 +0 +0</t>
  </si>
  <si>
    <t>-1 +0 -0.5</t>
  </si>
  <si>
    <t>-0.5 +0 +1</t>
  </si>
  <si>
    <t>-0.5 -1 +0</t>
  </si>
  <si>
    <t>-0.5 +0 -0.5</t>
  </si>
  <si>
    <t>+0.5 +0 +0</t>
  </si>
  <si>
    <t>-0.5 -0.5 -0.5</t>
  </si>
  <si>
    <t>+0 -0.5 -0.5</t>
  </si>
  <si>
    <t>+0 -0.3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</si>
  <si>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</si>
  <si>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</si>
  <si>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</si>
  <si>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</si>
  <si>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</si>
  <si>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</si>
  <si>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</si>
  <si>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</si>
  <si>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</si>
  <si>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</si>
  <si>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</si>
  <si>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</si>
  <si>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</si>
  <si>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</si>
  <si>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</si>
  <si>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</si>
  <si>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K2415131</t>
  </si>
  <si>
    <t>FK07610棉弹珠地布</t>
  </si>
  <si>
    <t>棕色</t>
  </si>
  <si>
    <t>新颜</t>
  </si>
  <si>
    <t>YES</t>
  </si>
  <si>
    <t>制表时间：2024/6/22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</si>
  <si>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</si>
  <si>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</si>
  <si>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</si>
  <si>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</si>
  <si>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</si>
  <si>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</si>
  <si>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</si>
  <si>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</si>
  <si>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</si>
  <si>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</si>
  <si>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制表时间：2024/6/23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</si>
  <si>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</si>
  <si>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</si>
  <si>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</si>
  <si>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</si>
  <si>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</si>
  <si>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</si>
  <si>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</si>
  <si>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</si>
  <si>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</si>
  <si>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</si>
  <si>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</si>
  <si>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</si>
  <si>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</si>
  <si>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</si>
  <si>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</si>
  <si>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</si>
  <si>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</si>
  <si>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</si>
  <si>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</si>
  <si>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</si>
  <si>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</si>
  <si>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</si>
  <si>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</si>
  <si>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</si>
  <si>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</si>
  <si>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</si>
  <si>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</si>
  <si>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</si>
  <si>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</si>
  <si>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</si>
  <si>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</si>
  <si>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</si>
  <si>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</si>
  <si>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前幅+前筒</t>
  </si>
  <si>
    <t>印花</t>
  </si>
  <si>
    <t>无脱落开裂</t>
  </si>
  <si>
    <t>制表时间：2024/6/26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</si>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</sst>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2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" fillId="10" borderId="77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8" fillId="0" borderId="78" applyNumberFormat="0" applyFill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1" borderId="80" applyNumberFormat="0" applyAlignment="0" applyProtection="0">
      <alignment vertical="center"/>
    </xf>
    <xf numFmtId="0" fontId="61" fillId="12" borderId="81" applyNumberFormat="0" applyAlignment="0" applyProtection="0">
      <alignment vertical="center"/>
    </xf>
    <xf numFmtId="0" fontId="62" fillId="12" borderId="80" applyNumberFormat="0" applyAlignment="0" applyProtection="0">
      <alignment vertical="center"/>
    </xf>
    <xf numFmtId="0" fontId="63" fillId="13" borderId="82" applyNumberFormat="0" applyAlignment="0" applyProtection="0">
      <alignment vertical="center"/>
    </xf>
    <xf numFmtId="0" fontId="64" fillId="0" borderId="83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1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4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9" fontId="5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4" fillId="0" borderId="0" xfId="53" applyFont="1" applyFill="1" applyAlignment="1"/>
    <xf numFmtId="0" fontId="9" fillId="0" borderId="0" xfId="53" applyFont="1" applyFill="1" applyAlignment="1"/>
    <xf numFmtId="49" fontId="14" fillId="0" borderId="0" xfId="53" applyNumberFormat="1" applyFont="1" applyFill="1" applyAlignment="1"/>
    <xf numFmtId="49" fontId="14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10" xfId="53" applyFont="1" applyFill="1" applyBorder="1" applyAlignment="1">
      <alignment horizontal="center" vertical="center"/>
    </xf>
    <xf numFmtId="0" fontId="15" fillId="0" borderId="11" xfId="53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 vertical="center"/>
    </xf>
    <xf numFmtId="0" fontId="9" fillId="0" borderId="11" xfId="53" applyFont="1" applyFill="1" applyBorder="1" applyAlignment="1">
      <alignment horizontal="center" vertical="center"/>
    </xf>
    <xf numFmtId="0" fontId="16" fillId="0" borderId="12" xfId="52" applyFont="1" applyFill="1" applyBorder="1" applyAlignment="1">
      <alignment horizontal="left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vertical="center"/>
    </xf>
    <xf numFmtId="0" fontId="17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18" fillId="0" borderId="7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3" fillId="0" borderId="16" xfId="55" applyFont="1" applyFill="1" applyBorder="1" applyAlignment="1">
      <alignment horizontal="left"/>
    </xf>
    <xf numFmtId="178" fontId="23" fillId="0" borderId="2" xfId="55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20" fillId="0" borderId="0" xfId="53" applyFont="1" applyFill="1" applyAlignment="1"/>
    <xf numFmtId="49" fontId="14" fillId="0" borderId="11" xfId="53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left" vertical="center"/>
    </xf>
    <xf numFmtId="0" fontId="14" fillId="0" borderId="15" xfId="53" applyFont="1" applyFill="1" applyBorder="1" applyAlignment="1">
      <alignment horizontal="center"/>
    </xf>
    <xf numFmtId="0" fontId="16" fillId="0" borderId="15" xfId="52" applyFont="1" applyFill="1" applyBorder="1" applyAlignment="1">
      <alignment horizontal="left" vertical="center"/>
    </xf>
    <xf numFmtId="0" fontId="14" fillId="0" borderId="15" xfId="52" applyFont="1" applyFill="1" applyBorder="1" applyAlignment="1">
      <alignment horizontal="center" vertical="center"/>
    </xf>
    <xf numFmtId="49" fontId="14" fillId="0" borderId="15" xfId="52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/>
    </xf>
    <xf numFmtId="0" fontId="19" fillId="0" borderId="2" xfId="53" applyFont="1" applyFill="1" applyBorder="1" applyAlignment="1" applyProtection="1">
      <alignment horizontal="center" vertical="center"/>
    </xf>
    <xf numFmtId="49" fontId="19" fillId="0" borderId="2" xfId="53" applyNumberFormat="1" applyFont="1" applyFill="1" applyBorder="1" applyAlignment="1" applyProtection="1">
      <alignment horizontal="center" vertical="center"/>
    </xf>
    <xf numFmtId="49" fontId="0" fillId="0" borderId="20" xfId="0" applyNumberFormat="1" applyFont="1" applyFill="1" applyBorder="1" applyAlignment="1">
      <alignment horizontal="left" vertical="center"/>
    </xf>
    <xf numFmtId="0" fontId="22" fillId="0" borderId="7" xfId="55" applyFont="1" applyFill="1" applyBorder="1" applyAlignment="1">
      <alignment horizontal="center"/>
    </xf>
    <xf numFmtId="0" fontId="22" fillId="0" borderId="2" xfId="55" applyFont="1" applyFill="1" applyBorder="1" applyAlignment="1">
      <alignment horizontal="center"/>
    </xf>
    <xf numFmtId="0" fontId="22" fillId="0" borderId="21" xfId="55" applyFont="1" applyFill="1" applyBorder="1" applyAlignment="1">
      <alignment horizontal="center"/>
    </xf>
    <xf numFmtId="0" fontId="14" fillId="0" borderId="5" xfId="53" applyFont="1" applyFill="1" applyBorder="1" applyAlignment="1">
      <alignment horizont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7" fillId="0" borderId="21" xfId="54" applyNumberFormat="1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49" fontId="26" fillId="0" borderId="22" xfId="54" applyNumberFormat="1" applyFont="1" applyFill="1" applyBorder="1" applyAlignment="1">
      <alignment horizontal="center" vertical="center"/>
    </xf>
    <xf numFmtId="49" fontId="26" fillId="0" borderId="23" xfId="54" applyNumberFormat="1" applyFont="1" applyFill="1" applyBorder="1" applyAlignment="1">
      <alignment horizontal="center" vertical="center"/>
    </xf>
    <xf numFmtId="0" fontId="14" fillId="0" borderId="24" xfId="53" applyFont="1" applyFill="1" applyBorder="1" applyAlignment="1">
      <alignment horizontal="center"/>
    </xf>
    <xf numFmtId="49" fontId="14" fillId="0" borderId="25" xfId="53" applyNumberFormat="1" applyFont="1" applyFill="1" applyBorder="1" applyAlignment="1">
      <alignment horizontal="center"/>
    </xf>
    <xf numFmtId="49" fontId="26" fillId="0" borderId="25" xfId="54" applyNumberFormat="1" applyFont="1" applyFill="1" applyBorder="1" applyAlignment="1">
      <alignment horizontal="center" vertical="center"/>
    </xf>
    <xf numFmtId="49" fontId="26" fillId="0" borderId="26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9" fillId="0" borderId="0" xfId="53" applyFont="1" applyFill="1" applyAlignment="1"/>
    <xf numFmtId="14" fontId="19" fillId="0" borderId="0" xfId="53" applyNumberFormat="1" applyFont="1" applyFill="1" applyAlignment="1">
      <alignment horizontal="left"/>
    </xf>
    <xf numFmtId="49" fontId="19" fillId="0" borderId="0" xfId="53" applyNumberFormat="1" applyFont="1" applyFill="1" applyAlignment="1"/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28" fillId="0" borderId="27" xfId="52" applyFont="1" applyBorder="1" applyAlignment="1">
      <alignment horizontal="center" vertical="top"/>
    </xf>
    <xf numFmtId="0" fontId="29" fillId="0" borderId="28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 wrapText="1"/>
    </xf>
    <xf numFmtId="0" fontId="29" fillId="0" borderId="29" xfId="52" applyFont="1" applyFill="1" applyBorder="1" applyAlignment="1">
      <alignment vertical="center"/>
    </xf>
    <xf numFmtId="0" fontId="30" fillId="0" borderId="30" xfId="52" applyFont="1" applyBorder="1" applyAlignment="1">
      <alignment horizontal="left" vertical="center"/>
    </xf>
    <xf numFmtId="0" fontId="30" fillId="0" borderId="31" xfId="52" applyFont="1" applyBorder="1" applyAlignment="1">
      <alignment horizontal="left" vertical="center"/>
    </xf>
    <xf numFmtId="0" fontId="29" fillId="0" borderId="32" xfId="52" applyFont="1" applyFill="1" applyBorder="1" applyAlignment="1">
      <alignment vertical="center"/>
    </xf>
    <xf numFmtId="0" fontId="30" fillId="0" borderId="30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vertical="center"/>
    </xf>
    <xf numFmtId="58" fontId="20" fillId="0" borderId="30" xfId="52" applyNumberFormat="1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center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vertical="center"/>
    </xf>
    <xf numFmtId="0" fontId="30" fillId="0" borderId="25" xfId="52" applyFont="1" applyFill="1" applyBorder="1" applyAlignment="1">
      <alignment horizontal="left" vertical="center"/>
    </xf>
    <xf numFmtId="0" fontId="29" fillId="0" borderId="25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29" fillId="0" borderId="25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vertical="center"/>
    </xf>
    <xf numFmtId="0" fontId="20" fillId="0" borderId="0" xfId="52" applyFont="1" applyFill="1" applyBorder="1" applyAlignment="1">
      <alignment vertical="center"/>
    </xf>
    <xf numFmtId="0" fontId="20" fillId="0" borderId="0" xfId="52" applyFont="1" applyFill="1" applyAlignment="1">
      <alignment horizontal="left" vertical="center"/>
    </xf>
    <xf numFmtId="0" fontId="29" fillId="0" borderId="28" xfId="52" applyFont="1" applyFill="1" applyBorder="1" applyAlignment="1">
      <alignment vertical="center"/>
    </xf>
    <xf numFmtId="0" fontId="29" fillId="0" borderId="34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horizontal="left" vertical="center"/>
    </xf>
    <xf numFmtId="0" fontId="31" fillId="0" borderId="37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vertical="center"/>
    </xf>
    <xf numFmtId="0" fontId="20" fillId="0" borderId="0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 wrapText="1"/>
    </xf>
    <xf numFmtId="0" fontId="20" fillId="0" borderId="30" xfId="52" applyFont="1" applyFill="1" applyBorder="1" applyAlignment="1">
      <alignment horizontal="left" vertical="center" wrapText="1"/>
    </xf>
    <xf numFmtId="0" fontId="29" fillId="0" borderId="33" xfId="52" applyFont="1" applyFill="1" applyBorder="1" applyAlignment="1">
      <alignment horizontal="left" vertical="center"/>
    </xf>
    <xf numFmtId="0" fontId="9" fillId="0" borderId="25" xfId="52" applyFill="1" applyBorder="1" applyAlignment="1">
      <alignment horizontal="center" vertical="center"/>
    </xf>
    <xf numFmtId="0" fontId="29" fillId="0" borderId="39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right" vertical="center"/>
    </xf>
    <xf numFmtId="0" fontId="20" fillId="0" borderId="37" xfId="52" applyFont="1" applyFill="1" applyBorder="1" applyAlignment="1">
      <alignment horizontal="right" vertical="center"/>
    </xf>
    <xf numFmtId="0" fontId="31" fillId="0" borderId="28" xfId="52" applyFont="1" applyFill="1" applyBorder="1" applyAlignment="1">
      <alignment horizontal="left" vertical="center"/>
    </xf>
    <xf numFmtId="0" fontId="31" fillId="0" borderId="29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center" vertical="center"/>
    </xf>
    <xf numFmtId="58" fontId="20" fillId="0" borderId="25" xfId="52" applyNumberFormat="1" applyFont="1" applyFill="1" applyBorder="1" applyAlignment="1">
      <alignment horizontal="center" vertical="center"/>
    </xf>
    <xf numFmtId="0" fontId="29" fillId="0" borderId="25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center" vertical="center"/>
    </xf>
    <xf numFmtId="0" fontId="20" fillId="0" borderId="42" xfId="52" applyFont="1" applyFill="1" applyBorder="1" applyAlignment="1">
      <alignment horizontal="center" vertical="center"/>
    </xf>
    <xf numFmtId="0" fontId="29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9" fillId="0" borderId="4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center" vertical="center"/>
    </xf>
    <xf numFmtId="0" fontId="31" fillId="0" borderId="44" xfId="52" applyFont="1" applyFill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 wrapText="1"/>
    </xf>
    <xf numFmtId="0" fontId="9" fillId="0" borderId="26" xfId="52" applyFill="1" applyBorder="1" applyAlignment="1">
      <alignment horizontal="center" vertical="center"/>
    </xf>
    <xf numFmtId="0" fontId="29" fillId="0" borderId="43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 wrapText="1"/>
    </xf>
    <xf numFmtId="0" fontId="9" fillId="0" borderId="44" xfId="52" applyFont="1" applyFill="1" applyBorder="1" applyAlignment="1">
      <alignment horizontal="center" vertical="center"/>
    </xf>
    <xf numFmtId="0" fontId="32" fillId="0" borderId="44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right" vertical="center"/>
    </xf>
    <xf numFmtId="0" fontId="20" fillId="0" borderId="45" xfId="52" applyFont="1" applyFill="1" applyBorder="1" applyAlignment="1">
      <alignment horizontal="center" vertical="center"/>
    </xf>
    <xf numFmtId="0" fontId="31" fillId="0" borderId="42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15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33" fillId="0" borderId="2" xfId="52" applyFont="1" applyFill="1" applyBorder="1" applyAlignment="1">
      <alignment horizontal="left" vertical="center"/>
    </xf>
    <xf numFmtId="0" fontId="33" fillId="0" borderId="2" xfId="52" applyFont="1" applyFill="1" applyBorder="1" applyAlignment="1">
      <alignment horizontal="center" vertical="center"/>
    </xf>
    <xf numFmtId="0" fontId="30" fillId="0" borderId="2" xfId="52" applyFont="1" applyFill="1" applyBorder="1" applyAlignment="1">
      <alignment horizontal="center" vertical="center"/>
    </xf>
    <xf numFmtId="0" fontId="33" fillId="0" borderId="2" xfId="52" applyFont="1" applyFill="1" applyBorder="1" applyAlignment="1">
      <alignment vertical="center"/>
    </xf>
    <xf numFmtId="0" fontId="17" fillId="0" borderId="2" xfId="52" applyFont="1" applyFill="1" applyBorder="1" applyAlignment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5" fillId="0" borderId="2" xfId="59" applyFont="1" applyFill="1" applyBorder="1" applyAlignment="1">
      <alignment horizontal="center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left" vertical="center"/>
    </xf>
    <xf numFmtId="0" fontId="14" fillId="0" borderId="2" xfId="52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49" fontId="26" fillId="5" borderId="2" xfId="54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8" fillId="0" borderId="2" xfId="49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49" fontId="14" fillId="5" borderId="2" xfId="53" applyNumberFormat="1" applyFont="1" applyFill="1" applyBorder="1" applyAlignment="1">
      <alignment horizontal="center"/>
    </xf>
    <xf numFmtId="179" fontId="24" fillId="0" borderId="0" xfId="0" applyNumberFormat="1" applyFont="1" applyFill="1" applyBorder="1" applyAlignment="1">
      <alignment horizontal="center" vertical="center"/>
    </xf>
    <xf numFmtId="14" fontId="19" fillId="0" borderId="0" xfId="53" applyNumberFormat="1" applyFont="1" applyFill="1" applyAlignment="1"/>
    <xf numFmtId="0" fontId="14" fillId="0" borderId="0" xfId="53" applyFont="1" applyFill="1" applyAlignment="1">
      <alignment horizontal="right"/>
    </xf>
    <xf numFmtId="0" fontId="9" fillId="0" borderId="0" xfId="52" applyFont="1" applyAlignment="1">
      <alignment horizontal="left" vertical="center"/>
    </xf>
    <xf numFmtId="0" fontId="32" fillId="0" borderId="46" xfId="52" applyFont="1" applyBorder="1" applyAlignment="1">
      <alignment horizontal="left" vertical="center"/>
    </xf>
    <xf numFmtId="0" fontId="30" fillId="0" borderId="47" xfId="52" applyFont="1" applyBorder="1" applyAlignment="1">
      <alignment horizontal="center" vertical="center"/>
    </xf>
    <xf numFmtId="0" fontId="32" fillId="0" borderId="47" xfId="52" applyFont="1" applyBorder="1" applyAlignment="1">
      <alignment horizontal="center" vertical="center"/>
    </xf>
    <xf numFmtId="0" fontId="31" fillId="0" borderId="47" xfId="52" applyFont="1" applyBorder="1" applyAlignment="1">
      <alignment horizontal="left" vertical="center"/>
    </xf>
    <xf numFmtId="0" fontId="31" fillId="0" borderId="28" xfId="52" applyFont="1" applyBorder="1" applyAlignment="1">
      <alignment horizontal="center" vertical="center"/>
    </xf>
    <xf numFmtId="0" fontId="31" fillId="0" borderId="29" xfId="52" applyFont="1" applyBorder="1" applyAlignment="1">
      <alignment horizontal="center" vertical="center"/>
    </xf>
    <xf numFmtId="0" fontId="31" fillId="0" borderId="42" xfId="52" applyFont="1" applyBorder="1" applyAlignment="1">
      <alignment horizontal="center" vertical="center"/>
    </xf>
    <xf numFmtId="0" fontId="32" fillId="0" borderId="28" xfId="52" applyFont="1" applyBorder="1" applyAlignment="1">
      <alignment horizontal="center" vertical="center"/>
    </xf>
    <xf numFmtId="0" fontId="32" fillId="0" borderId="29" xfId="52" applyFont="1" applyBorder="1" applyAlignment="1">
      <alignment horizontal="center" vertical="center"/>
    </xf>
    <xf numFmtId="0" fontId="32" fillId="0" borderId="42" xfId="52" applyFont="1" applyBorder="1" applyAlignment="1">
      <alignment horizontal="center" vertical="center"/>
    </xf>
    <xf numFmtId="0" fontId="31" fillId="0" borderId="32" xfId="52" applyFont="1" applyBorder="1" applyAlignment="1">
      <alignment horizontal="left" vertical="center"/>
    </xf>
    <xf numFmtId="0" fontId="30" fillId="0" borderId="30" xfId="52" applyFont="1" applyBorder="1" applyAlignment="1">
      <alignment horizontal="left" vertical="center" wrapText="1"/>
    </xf>
    <xf numFmtId="0" fontId="30" fillId="0" borderId="31" xfId="52" applyFont="1" applyBorder="1" applyAlignment="1">
      <alignment horizontal="left" vertical="center" wrapText="1"/>
    </xf>
    <xf numFmtId="0" fontId="31" fillId="0" borderId="30" xfId="52" applyFont="1" applyBorder="1" applyAlignment="1">
      <alignment horizontal="left" vertical="center"/>
    </xf>
    <xf numFmtId="14" fontId="30" fillId="0" borderId="30" xfId="52" applyNumberFormat="1" applyFont="1" applyBorder="1" applyAlignment="1">
      <alignment horizontal="center" vertical="center"/>
    </xf>
    <xf numFmtId="14" fontId="30" fillId="0" borderId="31" xfId="52" applyNumberFormat="1" applyFont="1" applyBorder="1" applyAlignment="1">
      <alignment horizontal="center" vertical="center"/>
    </xf>
    <xf numFmtId="0" fontId="31" fillId="0" borderId="32" xfId="52" applyFont="1" applyBorder="1" applyAlignment="1">
      <alignment vertical="center"/>
    </xf>
    <xf numFmtId="49" fontId="30" fillId="0" borderId="30" xfId="52" applyNumberFormat="1" applyFont="1" applyBorder="1" applyAlignment="1">
      <alignment horizontal="center" vertical="center"/>
    </xf>
    <xf numFmtId="0" fontId="30" fillId="0" borderId="31" xfId="52" applyFont="1" applyBorder="1" applyAlignment="1">
      <alignment horizontal="center" vertical="center"/>
    </xf>
    <xf numFmtId="0" fontId="31" fillId="0" borderId="30" xfId="52" applyFont="1" applyBorder="1" applyAlignment="1">
      <alignment vertical="center"/>
    </xf>
    <xf numFmtId="0" fontId="30" fillId="0" borderId="48" xfId="52" applyFont="1" applyBorder="1" applyAlignment="1">
      <alignment horizontal="center" vertical="center"/>
    </xf>
    <xf numFmtId="0" fontId="30" fillId="0" borderId="49" xfId="52" applyFont="1" applyBorder="1" applyAlignment="1">
      <alignment horizontal="center" vertical="center"/>
    </xf>
    <xf numFmtId="0" fontId="9" fillId="0" borderId="30" xfId="52" applyFont="1" applyBorder="1" applyAlignment="1">
      <alignment vertical="center"/>
    </xf>
    <xf numFmtId="0" fontId="39" fillId="0" borderId="33" xfId="52" applyFont="1" applyBorder="1" applyAlignment="1">
      <alignment vertical="center"/>
    </xf>
    <xf numFmtId="0" fontId="40" fillId="0" borderId="50" xfId="52" applyFont="1" applyBorder="1" applyAlignment="1">
      <alignment horizontal="center" vertical="center"/>
    </xf>
    <xf numFmtId="0" fontId="30" fillId="0" borderId="45" xfId="52" applyFont="1" applyBorder="1" applyAlignment="1">
      <alignment horizontal="center" vertical="center"/>
    </xf>
    <xf numFmtId="0" fontId="31" fillId="0" borderId="33" xfId="52" applyFont="1" applyBorder="1" applyAlignment="1">
      <alignment horizontal="left" vertical="center"/>
    </xf>
    <xf numFmtId="0" fontId="31" fillId="0" borderId="25" xfId="52" applyFont="1" applyBorder="1" applyAlignment="1">
      <alignment horizontal="left" vertical="center"/>
    </xf>
    <xf numFmtId="14" fontId="30" fillId="0" borderId="25" xfId="52" applyNumberFormat="1" applyFont="1" applyBorder="1" applyAlignment="1">
      <alignment horizontal="center" vertical="center"/>
    </xf>
    <xf numFmtId="14" fontId="30" fillId="0" borderId="26" xfId="52" applyNumberFormat="1" applyFont="1" applyBorder="1" applyAlignment="1">
      <alignment horizontal="center" vertical="center"/>
    </xf>
    <xf numFmtId="0" fontId="32" fillId="0" borderId="0" xfId="52" applyFont="1" applyBorder="1" applyAlignment="1">
      <alignment horizontal="left" vertical="center"/>
    </xf>
    <xf numFmtId="0" fontId="31" fillId="0" borderId="28" xfId="52" applyFont="1" applyBorder="1" applyAlignment="1">
      <alignment vertical="center"/>
    </xf>
    <xf numFmtId="0" fontId="9" fillId="0" borderId="29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9" fillId="0" borderId="29" xfId="52" applyFont="1" applyBorder="1" applyAlignment="1">
      <alignment vertical="center"/>
    </xf>
    <xf numFmtId="0" fontId="31" fillId="0" borderId="29" xfId="52" applyFont="1" applyBorder="1" applyAlignment="1">
      <alignment vertical="center"/>
    </xf>
    <xf numFmtId="0" fontId="9" fillId="0" borderId="30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20" fillId="0" borderId="40" xfId="52" applyFont="1" applyBorder="1" applyAlignment="1">
      <alignment horizontal="left" vertical="center" wrapText="1"/>
    </xf>
    <xf numFmtId="0" fontId="20" fillId="0" borderId="35" xfId="52" applyFont="1" applyBorder="1" applyAlignment="1">
      <alignment horizontal="left" vertical="center" wrapText="1"/>
    </xf>
    <xf numFmtId="0" fontId="20" fillId="0" borderId="51" xfId="52" applyFont="1" applyBorder="1" applyAlignment="1">
      <alignment horizontal="left" vertical="center" wrapText="1"/>
    </xf>
    <xf numFmtId="0" fontId="20" fillId="0" borderId="38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/>
    </xf>
    <xf numFmtId="0" fontId="20" fillId="0" borderId="36" xfId="52" applyFont="1" applyBorder="1" applyAlignment="1">
      <alignment horizontal="left" vertical="center"/>
    </xf>
    <xf numFmtId="0" fontId="30" fillId="0" borderId="33" xfId="52" applyFont="1" applyBorder="1" applyAlignment="1">
      <alignment horizontal="left" vertical="center"/>
    </xf>
    <xf numFmtId="0" fontId="30" fillId="0" borderId="25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 wrapText="1"/>
    </xf>
    <xf numFmtId="0" fontId="20" fillId="0" borderId="29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1" fillId="0" borderId="32" xfId="52" applyFont="1" applyFill="1" applyBorder="1" applyAlignment="1">
      <alignment horizontal="left" vertical="center"/>
    </xf>
    <xf numFmtId="0" fontId="31" fillId="0" borderId="33" xfId="52" applyFont="1" applyBorder="1" applyAlignment="1">
      <alignment horizontal="center" vertical="center"/>
    </xf>
    <xf numFmtId="0" fontId="31" fillId="0" borderId="25" xfId="52" applyFont="1" applyBorder="1" applyAlignment="1">
      <alignment horizontal="center" vertical="center"/>
    </xf>
    <xf numFmtId="0" fontId="31" fillId="0" borderId="32" xfId="52" applyFont="1" applyBorder="1" applyAlignment="1">
      <alignment horizontal="center" vertical="center"/>
    </xf>
    <xf numFmtId="0" fontId="31" fillId="0" borderId="30" xfId="52" applyFont="1" applyBorder="1" applyAlignment="1">
      <alignment horizontal="center" vertical="center"/>
    </xf>
    <xf numFmtId="0" fontId="29" fillId="0" borderId="30" xfId="52" applyFont="1" applyBorder="1" applyAlignment="1">
      <alignment horizontal="left" vertical="center"/>
    </xf>
    <xf numFmtId="0" fontId="31" fillId="0" borderId="52" xfId="52" applyFont="1" applyFill="1" applyBorder="1" applyAlignment="1">
      <alignment horizontal="left" vertical="center"/>
    </xf>
    <xf numFmtId="0" fontId="31" fillId="0" borderId="53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31" fillId="0" borderId="37" xfId="52" applyFont="1" applyBorder="1" applyAlignment="1">
      <alignment horizontal="left" vertical="center"/>
    </xf>
    <xf numFmtId="0" fontId="32" fillId="0" borderId="54" xfId="52" applyFont="1" applyBorder="1" applyAlignment="1">
      <alignment vertical="center"/>
    </xf>
    <xf numFmtId="0" fontId="30" fillId="0" borderId="55" xfId="52" applyFont="1" applyBorder="1" applyAlignment="1">
      <alignment horizontal="center" vertical="center"/>
    </xf>
    <xf numFmtId="0" fontId="32" fillId="0" borderId="55" xfId="52" applyFont="1" applyBorder="1" applyAlignment="1">
      <alignment vertical="center"/>
    </xf>
    <xf numFmtId="58" fontId="9" fillId="0" borderId="55" xfId="52" applyNumberFormat="1" applyFont="1" applyBorder="1" applyAlignment="1">
      <alignment vertical="center"/>
    </xf>
    <xf numFmtId="0" fontId="32" fillId="0" borderId="55" xfId="52" applyFont="1" applyBorder="1" applyAlignment="1">
      <alignment horizontal="center" vertical="center"/>
    </xf>
    <xf numFmtId="0" fontId="32" fillId="0" borderId="56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2" fillId="0" borderId="57" xfId="52" applyFont="1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center" vertical="center"/>
    </xf>
    <xf numFmtId="0" fontId="32" fillId="0" borderId="25" xfId="52" applyFont="1" applyFill="1" applyBorder="1" applyAlignment="1">
      <alignment horizontal="center" vertical="center"/>
    </xf>
    <xf numFmtId="0" fontId="9" fillId="0" borderId="47" xfId="52" applyFont="1" applyBorder="1" applyAlignment="1">
      <alignment horizontal="center" vertical="center"/>
    </xf>
    <xf numFmtId="0" fontId="9" fillId="0" borderId="58" xfId="52" applyFont="1" applyBorder="1" applyAlignment="1">
      <alignment horizontal="center" vertical="center"/>
    </xf>
    <xf numFmtId="0" fontId="30" fillId="0" borderId="26" xfId="52" applyFont="1" applyBorder="1" applyAlignment="1">
      <alignment horizontal="left" vertical="center"/>
    </xf>
    <xf numFmtId="0" fontId="30" fillId="0" borderId="42" xfId="52" applyFont="1" applyBorder="1" applyAlignment="1">
      <alignment horizontal="left" vertical="center"/>
    </xf>
    <xf numFmtId="0" fontId="31" fillId="0" borderId="26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29" fillId="0" borderId="42" xfId="52" applyFont="1" applyBorder="1" applyAlignment="1">
      <alignment horizontal="left" vertical="center"/>
    </xf>
    <xf numFmtId="0" fontId="29" fillId="0" borderId="36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44" xfId="52" applyFont="1" applyBorder="1" applyAlignment="1">
      <alignment horizontal="left" vertical="center"/>
    </xf>
    <xf numFmtId="0" fontId="30" fillId="0" borderId="31" xfId="52" applyFont="1" applyFill="1" applyBorder="1" applyAlignment="1">
      <alignment horizontal="left" vertical="center"/>
    </xf>
    <xf numFmtId="0" fontId="31" fillId="0" borderId="26" xfId="52" applyFont="1" applyBorder="1" applyAlignment="1">
      <alignment horizontal="center" vertical="center"/>
    </xf>
    <xf numFmtId="0" fontId="29" fillId="0" borderId="31" xfId="52" applyFont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0" fillId="0" borderId="43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31" fillId="0" borderId="44" xfId="52" applyFont="1" applyBorder="1" applyAlignment="1">
      <alignment horizontal="left" vertical="center"/>
    </xf>
    <xf numFmtId="0" fontId="30" fillId="0" borderId="59" xfId="52" applyFont="1" applyBorder="1" applyAlignment="1">
      <alignment horizontal="center" vertical="center"/>
    </xf>
    <xf numFmtId="0" fontId="32" fillId="0" borderId="60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6" xfId="52" applyFont="1" applyFill="1" applyBorder="1" applyAlignment="1">
      <alignment horizontal="center" vertical="center"/>
    </xf>
    <xf numFmtId="0" fontId="14" fillId="0" borderId="0" xfId="53" applyFont="1" applyFill="1" applyAlignment="1">
      <alignment horizontal="left"/>
    </xf>
    <xf numFmtId="0" fontId="33" fillId="0" borderId="12" xfId="52" applyFont="1" applyFill="1" applyBorder="1" applyAlignment="1">
      <alignment horizontal="left" vertical="center"/>
    </xf>
    <xf numFmtId="0" fontId="33" fillId="0" borderId="13" xfId="52" applyFont="1" applyFill="1" applyBorder="1" applyAlignment="1">
      <alignment horizontal="center" vertical="center"/>
    </xf>
    <xf numFmtId="0" fontId="30" fillId="0" borderId="13" xfId="52" applyFont="1" applyFill="1" applyBorder="1" applyAlignment="1">
      <alignment horizontal="center" vertical="center"/>
    </xf>
    <xf numFmtId="0" fontId="33" fillId="0" borderId="14" xfId="52" applyFont="1" applyFill="1" applyBorder="1" applyAlignment="1">
      <alignment horizontal="center" vertical="center"/>
    </xf>
    <xf numFmtId="0" fontId="33" fillId="0" borderId="15" xfId="52" applyFont="1" applyFill="1" applyBorder="1" applyAlignment="1">
      <alignment vertical="center"/>
    </xf>
    <xf numFmtId="0" fontId="14" fillId="0" borderId="16" xfId="53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>
      <alignment horizontal="center" shrinkToFit="1"/>
    </xf>
    <xf numFmtId="0" fontId="9" fillId="0" borderId="16" xfId="0" applyNumberFormat="1" applyFont="1" applyFill="1" applyBorder="1" applyAlignment="1">
      <alignment horizontal="center" shrinkToFit="1"/>
    </xf>
    <xf numFmtId="0" fontId="41" fillId="0" borderId="17" xfId="0" applyNumberFormat="1" applyFont="1" applyFill="1" applyBorder="1" applyAlignment="1">
      <alignment shrinkToFit="1"/>
    </xf>
    <xf numFmtId="0" fontId="42" fillId="0" borderId="18" xfId="0" applyFont="1" applyFill="1" applyBorder="1" applyAlignment="1">
      <alignment horizontal="center" vertical="center"/>
    </xf>
    <xf numFmtId="0" fontId="33" fillId="0" borderId="15" xfId="52" applyFont="1" applyFill="1" applyBorder="1" applyAlignment="1">
      <alignment horizontal="left" vertical="center"/>
    </xf>
    <xf numFmtId="0" fontId="14" fillId="0" borderId="61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2" xfId="53" applyFont="1" applyFill="1" applyBorder="1" applyAlignment="1" applyProtection="1">
      <alignment horizontal="center" vertical="center"/>
    </xf>
    <xf numFmtId="180" fontId="24" fillId="0" borderId="3" xfId="0" applyNumberFormat="1" applyFont="1" applyFill="1" applyBorder="1" applyAlignment="1">
      <alignment horizontal="center" vertical="center"/>
    </xf>
    <xf numFmtId="0" fontId="36" fillId="6" borderId="63" xfId="0" applyFont="1" applyFill="1" applyBorder="1" applyAlignment="1">
      <alignment horizontal="center" vertical="center"/>
    </xf>
    <xf numFmtId="0" fontId="30" fillId="6" borderId="63" xfId="0" applyFont="1" applyFill="1" applyBorder="1" applyAlignment="1">
      <alignment horizontal="center" vertical="center"/>
    </xf>
    <xf numFmtId="49" fontId="26" fillId="0" borderId="30" xfId="54" applyNumberFormat="1" applyFont="1" applyFill="1" applyBorder="1" applyAlignment="1">
      <alignment horizontal="center" vertical="center"/>
    </xf>
    <xf numFmtId="0" fontId="24" fillId="0" borderId="30" xfId="0" applyNumberFormat="1" applyFont="1" applyFill="1" applyBorder="1" applyAlignment="1">
      <alignment horizontal="center" vertical="center"/>
    </xf>
    <xf numFmtId="180" fontId="24" fillId="0" borderId="3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36" fillId="6" borderId="64" xfId="0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/>
    </xf>
    <xf numFmtId="49" fontId="26" fillId="0" borderId="31" xfId="54" applyNumberFormat="1" applyFont="1" applyFill="1" applyBorder="1" applyAlignment="1">
      <alignment horizontal="center" vertical="center"/>
    </xf>
    <xf numFmtId="0" fontId="9" fillId="0" borderId="0" xfId="52" applyFont="1" applyBorder="1" applyAlignment="1">
      <alignment horizontal="left" vertical="center"/>
    </xf>
    <xf numFmtId="0" fontId="43" fillId="0" borderId="27" xfId="52" applyFont="1" applyBorder="1" applyAlignment="1">
      <alignment horizontal="center" vertical="top"/>
    </xf>
    <xf numFmtId="0" fontId="31" fillId="0" borderId="65" xfId="52" applyFont="1" applyBorder="1" applyAlignment="1">
      <alignment horizontal="left" vertical="center"/>
    </xf>
    <xf numFmtId="0" fontId="31" fillId="0" borderId="27" xfId="52" applyFont="1" applyBorder="1" applyAlignment="1">
      <alignment horizontal="left" vertical="center"/>
    </xf>
    <xf numFmtId="0" fontId="31" fillId="0" borderId="39" xfId="52" applyFont="1" applyBorder="1" applyAlignment="1">
      <alignment horizontal="left" vertical="center"/>
    </xf>
    <xf numFmtId="0" fontId="32" fillId="0" borderId="56" xfId="52" applyFont="1" applyBorder="1" applyAlignment="1">
      <alignment horizontal="left" vertical="center"/>
    </xf>
    <xf numFmtId="0" fontId="32" fillId="0" borderId="55" xfId="52" applyFont="1" applyBorder="1" applyAlignment="1">
      <alignment horizontal="left" vertical="center"/>
    </xf>
    <xf numFmtId="0" fontId="31" fillId="0" borderId="57" xfId="52" applyFont="1" applyBorder="1" applyAlignment="1">
      <alignment vertical="center"/>
    </xf>
    <xf numFmtId="0" fontId="9" fillId="0" borderId="22" xfId="52" applyFont="1" applyBorder="1" applyAlignment="1">
      <alignment horizontal="left" vertical="center"/>
    </xf>
    <xf numFmtId="0" fontId="30" fillId="0" borderId="22" xfId="52" applyFont="1" applyBorder="1" applyAlignment="1">
      <alignment horizontal="left" vertical="center"/>
    </xf>
    <xf numFmtId="0" fontId="9" fillId="0" borderId="22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0" fontId="31" fillId="0" borderId="57" xfId="52" applyFont="1" applyBorder="1" applyAlignment="1">
      <alignment horizontal="center" vertical="center"/>
    </xf>
    <xf numFmtId="0" fontId="30" fillId="0" borderId="22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9" fillId="0" borderId="22" xfId="52" applyFont="1" applyBorder="1" applyAlignment="1">
      <alignment horizontal="center" vertical="center"/>
    </xf>
    <xf numFmtId="0" fontId="30" fillId="0" borderId="30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31" fillId="0" borderId="52" xfId="52" applyFont="1" applyBorder="1" applyAlignment="1">
      <alignment horizontal="left" vertical="center" wrapText="1"/>
    </xf>
    <xf numFmtId="0" fontId="31" fillId="0" borderId="53" xfId="52" applyFont="1" applyBorder="1" applyAlignment="1">
      <alignment horizontal="left" vertical="center" wrapText="1"/>
    </xf>
    <xf numFmtId="0" fontId="31" fillId="0" borderId="57" xfId="52" applyFont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0" fontId="44" fillId="0" borderId="66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9" fontId="30" fillId="0" borderId="30" xfId="52" applyNumberFormat="1" applyFont="1" applyBorder="1" applyAlignment="1">
      <alignment horizontal="center" vertical="center"/>
    </xf>
    <xf numFmtId="0" fontId="30" fillId="0" borderId="32" xfId="52" applyFont="1" applyBorder="1" applyAlignment="1">
      <alignment horizontal="center" vertical="center"/>
    </xf>
    <xf numFmtId="0" fontId="30" fillId="0" borderId="32" xfId="52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0" borderId="55" xfId="0" applyFont="1" applyBorder="1" applyAlignment="1">
      <alignment horizontal="left" vertical="center"/>
    </xf>
    <xf numFmtId="9" fontId="30" fillId="0" borderId="40" xfId="52" applyNumberFormat="1" applyFont="1" applyBorder="1" applyAlignment="1">
      <alignment horizontal="left" vertical="center"/>
    </xf>
    <xf numFmtId="9" fontId="30" fillId="0" borderId="35" xfId="52" applyNumberFormat="1" applyFont="1" applyBorder="1" applyAlignment="1">
      <alignment horizontal="left" vertical="center"/>
    </xf>
    <xf numFmtId="9" fontId="30" fillId="0" borderId="52" xfId="52" applyNumberFormat="1" applyFont="1" applyBorder="1" applyAlignment="1">
      <alignment horizontal="left" vertical="center"/>
    </xf>
    <xf numFmtId="9" fontId="30" fillId="0" borderId="53" xfId="52" applyNumberFormat="1" applyFont="1" applyBorder="1" applyAlignment="1">
      <alignment horizontal="left" vertical="center"/>
    </xf>
    <xf numFmtId="0" fontId="29" fillId="0" borderId="57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0" fillId="0" borderId="67" xfId="52" applyFont="1" applyFill="1" applyBorder="1" applyAlignment="1">
      <alignment horizontal="left" vertical="center"/>
    </xf>
    <xf numFmtId="0" fontId="30" fillId="0" borderId="68" xfId="52" applyFont="1" applyFill="1" applyBorder="1" applyAlignment="1">
      <alignment horizontal="left" vertical="center"/>
    </xf>
    <xf numFmtId="0" fontId="32" fillId="0" borderId="46" xfId="52" applyFont="1" applyBorder="1" applyAlignment="1">
      <alignment vertical="center"/>
    </xf>
    <xf numFmtId="0" fontId="45" fillId="0" borderId="55" xfId="52" applyFont="1" applyBorder="1" applyAlignment="1">
      <alignment horizontal="center" vertical="center"/>
    </xf>
    <xf numFmtId="0" fontId="32" fillId="0" borderId="47" xfId="52" applyFont="1" applyBorder="1" applyAlignment="1">
      <alignment vertical="center"/>
    </xf>
    <xf numFmtId="0" fontId="30" fillId="0" borderId="69" xfId="52" applyFont="1" applyBorder="1" applyAlignment="1">
      <alignment vertical="center"/>
    </xf>
    <xf numFmtId="0" fontId="32" fillId="0" borderId="69" xfId="52" applyFont="1" applyBorder="1" applyAlignment="1">
      <alignment vertical="center"/>
    </xf>
    <xf numFmtId="58" fontId="9" fillId="0" borderId="47" xfId="52" applyNumberFormat="1" applyFont="1" applyBorder="1" applyAlignment="1">
      <alignment vertical="center"/>
    </xf>
    <xf numFmtId="0" fontId="32" fillId="0" borderId="39" xfId="52" applyFont="1" applyBorder="1" applyAlignment="1">
      <alignment horizontal="center" vertical="center"/>
    </xf>
    <xf numFmtId="0" fontId="30" fillId="0" borderId="70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31" fillId="0" borderId="71" xfId="52" applyFont="1" applyBorder="1" applyAlignment="1">
      <alignment horizontal="left" vertical="center"/>
    </xf>
    <xf numFmtId="0" fontId="32" fillId="0" borderId="60" xfId="52" applyFont="1" applyBorder="1" applyAlignment="1">
      <alignment horizontal="left" vertical="center"/>
    </xf>
    <xf numFmtId="0" fontId="30" fillId="0" borderId="23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5" xfId="52" applyFont="1" applyBorder="1" applyAlignment="1">
      <alignment horizontal="left" vertical="center" wrapText="1"/>
    </xf>
    <xf numFmtId="0" fontId="31" fillId="0" borderId="23" xfId="52" applyFont="1" applyBorder="1" applyAlignment="1">
      <alignment horizontal="left" vertical="center"/>
    </xf>
    <xf numFmtId="0" fontId="46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32" fillId="0" borderId="60" xfId="0" applyFont="1" applyBorder="1" applyAlignment="1">
      <alignment horizontal="left" vertical="center"/>
    </xf>
    <xf numFmtId="9" fontId="30" fillId="0" borderId="43" xfId="52" applyNumberFormat="1" applyFont="1" applyBorder="1" applyAlignment="1">
      <alignment horizontal="left" vertical="center"/>
    </xf>
    <xf numFmtId="9" fontId="30" fillId="0" borderId="45" xfId="52" applyNumberFormat="1" applyFont="1" applyBorder="1" applyAlignment="1">
      <alignment horizontal="left" vertical="center"/>
    </xf>
    <xf numFmtId="0" fontId="29" fillId="0" borderId="23" xfId="52" applyFont="1" applyFill="1" applyBorder="1" applyAlignment="1">
      <alignment horizontal="left" vertical="center"/>
    </xf>
    <xf numFmtId="0" fontId="29" fillId="0" borderId="45" xfId="52" applyFont="1" applyFill="1" applyBorder="1" applyAlignment="1">
      <alignment horizontal="left" vertical="center"/>
    </xf>
    <xf numFmtId="0" fontId="30" fillId="0" borderId="72" xfId="52" applyFont="1" applyFill="1" applyBorder="1" applyAlignment="1">
      <alignment horizontal="left" vertical="center"/>
    </xf>
    <xf numFmtId="0" fontId="32" fillId="0" borderId="73" xfId="52" applyFont="1" applyBorder="1" applyAlignment="1">
      <alignment horizontal="center" vertical="center"/>
    </xf>
    <xf numFmtId="0" fontId="30" fillId="0" borderId="69" xfId="52" applyFont="1" applyBorder="1" applyAlignment="1">
      <alignment horizontal="center" vertical="center"/>
    </xf>
    <xf numFmtId="0" fontId="30" fillId="0" borderId="71" xfId="52" applyFont="1" applyBorder="1" applyAlignment="1">
      <alignment horizontal="center" vertical="center"/>
    </xf>
    <xf numFmtId="0" fontId="30" fillId="0" borderId="71" xfId="52" applyFont="1" applyFill="1" applyBorder="1" applyAlignment="1">
      <alignment horizontal="left" vertical="center"/>
    </xf>
    <xf numFmtId="0" fontId="47" fillId="0" borderId="12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8" fillId="0" borderId="16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7" borderId="7" xfId="0" applyFont="1" applyFill="1" applyBorder="1" applyAlignment="1">
      <alignment horizontal="center" vertical="center"/>
    </xf>
    <xf numFmtId="0" fontId="48" fillId="7" borderId="2" xfId="0" applyFont="1" applyFill="1" applyBorder="1"/>
    <xf numFmtId="0" fontId="0" fillId="0" borderId="16" xfId="0" applyBorder="1"/>
    <xf numFmtId="0" fontId="0" fillId="7" borderId="2" xfId="0" applyFill="1" applyBorder="1"/>
    <xf numFmtId="0" fontId="0" fillId="0" borderId="17" xfId="0" applyBorder="1"/>
    <xf numFmtId="0" fontId="0" fillId="0" borderId="18" xfId="0" applyBorder="1"/>
    <xf numFmtId="0" fontId="0" fillId="7" borderId="18" xfId="0" applyFill="1" applyBorder="1"/>
    <xf numFmtId="0" fontId="0" fillId="8" borderId="0" xfId="0" applyFill="1"/>
    <xf numFmtId="0" fontId="47" fillId="0" borderId="74" xfId="0" applyFont="1" applyBorder="1" applyAlignment="1">
      <alignment horizontal="center" vertical="center" wrapText="1"/>
    </xf>
    <xf numFmtId="0" fontId="48" fillId="0" borderId="75" xfId="0" applyFont="1" applyBorder="1" applyAlignment="1">
      <alignment horizontal="center" vertical="center"/>
    </xf>
    <xf numFmtId="0" fontId="48" fillId="0" borderId="21" xfId="0" applyFont="1" applyBorder="1"/>
    <xf numFmtId="0" fontId="0" fillId="0" borderId="21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8" fillId="9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680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68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4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106680</xdr:colOff>
      <xdr:row>2</xdr:row>
      <xdr:rowOff>36195</xdr:rowOff>
    </xdr:from>
    <xdr:to>
      <xdr:col>9</xdr:col>
      <xdr:colOff>773430</xdr:colOff>
      <xdr:row>8</xdr:row>
      <xdr:rowOff>53340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93505" y="617220"/>
          <a:ext cx="666750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708660</xdr:colOff>
      <xdr:row>3</xdr:row>
      <xdr:rowOff>3810</xdr:rowOff>
    </xdr:from>
    <xdr:to>
      <xdr:col>8</xdr:col>
      <xdr:colOff>1093470</xdr:colOff>
      <xdr:row>7</xdr:row>
      <xdr:rowOff>165735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36005" y="822960"/>
          <a:ext cx="2647950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8" customWidth="1"/>
    <col min="3" max="3" width="10.125" customWidth="1"/>
  </cols>
  <sheetData>
    <row r="1" ht="21" customHeight="1" spans="1:2">
      <c r="A1" s="469"/>
      <c r="B1" s="470" t="s">
        <v>0</v>
      </c>
    </row>
    <row r="2" spans="1:2">
      <c r="A2" s="9">
        <v>1</v>
      </c>
      <c r="B2" s="471" t="s">
        <v>1</v>
      </c>
    </row>
    <row r="3" spans="1:2">
      <c r="A3" s="9">
        <v>2</v>
      </c>
      <c r="B3" s="471" t="s">
        <v>2</v>
      </c>
    </row>
    <row r="4" spans="1:2">
      <c r="A4" s="9">
        <v>3</v>
      </c>
      <c r="B4" s="471" t="s">
        <v>3</v>
      </c>
    </row>
    <row r="5" spans="1:2">
      <c r="A5" s="9">
        <v>4</v>
      </c>
      <c r="B5" s="471" t="s">
        <v>4</v>
      </c>
    </row>
    <row r="6" spans="1:2">
      <c r="A6" s="9">
        <v>5</v>
      </c>
      <c r="B6" s="471" t="s">
        <v>5</v>
      </c>
    </row>
    <row r="7" spans="1:2">
      <c r="A7" s="9">
        <v>6</v>
      </c>
      <c r="B7" s="471" t="s">
        <v>6</v>
      </c>
    </row>
    <row r="8" s="467" customFormat="1" ht="15" customHeight="1" spans="1:2">
      <c r="A8" s="472">
        <v>7</v>
      </c>
      <c r="B8" s="473" t="s">
        <v>7</v>
      </c>
    </row>
    <row r="9" ht="18.95" customHeight="1" spans="1:2">
      <c r="A9" s="469"/>
      <c r="B9" s="474" t="s">
        <v>8</v>
      </c>
    </row>
    <row r="10" ht="15.95" customHeight="1" spans="1:2">
      <c r="A10" s="9">
        <v>1</v>
      </c>
      <c r="B10" s="475" t="s">
        <v>9</v>
      </c>
    </row>
    <row r="11" spans="1:2">
      <c r="A11" s="9">
        <v>2</v>
      </c>
      <c r="B11" s="471" t="s">
        <v>10</v>
      </c>
    </row>
    <row r="12" spans="1:2">
      <c r="A12" s="9">
        <v>3</v>
      </c>
      <c r="B12" s="473" t="s">
        <v>11</v>
      </c>
    </row>
    <row r="13" spans="1:2">
      <c r="A13" s="9">
        <v>4</v>
      </c>
      <c r="B13" s="471" t="s">
        <v>12</v>
      </c>
    </row>
    <row r="14" spans="1:2">
      <c r="A14" s="9">
        <v>5</v>
      </c>
      <c r="B14" s="471" t="s">
        <v>13</v>
      </c>
    </row>
    <row r="15" spans="1:2">
      <c r="A15" s="9">
        <v>6</v>
      </c>
      <c r="B15" s="471" t="s">
        <v>14</v>
      </c>
    </row>
    <row r="16" spans="1:2">
      <c r="A16" s="9">
        <v>7</v>
      </c>
      <c r="B16" s="471" t="s">
        <v>15</v>
      </c>
    </row>
    <row r="17" spans="1:2">
      <c r="A17" s="9">
        <v>8</v>
      </c>
      <c r="B17" s="471" t="s">
        <v>16</v>
      </c>
    </row>
    <row r="18" spans="1:2">
      <c r="A18" s="9">
        <v>9</v>
      </c>
      <c r="B18" s="471" t="s">
        <v>17</v>
      </c>
    </row>
    <row r="19" spans="1:2">
      <c r="A19" s="9"/>
      <c r="B19" s="471"/>
    </row>
    <row r="20" ht="20.25" spans="1:2">
      <c r="A20" s="469"/>
      <c r="B20" s="470" t="s">
        <v>18</v>
      </c>
    </row>
    <row r="21" spans="1:2">
      <c r="A21" s="9">
        <v>1</v>
      </c>
      <c r="B21" s="476" t="s">
        <v>19</v>
      </c>
    </row>
    <row r="22" spans="1:2">
      <c r="A22" s="9">
        <v>2</v>
      </c>
      <c r="B22" s="471" t="s">
        <v>20</v>
      </c>
    </row>
    <row r="23" spans="1:2">
      <c r="A23" s="9">
        <v>3</v>
      </c>
      <c r="B23" s="471" t="s">
        <v>21</v>
      </c>
    </row>
    <row r="24" spans="1:2">
      <c r="A24" s="9">
        <v>4</v>
      </c>
      <c r="B24" s="471" t="s">
        <v>22</v>
      </c>
    </row>
    <row r="25" spans="1:2">
      <c r="A25" s="9">
        <v>5</v>
      </c>
      <c r="B25" s="471" t="s">
        <v>23</v>
      </c>
    </row>
    <row r="26" spans="1:2">
      <c r="A26" s="9">
        <v>6</v>
      </c>
      <c r="B26" s="471" t="s">
        <v>24</v>
      </c>
    </row>
    <row r="27" spans="1:2">
      <c r="A27" s="9">
        <v>7</v>
      </c>
      <c r="B27" s="471" t="s">
        <v>25</v>
      </c>
    </row>
    <row r="28" spans="1:2">
      <c r="A28" s="9"/>
      <c r="B28" s="471"/>
    </row>
    <row r="29" ht="20.25" spans="1:2">
      <c r="A29" s="469"/>
      <c r="B29" s="470" t="s">
        <v>26</v>
      </c>
    </row>
    <row r="30" spans="1:2">
      <c r="A30" s="9">
        <v>1</v>
      </c>
      <c r="B30" s="476" t="s">
        <v>27</v>
      </c>
    </row>
    <row r="31" spans="1:2">
      <c r="A31" s="9">
        <v>2</v>
      </c>
      <c r="B31" s="471" t="s">
        <v>28</v>
      </c>
    </row>
    <row r="32" spans="1:2">
      <c r="A32" s="9">
        <v>3</v>
      </c>
      <c r="B32" s="471" t="s">
        <v>29</v>
      </c>
    </row>
    <row r="33" ht="28.5" spans="1:2">
      <c r="A33" s="9">
        <v>4</v>
      </c>
      <c r="B33" s="471" t="s">
        <v>30</v>
      </c>
    </row>
    <row r="34" spans="1:2">
      <c r="A34" s="9">
        <v>5</v>
      </c>
      <c r="B34" s="471" t="s">
        <v>31</v>
      </c>
    </row>
    <row r="35" spans="1:2">
      <c r="A35" s="9">
        <v>6</v>
      </c>
      <c r="B35" s="471" t="s">
        <v>32</v>
      </c>
    </row>
    <row r="36" spans="1:2">
      <c r="A36" s="9">
        <v>7</v>
      </c>
      <c r="B36" s="471" t="s">
        <v>33</v>
      </c>
    </row>
    <row r="37" spans="1:2">
      <c r="A37" s="9"/>
      <c r="B37" s="471"/>
    </row>
    <row r="39" spans="1:2">
      <c r="A39" s="477" t="s">
        <v>34</v>
      </c>
      <c r="B39" s="4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273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297</v>
      </c>
      <c r="H2" s="4"/>
      <c r="I2" s="4" t="s">
        <v>298</v>
      </c>
      <c r="J2" s="4"/>
      <c r="K2" s="6" t="s">
        <v>299</v>
      </c>
      <c r="L2" s="63" t="s">
        <v>300</v>
      </c>
      <c r="M2" s="17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64"/>
      <c r="M3" s="18"/>
    </row>
    <row r="4" ht="22" customHeight="1" spans="1:13">
      <c r="A4" s="53">
        <v>1</v>
      </c>
      <c r="B4" s="27" t="s">
        <v>291</v>
      </c>
      <c r="C4" s="22" t="s">
        <v>288</v>
      </c>
      <c r="D4" s="23" t="s">
        <v>289</v>
      </c>
      <c r="E4" s="24" t="s">
        <v>290</v>
      </c>
      <c r="F4" s="25" t="s">
        <v>62</v>
      </c>
      <c r="G4" s="54">
        <v>-0.03</v>
      </c>
      <c r="H4" s="54">
        <v>-0.03</v>
      </c>
      <c r="I4" s="54">
        <v>-0.01</v>
      </c>
      <c r="J4" s="54">
        <v>-0.03</v>
      </c>
      <c r="K4" s="59"/>
      <c r="L4" s="10"/>
      <c r="M4" s="10"/>
    </row>
    <row r="5" ht="22" customHeight="1" spans="1:13">
      <c r="A5" s="53"/>
      <c r="B5" s="27"/>
      <c r="C5" s="26"/>
      <c r="D5" s="27"/>
      <c r="E5" s="27"/>
      <c r="F5" s="28"/>
      <c r="G5" s="55"/>
      <c r="H5" s="56"/>
      <c r="I5" s="55"/>
      <c r="J5" s="56"/>
      <c r="K5" s="59"/>
      <c r="L5" s="10"/>
      <c r="M5" s="10"/>
    </row>
    <row r="6" ht="22" customHeight="1" spans="1:13">
      <c r="A6" s="53"/>
      <c r="B6" s="27"/>
      <c r="C6" s="26"/>
      <c r="D6" s="27"/>
      <c r="E6" s="27"/>
      <c r="F6" s="28"/>
      <c r="G6" s="55"/>
      <c r="H6" s="55"/>
      <c r="I6" s="55"/>
      <c r="J6" s="55"/>
      <c r="K6" s="59"/>
      <c r="L6" s="10"/>
      <c r="M6" s="10"/>
    </row>
    <row r="7" ht="22" customHeight="1" spans="1:13">
      <c r="A7" s="53"/>
      <c r="B7" s="27"/>
      <c r="C7" s="26"/>
      <c r="D7" s="27"/>
      <c r="E7" s="27"/>
      <c r="F7" s="28"/>
      <c r="G7" s="55"/>
      <c r="H7" s="55"/>
      <c r="I7" s="55"/>
      <c r="J7" s="55"/>
      <c r="K7" s="59"/>
      <c r="L7" s="10"/>
      <c r="M7" s="10"/>
    </row>
    <row r="8" ht="22" customHeight="1" spans="1:13">
      <c r="A8" s="53"/>
      <c r="B8" s="27"/>
      <c r="C8" s="26"/>
      <c r="D8" s="27"/>
      <c r="E8" s="27"/>
      <c r="F8" s="28"/>
      <c r="G8" s="55"/>
      <c r="H8" s="55"/>
      <c r="I8" s="55"/>
      <c r="J8" s="55"/>
      <c r="K8" s="59"/>
      <c r="L8" s="9"/>
      <c r="M8" s="9"/>
    </row>
    <row r="9" ht="22" customHeight="1" spans="1:13">
      <c r="A9" s="53"/>
      <c r="B9" s="57"/>
      <c r="C9" s="26"/>
      <c r="D9" s="26"/>
      <c r="E9" s="26"/>
      <c r="F9" s="58"/>
      <c r="G9" s="59"/>
      <c r="H9" s="60"/>
      <c r="I9" s="60"/>
      <c r="J9" s="60"/>
      <c r="K9" s="59"/>
      <c r="L9" s="9"/>
      <c r="M9" s="9"/>
    </row>
    <row r="10" ht="22" customHeight="1" spans="1:13">
      <c r="A10" s="53"/>
      <c r="B10" s="57"/>
      <c r="C10" s="26"/>
      <c r="D10" s="26"/>
      <c r="E10" s="26"/>
      <c r="F10" s="58"/>
      <c r="G10" s="59"/>
      <c r="H10" s="60"/>
      <c r="I10" s="60"/>
      <c r="J10" s="60"/>
      <c r="K10" s="59"/>
      <c r="L10" s="9"/>
      <c r="M10" s="9"/>
    </row>
    <row r="11" ht="22" customHeight="1" spans="1:13">
      <c r="A11" s="53"/>
      <c r="B11" s="57"/>
      <c r="C11" s="26"/>
      <c r="D11" s="26"/>
      <c r="E11" s="26"/>
      <c r="F11" s="58"/>
      <c r="G11" s="59"/>
      <c r="H11" s="60"/>
      <c r="I11" s="60"/>
      <c r="J11" s="60"/>
      <c r="K11" s="59"/>
      <c r="L11" s="9"/>
      <c r="M11" s="9"/>
    </row>
    <row r="12" s="2" customFormat="1" ht="18.75" spans="1:13">
      <c r="A12" s="11" t="s">
        <v>304</v>
      </c>
      <c r="B12" s="12"/>
      <c r="C12" s="12"/>
      <c r="D12" s="26"/>
      <c r="E12" s="13"/>
      <c r="F12" s="58"/>
      <c r="G12" s="31"/>
      <c r="H12" s="11" t="s">
        <v>294</v>
      </c>
      <c r="I12" s="12"/>
      <c r="J12" s="12"/>
      <c r="K12" s="13"/>
      <c r="L12" s="65"/>
      <c r="M12" s="19"/>
    </row>
    <row r="13" ht="84" customHeight="1" spans="1:13">
      <c r="A13" s="61" t="s">
        <v>305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D13" sqref="D13:D1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307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38" t="s">
        <v>308</v>
      </c>
      <c r="H2" s="39"/>
      <c r="I2" s="50"/>
      <c r="J2" s="38" t="s">
        <v>309</v>
      </c>
      <c r="K2" s="39"/>
      <c r="L2" s="50"/>
      <c r="M2" s="38" t="s">
        <v>310</v>
      </c>
      <c r="N2" s="39"/>
      <c r="O2" s="50"/>
      <c r="P2" s="38" t="s">
        <v>311</v>
      </c>
      <c r="Q2" s="39"/>
      <c r="R2" s="50"/>
      <c r="S2" s="39" t="s">
        <v>312</v>
      </c>
      <c r="T2" s="39"/>
      <c r="U2" s="50"/>
      <c r="V2" s="34" t="s">
        <v>313</v>
      </c>
      <c r="W2" s="34" t="s">
        <v>287</v>
      </c>
    </row>
    <row r="3" s="1" customFormat="1" ht="16.5" spans="1:23">
      <c r="A3" s="7"/>
      <c r="B3" s="40"/>
      <c r="C3" s="40"/>
      <c r="D3" s="40"/>
      <c r="E3" s="40"/>
      <c r="F3" s="40"/>
      <c r="G3" s="4" t="s">
        <v>314</v>
      </c>
      <c r="H3" s="4" t="s">
        <v>67</v>
      </c>
      <c r="I3" s="4" t="s">
        <v>278</v>
      </c>
      <c r="J3" s="4" t="s">
        <v>314</v>
      </c>
      <c r="K3" s="4" t="s">
        <v>67</v>
      </c>
      <c r="L3" s="4" t="s">
        <v>278</v>
      </c>
      <c r="M3" s="4" t="s">
        <v>314</v>
      </c>
      <c r="N3" s="4" t="s">
        <v>67</v>
      </c>
      <c r="O3" s="4" t="s">
        <v>278</v>
      </c>
      <c r="P3" s="4" t="s">
        <v>314</v>
      </c>
      <c r="Q3" s="4" t="s">
        <v>67</v>
      </c>
      <c r="R3" s="4" t="s">
        <v>278</v>
      </c>
      <c r="S3" s="4" t="s">
        <v>314</v>
      </c>
      <c r="T3" s="4" t="s">
        <v>67</v>
      </c>
      <c r="U3" s="4" t="s">
        <v>278</v>
      </c>
      <c r="V3" s="52"/>
      <c r="W3" s="52"/>
    </row>
    <row r="4" ht="20" customHeight="1" spans="1:23">
      <c r="A4" s="20" t="s">
        <v>315</v>
      </c>
      <c r="B4" s="27" t="s">
        <v>291</v>
      </c>
      <c r="C4" s="22" t="s">
        <v>288</v>
      </c>
      <c r="D4" s="23" t="s">
        <v>289</v>
      </c>
      <c r="E4" s="24" t="s">
        <v>290</v>
      </c>
      <c r="F4" s="25" t="s">
        <v>62</v>
      </c>
      <c r="G4" s="41"/>
      <c r="H4" s="42"/>
      <c r="I4" s="42"/>
      <c r="J4" s="42"/>
      <c r="K4" s="41"/>
      <c r="L4" s="41"/>
      <c r="M4" s="10"/>
      <c r="N4" s="10"/>
      <c r="O4" s="10"/>
      <c r="P4" s="10"/>
      <c r="Q4" s="10"/>
      <c r="R4" s="10"/>
      <c r="S4" s="10"/>
      <c r="T4" s="10"/>
      <c r="U4" s="10"/>
      <c r="V4" s="10" t="s">
        <v>316</v>
      </c>
      <c r="W4" s="10"/>
    </row>
    <row r="5" ht="20" customHeight="1" spans="1:23">
      <c r="A5" s="20"/>
      <c r="B5" s="21"/>
      <c r="C5" s="26"/>
      <c r="D5" s="27"/>
      <c r="E5" s="27"/>
      <c r="F5" s="28"/>
      <c r="G5" s="43" t="s">
        <v>317</v>
      </c>
      <c r="H5" s="44"/>
      <c r="I5" s="51"/>
      <c r="J5" s="43" t="s">
        <v>318</v>
      </c>
      <c r="K5" s="44"/>
      <c r="L5" s="51"/>
      <c r="M5" s="38" t="s">
        <v>319</v>
      </c>
      <c r="N5" s="39"/>
      <c r="O5" s="50"/>
      <c r="P5" s="38" t="s">
        <v>320</v>
      </c>
      <c r="Q5" s="39"/>
      <c r="R5" s="50"/>
      <c r="S5" s="39" t="s">
        <v>321</v>
      </c>
      <c r="T5" s="39"/>
      <c r="U5" s="50"/>
      <c r="V5" s="10"/>
      <c r="W5" s="10"/>
    </row>
    <row r="6" ht="20" customHeight="1" spans="1:23">
      <c r="A6" s="20"/>
      <c r="B6" s="21"/>
      <c r="C6" s="26"/>
      <c r="D6" s="27"/>
      <c r="E6" s="27"/>
      <c r="F6" s="28"/>
      <c r="G6" s="45" t="s">
        <v>314</v>
      </c>
      <c r="H6" s="45" t="s">
        <v>67</v>
      </c>
      <c r="I6" s="45" t="s">
        <v>278</v>
      </c>
      <c r="J6" s="45" t="s">
        <v>314</v>
      </c>
      <c r="K6" s="45" t="s">
        <v>67</v>
      </c>
      <c r="L6" s="45" t="s">
        <v>278</v>
      </c>
      <c r="M6" s="4" t="s">
        <v>314</v>
      </c>
      <c r="N6" s="4" t="s">
        <v>67</v>
      </c>
      <c r="O6" s="4" t="s">
        <v>278</v>
      </c>
      <c r="P6" s="4" t="s">
        <v>314</v>
      </c>
      <c r="Q6" s="4" t="s">
        <v>67</v>
      </c>
      <c r="R6" s="4" t="s">
        <v>278</v>
      </c>
      <c r="S6" s="4" t="s">
        <v>314</v>
      </c>
      <c r="T6" s="4" t="s">
        <v>67</v>
      </c>
      <c r="U6" s="4" t="s">
        <v>278</v>
      </c>
      <c r="V6" s="10"/>
      <c r="W6" s="10"/>
    </row>
    <row r="7" ht="20" customHeight="1" spans="1:23">
      <c r="A7" s="20"/>
      <c r="B7" s="21"/>
      <c r="C7" s="26"/>
      <c r="D7" s="27"/>
      <c r="E7" s="27"/>
      <c r="F7" s="28"/>
      <c r="G7" s="41"/>
      <c r="H7" s="42"/>
      <c r="I7" s="42"/>
      <c r="J7" s="42"/>
      <c r="K7" s="42"/>
      <c r="L7" s="4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20" customHeight="1" spans="1:23">
      <c r="A8" s="20"/>
      <c r="B8" s="21"/>
      <c r="C8" s="26"/>
      <c r="D8" s="27"/>
      <c r="E8" s="27"/>
      <c r="F8" s="28"/>
      <c r="G8" s="10"/>
      <c r="H8" s="42"/>
      <c r="I8" s="42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0" customHeight="1" spans="1:23">
      <c r="A9" s="20"/>
      <c r="B9" s="21"/>
      <c r="C9" s="29"/>
      <c r="D9" s="27"/>
      <c r="E9" s="29"/>
      <c r="F9" s="28"/>
      <c r="G9" s="10"/>
      <c r="H9" s="42"/>
      <c r="I9" s="4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0" customHeight="1" spans="1:23">
      <c r="A10" s="20"/>
      <c r="B10" s="21"/>
      <c r="C10" s="30"/>
      <c r="D10" s="27"/>
      <c r="E10" s="30"/>
      <c r="F10" s="28"/>
      <c r="G10" s="10"/>
      <c r="H10" s="42"/>
      <c r="I10" s="42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6"/>
      <c r="B11" s="46"/>
      <c r="C11" s="46"/>
      <c r="D11" s="46"/>
      <c r="E11" s="46"/>
      <c r="F11" s="4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7"/>
      <c r="B12" s="47"/>
      <c r="C12" s="47"/>
      <c r="D12" s="47"/>
      <c r="E12" s="47"/>
      <c r="F12" s="4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6"/>
      <c r="B13" s="46"/>
      <c r="C13" s="46"/>
      <c r="D13" s="46"/>
      <c r="E13" s="46"/>
      <c r="F13" s="4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7"/>
      <c r="B14" s="47"/>
      <c r="C14" s="47"/>
      <c r="D14" s="47"/>
      <c r="E14" s="47"/>
      <c r="F14" s="4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1" t="s">
        <v>304</v>
      </c>
      <c r="B15" s="12"/>
      <c r="C15" s="12"/>
      <c r="D15" s="12"/>
      <c r="E15" s="13"/>
      <c r="F15" s="14"/>
      <c r="G15" s="31"/>
      <c r="H15" s="37"/>
      <c r="I15" s="37"/>
      <c r="J15" s="11" t="s">
        <v>294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2"/>
      <c r="W15" s="19"/>
    </row>
    <row r="16" ht="80" customHeight="1" spans="1:23">
      <c r="A16" s="48" t="s">
        <v>322</v>
      </c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11:A12"/>
    <mergeCell ref="A13:A14"/>
    <mergeCell ref="B2:B3"/>
    <mergeCell ref="B11:B12"/>
    <mergeCell ref="B13:B14"/>
    <mergeCell ref="C2:C3"/>
    <mergeCell ref="C11:C12"/>
    <mergeCell ref="C13:C14"/>
    <mergeCell ref="D2:D3"/>
    <mergeCell ref="D11:D12"/>
    <mergeCell ref="D13:D14"/>
    <mergeCell ref="E2:E3"/>
    <mergeCell ref="E11:E12"/>
    <mergeCell ref="E13:E14"/>
    <mergeCell ref="F2:F3"/>
    <mergeCell ref="F11:F12"/>
    <mergeCell ref="F13:F14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324</v>
      </c>
      <c r="B2" s="34" t="s">
        <v>274</v>
      </c>
      <c r="C2" s="34" t="s">
        <v>275</v>
      </c>
      <c r="D2" s="34" t="s">
        <v>276</v>
      </c>
      <c r="E2" s="34" t="s">
        <v>277</v>
      </c>
      <c r="F2" s="34" t="s">
        <v>278</v>
      </c>
      <c r="G2" s="33" t="s">
        <v>325</v>
      </c>
      <c r="H2" s="33" t="s">
        <v>326</v>
      </c>
      <c r="I2" s="33" t="s">
        <v>327</v>
      </c>
      <c r="J2" s="33" t="s">
        <v>326</v>
      </c>
      <c r="K2" s="33" t="s">
        <v>328</v>
      </c>
      <c r="L2" s="33" t="s">
        <v>326</v>
      </c>
      <c r="M2" s="34" t="s">
        <v>313</v>
      </c>
      <c r="N2" s="34" t="s">
        <v>287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5" t="s">
        <v>324</v>
      </c>
      <c r="B4" s="36" t="s">
        <v>329</v>
      </c>
      <c r="C4" s="36" t="s">
        <v>314</v>
      </c>
      <c r="D4" s="36" t="s">
        <v>276</v>
      </c>
      <c r="E4" s="34" t="s">
        <v>277</v>
      </c>
      <c r="F4" s="34" t="s">
        <v>278</v>
      </c>
      <c r="G4" s="33" t="s">
        <v>325</v>
      </c>
      <c r="H4" s="33" t="s">
        <v>326</v>
      </c>
      <c r="I4" s="33" t="s">
        <v>327</v>
      </c>
      <c r="J4" s="33" t="s">
        <v>326</v>
      </c>
      <c r="K4" s="33" t="s">
        <v>328</v>
      </c>
      <c r="L4" s="33" t="s">
        <v>326</v>
      </c>
      <c r="M4" s="34" t="s">
        <v>313</v>
      </c>
      <c r="N4" s="34" t="s">
        <v>287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330</v>
      </c>
      <c r="B11" s="12"/>
      <c r="C11" s="12"/>
      <c r="D11" s="13"/>
      <c r="E11" s="14"/>
      <c r="F11" s="37"/>
      <c r="G11" s="31"/>
      <c r="H11" s="37"/>
      <c r="I11" s="11" t="s">
        <v>331</v>
      </c>
      <c r="J11" s="12"/>
      <c r="K11" s="12"/>
      <c r="L11" s="12"/>
      <c r="M11" s="12"/>
      <c r="N11" s="19"/>
    </row>
    <row r="12" ht="16.5" spans="1:14">
      <c r="A12" s="15" t="s">
        <v>332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6" sqref="F16"/>
    </sheetView>
  </sheetViews>
  <sheetFormatPr defaultColWidth="9" defaultRowHeight="14.25"/>
  <cols>
    <col min="1" max="2" width="8.3" customWidth="1"/>
    <col min="3" max="3" width="12.125" customWidth="1"/>
    <col min="4" max="4" width="12.87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307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313</v>
      </c>
      <c r="L2" s="5" t="s">
        <v>287</v>
      </c>
    </row>
    <row r="3" ht="18.75" spans="1:12">
      <c r="A3" s="20" t="s">
        <v>315</v>
      </c>
      <c r="B3" s="21" t="s">
        <v>291</v>
      </c>
      <c r="C3" s="22" t="s">
        <v>288</v>
      </c>
      <c r="D3" s="23" t="s">
        <v>289</v>
      </c>
      <c r="E3" s="24" t="s">
        <v>290</v>
      </c>
      <c r="F3" s="25" t="s">
        <v>62</v>
      </c>
      <c r="G3" s="10" t="s">
        <v>338</v>
      </c>
      <c r="H3" s="10" t="s">
        <v>339</v>
      </c>
      <c r="I3" s="10"/>
      <c r="J3" s="10"/>
      <c r="K3" s="32" t="s">
        <v>340</v>
      </c>
      <c r="L3" s="10" t="s">
        <v>292</v>
      </c>
    </row>
    <row r="4" spans="1:12">
      <c r="A4" s="20"/>
      <c r="B4" s="21"/>
      <c r="C4" s="26"/>
      <c r="D4" s="27"/>
      <c r="E4" s="27"/>
      <c r="F4" s="28"/>
      <c r="G4" s="10"/>
      <c r="H4" s="10"/>
      <c r="I4" s="10"/>
      <c r="J4" s="10"/>
      <c r="K4" s="32" t="s">
        <v>340</v>
      </c>
      <c r="L4" s="10" t="s">
        <v>292</v>
      </c>
    </row>
    <row r="5" spans="1:12">
      <c r="A5" s="20"/>
      <c r="B5" s="21"/>
      <c r="C5" s="26"/>
      <c r="D5" s="27"/>
      <c r="E5" s="27"/>
      <c r="F5" s="28"/>
      <c r="G5" s="10"/>
      <c r="H5" s="10"/>
      <c r="I5" s="10"/>
      <c r="J5" s="10"/>
      <c r="K5" s="32"/>
      <c r="L5" s="10"/>
    </row>
    <row r="6" spans="1:12">
      <c r="A6" s="20"/>
      <c r="B6" s="21"/>
      <c r="C6" s="26"/>
      <c r="D6" s="27"/>
      <c r="E6" s="27"/>
      <c r="F6" s="28"/>
      <c r="G6" s="10"/>
      <c r="H6" s="10"/>
      <c r="I6" s="10"/>
      <c r="J6" s="10"/>
      <c r="K6" s="32"/>
      <c r="L6" s="10"/>
    </row>
    <row r="7" spans="1:12">
      <c r="A7" s="20"/>
      <c r="B7" s="21"/>
      <c r="C7" s="26"/>
      <c r="D7" s="27"/>
      <c r="E7" s="27"/>
      <c r="F7" s="28"/>
      <c r="G7" s="10"/>
      <c r="H7" s="10"/>
      <c r="I7" s="9"/>
      <c r="J7" s="9"/>
      <c r="K7" s="32"/>
      <c r="L7" s="10"/>
    </row>
    <row r="8" spans="1:12">
      <c r="A8" s="20"/>
      <c r="B8" s="21"/>
      <c r="C8" s="29"/>
      <c r="D8" s="27"/>
      <c r="E8" s="29"/>
      <c r="F8" s="28"/>
      <c r="G8" s="10"/>
      <c r="H8" s="10"/>
      <c r="I8" s="9"/>
      <c r="J8" s="9"/>
      <c r="K8" s="32"/>
      <c r="L8" s="10"/>
    </row>
    <row r="9" spans="1:12">
      <c r="A9" s="20"/>
      <c r="B9" s="21"/>
      <c r="C9" s="30"/>
      <c r="D9" s="27"/>
      <c r="E9" s="30"/>
      <c r="F9" s="28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341</v>
      </c>
      <c r="B11" s="12"/>
      <c r="C11" s="12"/>
      <c r="D11" s="12"/>
      <c r="E11" s="13"/>
      <c r="F11" s="14"/>
      <c r="G11" s="31"/>
      <c r="H11" s="11" t="s">
        <v>342</v>
      </c>
      <c r="I11" s="12"/>
      <c r="J11" s="12"/>
      <c r="K11" s="12"/>
      <c r="L11" s="19"/>
    </row>
    <row r="12" ht="16.5" spans="1:12">
      <c r="A12" s="15" t="s">
        <v>343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314</v>
      </c>
      <c r="D2" s="5" t="s">
        <v>276</v>
      </c>
      <c r="E2" s="5" t="s">
        <v>277</v>
      </c>
      <c r="F2" s="4" t="s">
        <v>345</v>
      </c>
      <c r="G2" s="4" t="s">
        <v>298</v>
      </c>
      <c r="H2" s="6" t="s">
        <v>299</v>
      </c>
      <c r="I2" s="17" t="s">
        <v>301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302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330</v>
      </c>
      <c r="B12" s="12"/>
      <c r="C12" s="12"/>
      <c r="D12" s="13"/>
      <c r="E12" s="14"/>
      <c r="F12" s="11" t="s">
        <v>331</v>
      </c>
      <c r="G12" s="12"/>
      <c r="H12" s="13"/>
      <c r="I12" s="19"/>
    </row>
    <row r="13" ht="16.5" spans="1:9">
      <c r="A13" s="15" t="s">
        <v>347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7" t="s">
        <v>35</v>
      </c>
      <c r="C2" s="448"/>
      <c r="D2" s="448"/>
      <c r="E2" s="448"/>
      <c r="F2" s="448"/>
      <c r="G2" s="448"/>
      <c r="H2" s="448"/>
      <c r="I2" s="462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63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5" t="s">
        <v>41</v>
      </c>
      <c r="G4" s="455" t="s">
        <v>42</v>
      </c>
      <c r="H4" s="450" t="s">
        <v>41</v>
      </c>
      <c r="I4" s="464" t="s">
        <v>42</v>
      </c>
    </row>
    <row r="5" ht="27.95" customHeight="1" spans="2:9">
      <c r="B5" s="456" t="s">
        <v>43</v>
      </c>
      <c r="C5" s="9">
        <v>13</v>
      </c>
      <c r="D5" s="9">
        <v>0</v>
      </c>
      <c r="E5" s="9">
        <v>1</v>
      </c>
      <c r="F5" s="457">
        <v>0</v>
      </c>
      <c r="G5" s="457">
        <v>1</v>
      </c>
      <c r="H5" s="9">
        <v>1</v>
      </c>
      <c r="I5" s="465">
        <v>2</v>
      </c>
    </row>
    <row r="6" ht="27.95" customHeight="1" spans="2:9">
      <c r="B6" s="456" t="s">
        <v>44</v>
      </c>
      <c r="C6" s="9">
        <v>20</v>
      </c>
      <c r="D6" s="9">
        <v>0</v>
      </c>
      <c r="E6" s="9">
        <v>1</v>
      </c>
      <c r="F6" s="457">
        <v>1</v>
      </c>
      <c r="G6" s="457">
        <v>2</v>
      </c>
      <c r="H6" s="9">
        <v>2</v>
      </c>
      <c r="I6" s="465">
        <v>3</v>
      </c>
    </row>
    <row r="7" ht="27.95" customHeight="1" spans="2:9">
      <c r="B7" s="456" t="s">
        <v>45</v>
      </c>
      <c r="C7" s="9">
        <v>32</v>
      </c>
      <c r="D7" s="9">
        <v>0</v>
      </c>
      <c r="E7" s="9">
        <v>1</v>
      </c>
      <c r="F7" s="457">
        <v>2</v>
      </c>
      <c r="G7" s="457">
        <v>3</v>
      </c>
      <c r="H7" s="9">
        <v>3</v>
      </c>
      <c r="I7" s="465">
        <v>4</v>
      </c>
    </row>
    <row r="8" ht="27.95" customHeight="1" spans="2:9">
      <c r="B8" s="456" t="s">
        <v>46</v>
      </c>
      <c r="C8" s="9">
        <v>50</v>
      </c>
      <c r="D8" s="9">
        <v>1</v>
      </c>
      <c r="E8" s="9">
        <v>2</v>
      </c>
      <c r="F8" s="457">
        <v>3</v>
      </c>
      <c r="G8" s="457">
        <v>4</v>
      </c>
      <c r="H8" s="9">
        <v>5</v>
      </c>
      <c r="I8" s="465">
        <v>6</v>
      </c>
    </row>
    <row r="9" ht="27.95" customHeight="1" spans="2:9">
      <c r="B9" s="456" t="s">
        <v>47</v>
      </c>
      <c r="C9" s="9">
        <v>80</v>
      </c>
      <c r="D9" s="9">
        <v>2</v>
      </c>
      <c r="E9" s="9">
        <v>3</v>
      </c>
      <c r="F9" s="457">
        <v>5</v>
      </c>
      <c r="G9" s="457">
        <v>6</v>
      </c>
      <c r="H9" s="9">
        <v>7</v>
      </c>
      <c r="I9" s="465">
        <v>8</v>
      </c>
    </row>
    <row r="10" ht="27.95" customHeight="1" spans="2:9">
      <c r="B10" s="456" t="s">
        <v>48</v>
      </c>
      <c r="C10" s="9">
        <v>125</v>
      </c>
      <c r="D10" s="9">
        <v>3</v>
      </c>
      <c r="E10" s="9">
        <v>4</v>
      </c>
      <c r="F10" s="457">
        <v>7</v>
      </c>
      <c r="G10" s="457">
        <v>8</v>
      </c>
      <c r="H10" s="9">
        <v>10</v>
      </c>
      <c r="I10" s="465">
        <v>11</v>
      </c>
    </row>
    <row r="11" ht="27.95" customHeight="1" spans="2:9">
      <c r="B11" s="456" t="s">
        <v>49</v>
      </c>
      <c r="C11" s="9">
        <v>200</v>
      </c>
      <c r="D11" s="9">
        <v>5</v>
      </c>
      <c r="E11" s="9">
        <v>6</v>
      </c>
      <c r="F11" s="457">
        <v>10</v>
      </c>
      <c r="G11" s="457">
        <v>11</v>
      </c>
      <c r="H11" s="9">
        <v>14</v>
      </c>
      <c r="I11" s="465">
        <v>15</v>
      </c>
    </row>
    <row r="12" ht="27.95" customHeight="1" spans="2:9">
      <c r="B12" s="458" t="s">
        <v>50</v>
      </c>
      <c r="C12" s="459">
        <v>315</v>
      </c>
      <c r="D12" s="459">
        <v>7</v>
      </c>
      <c r="E12" s="459">
        <v>8</v>
      </c>
      <c r="F12" s="460">
        <v>14</v>
      </c>
      <c r="G12" s="460">
        <v>15</v>
      </c>
      <c r="H12" s="459">
        <v>21</v>
      </c>
      <c r="I12" s="466">
        <v>22</v>
      </c>
    </row>
    <row r="14" spans="2:4">
      <c r="B14" s="461" t="s">
        <v>51</v>
      </c>
      <c r="C14" s="461"/>
      <c r="D14" s="4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55" customWidth="1"/>
    <col min="2" max="9" width="10.375" style="255"/>
    <col min="10" max="10" width="8.875" style="255" customWidth="1"/>
    <col min="11" max="11" width="12" style="255" customWidth="1"/>
    <col min="12" max="16384" width="10.375" style="255"/>
  </cols>
  <sheetData>
    <row r="1" ht="21" spans="1:11">
      <c r="A1" s="381" t="s">
        <v>52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ht="15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2" t="s">
        <v>56</v>
      </c>
      <c r="J2" s="332"/>
      <c r="K2" s="333"/>
    </row>
    <row r="3" ht="14.25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ht="18" customHeight="1" spans="1:11">
      <c r="A4" s="266" t="s">
        <v>61</v>
      </c>
      <c r="B4" s="267" t="s">
        <v>62</v>
      </c>
      <c r="C4" s="268"/>
      <c r="D4" s="266" t="s">
        <v>63</v>
      </c>
      <c r="E4" s="269"/>
      <c r="F4" s="270">
        <v>45483</v>
      </c>
      <c r="G4" s="271"/>
      <c r="H4" s="266" t="s">
        <v>64</v>
      </c>
      <c r="I4" s="269"/>
      <c r="J4" s="152" t="s">
        <v>65</v>
      </c>
      <c r="K4" s="153" t="s">
        <v>66</v>
      </c>
    </row>
    <row r="5" ht="14.25" spans="1:11">
      <c r="A5" s="272" t="s">
        <v>67</v>
      </c>
      <c r="B5" s="152" t="s">
        <v>68</v>
      </c>
      <c r="C5" s="153"/>
      <c r="D5" s="266" t="s">
        <v>69</v>
      </c>
      <c r="E5" s="269"/>
      <c r="F5" s="270">
        <v>45471</v>
      </c>
      <c r="G5" s="271"/>
      <c r="H5" s="266" t="s">
        <v>70</v>
      </c>
      <c r="I5" s="269"/>
      <c r="J5" s="152" t="s">
        <v>65</v>
      </c>
      <c r="K5" s="153" t="s">
        <v>66</v>
      </c>
    </row>
    <row r="6" ht="14.25" spans="1:11">
      <c r="A6" s="266" t="s">
        <v>71</v>
      </c>
      <c r="B6" s="273" t="s">
        <v>72</v>
      </c>
      <c r="C6" s="274">
        <v>7</v>
      </c>
      <c r="D6" s="272" t="s">
        <v>73</v>
      </c>
      <c r="E6" s="275"/>
      <c r="F6" s="270">
        <v>45478</v>
      </c>
      <c r="G6" s="271"/>
      <c r="H6" s="266" t="s">
        <v>74</v>
      </c>
      <c r="I6" s="269"/>
      <c r="J6" s="152" t="s">
        <v>65</v>
      </c>
      <c r="K6" s="153" t="s">
        <v>66</v>
      </c>
    </row>
    <row r="7" ht="14.25" spans="1:11">
      <c r="A7" s="266" t="s">
        <v>75</v>
      </c>
      <c r="B7" s="276">
        <v>5000</v>
      </c>
      <c r="C7" s="277"/>
      <c r="D7" s="272" t="s">
        <v>76</v>
      </c>
      <c r="E7" s="278"/>
      <c r="F7" s="270">
        <v>45479</v>
      </c>
      <c r="G7" s="271"/>
      <c r="H7" s="266" t="s">
        <v>77</v>
      </c>
      <c r="I7" s="269"/>
      <c r="J7" s="152" t="s">
        <v>65</v>
      </c>
      <c r="K7" s="153" t="s">
        <v>66</v>
      </c>
    </row>
    <row r="8" ht="15" spans="1:11">
      <c r="A8" s="279" t="s">
        <v>78</v>
      </c>
      <c r="B8" s="280"/>
      <c r="C8" s="281"/>
      <c r="D8" s="282" t="s">
        <v>79</v>
      </c>
      <c r="E8" s="283"/>
      <c r="F8" s="284">
        <v>45481</v>
      </c>
      <c r="G8" s="285"/>
      <c r="H8" s="282" t="s">
        <v>80</v>
      </c>
      <c r="I8" s="283"/>
      <c r="J8" s="302" t="s">
        <v>65</v>
      </c>
      <c r="K8" s="334" t="s">
        <v>66</v>
      </c>
    </row>
    <row r="9" ht="15" spans="1:11">
      <c r="A9" s="382" t="s">
        <v>81</v>
      </c>
      <c r="B9" s="383"/>
      <c r="C9" s="383"/>
      <c r="D9" s="384"/>
      <c r="E9" s="384"/>
      <c r="F9" s="384"/>
      <c r="G9" s="384"/>
      <c r="H9" s="384"/>
      <c r="I9" s="384"/>
      <c r="J9" s="384"/>
      <c r="K9" s="429"/>
    </row>
    <row r="10" ht="15" spans="1:11">
      <c r="A10" s="385" t="s">
        <v>82</v>
      </c>
      <c r="B10" s="386"/>
      <c r="C10" s="386"/>
      <c r="D10" s="386"/>
      <c r="E10" s="386"/>
      <c r="F10" s="386"/>
      <c r="G10" s="386"/>
      <c r="H10" s="386"/>
      <c r="I10" s="386"/>
      <c r="J10" s="386"/>
      <c r="K10" s="430"/>
    </row>
    <row r="11" ht="14.25" spans="1:11">
      <c r="A11" s="387" t="s">
        <v>83</v>
      </c>
      <c r="B11" s="388" t="s">
        <v>84</v>
      </c>
      <c r="C11" s="389" t="s">
        <v>85</v>
      </c>
      <c r="D11" s="390"/>
      <c r="E11" s="391" t="s">
        <v>86</v>
      </c>
      <c r="F11" s="388" t="s">
        <v>84</v>
      </c>
      <c r="G11" s="389" t="s">
        <v>85</v>
      </c>
      <c r="H11" s="389" t="s">
        <v>87</v>
      </c>
      <c r="I11" s="391" t="s">
        <v>88</v>
      </c>
      <c r="J11" s="388" t="s">
        <v>84</v>
      </c>
      <c r="K11" s="431" t="s">
        <v>85</v>
      </c>
    </row>
    <row r="12" ht="14.25" spans="1:11">
      <c r="A12" s="272" t="s">
        <v>89</v>
      </c>
      <c r="B12" s="292" t="s">
        <v>84</v>
      </c>
      <c r="C12" s="152" t="s">
        <v>85</v>
      </c>
      <c r="D12" s="278"/>
      <c r="E12" s="275" t="s">
        <v>90</v>
      </c>
      <c r="F12" s="292" t="s">
        <v>84</v>
      </c>
      <c r="G12" s="152" t="s">
        <v>85</v>
      </c>
      <c r="H12" s="152" t="s">
        <v>87</v>
      </c>
      <c r="I12" s="275" t="s">
        <v>91</v>
      </c>
      <c r="J12" s="292" t="s">
        <v>84</v>
      </c>
      <c r="K12" s="153" t="s">
        <v>85</v>
      </c>
    </row>
    <row r="13" ht="14.25" spans="1:11">
      <c r="A13" s="272" t="s">
        <v>92</v>
      </c>
      <c r="B13" s="292" t="s">
        <v>84</v>
      </c>
      <c r="C13" s="152" t="s">
        <v>85</v>
      </c>
      <c r="D13" s="278"/>
      <c r="E13" s="275" t="s">
        <v>93</v>
      </c>
      <c r="F13" s="152" t="s">
        <v>94</v>
      </c>
      <c r="G13" s="152" t="s">
        <v>95</v>
      </c>
      <c r="H13" s="152" t="s">
        <v>87</v>
      </c>
      <c r="I13" s="275" t="s">
        <v>96</v>
      </c>
      <c r="J13" s="292" t="s">
        <v>84</v>
      </c>
      <c r="K13" s="153" t="s">
        <v>85</v>
      </c>
    </row>
    <row r="14" ht="15" spans="1:11">
      <c r="A14" s="282" t="s">
        <v>97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36"/>
    </row>
    <row r="15" ht="15" spans="1:11">
      <c r="A15" s="385" t="s">
        <v>98</v>
      </c>
      <c r="B15" s="386"/>
      <c r="C15" s="386"/>
      <c r="D15" s="386"/>
      <c r="E15" s="386"/>
      <c r="F15" s="386"/>
      <c r="G15" s="386"/>
      <c r="H15" s="386"/>
      <c r="I15" s="386"/>
      <c r="J15" s="386"/>
      <c r="K15" s="430"/>
    </row>
    <row r="16" ht="14.25" spans="1:11">
      <c r="A16" s="392" t="s">
        <v>99</v>
      </c>
      <c r="B16" s="389" t="s">
        <v>94</v>
      </c>
      <c r="C16" s="389" t="s">
        <v>95</v>
      </c>
      <c r="D16" s="393"/>
      <c r="E16" s="394" t="s">
        <v>100</v>
      </c>
      <c r="F16" s="389" t="s">
        <v>94</v>
      </c>
      <c r="G16" s="389" t="s">
        <v>95</v>
      </c>
      <c r="H16" s="395"/>
      <c r="I16" s="394" t="s">
        <v>101</v>
      </c>
      <c r="J16" s="389" t="s">
        <v>94</v>
      </c>
      <c r="K16" s="431" t="s">
        <v>95</v>
      </c>
    </row>
    <row r="17" customHeight="1" spans="1:22">
      <c r="A17" s="309" t="s">
        <v>102</v>
      </c>
      <c r="B17" s="152" t="s">
        <v>94</v>
      </c>
      <c r="C17" s="152" t="s">
        <v>95</v>
      </c>
      <c r="D17" s="396"/>
      <c r="E17" s="310" t="s">
        <v>103</v>
      </c>
      <c r="F17" s="152" t="s">
        <v>94</v>
      </c>
      <c r="G17" s="152" t="s">
        <v>95</v>
      </c>
      <c r="H17" s="397"/>
      <c r="I17" s="310" t="s">
        <v>104</v>
      </c>
      <c r="J17" s="152" t="s">
        <v>94</v>
      </c>
      <c r="K17" s="153" t="s">
        <v>95</v>
      </c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</row>
    <row r="18" ht="18" customHeight="1" spans="1:11">
      <c r="A18" s="398" t="s">
        <v>105</v>
      </c>
      <c r="B18" s="399"/>
      <c r="C18" s="399"/>
      <c r="D18" s="399"/>
      <c r="E18" s="399"/>
      <c r="F18" s="399"/>
      <c r="G18" s="399"/>
      <c r="H18" s="399"/>
      <c r="I18" s="399"/>
      <c r="J18" s="399"/>
      <c r="K18" s="433"/>
    </row>
    <row r="19" s="380" customFormat="1" ht="18" customHeight="1" spans="1:11">
      <c r="A19" s="385" t="s">
        <v>106</v>
      </c>
      <c r="B19" s="386"/>
      <c r="C19" s="386"/>
      <c r="D19" s="386"/>
      <c r="E19" s="386"/>
      <c r="F19" s="386"/>
      <c r="G19" s="386"/>
      <c r="H19" s="386"/>
      <c r="I19" s="386"/>
      <c r="J19" s="386"/>
      <c r="K19" s="430"/>
    </row>
    <row r="20" customHeight="1" spans="1:11">
      <c r="A20" s="400" t="s">
        <v>107</v>
      </c>
      <c r="B20" s="401"/>
      <c r="C20" s="401"/>
      <c r="D20" s="401"/>
      <c r="E20" s="401"/>
      <c r="F20" s="401"/>
      <c r="G20" s="401"/>
      <c r="H20" s="401"/>
      <c r="I20" s="401"/>
      <c r="J20" s="401"/>
      <c r="K20" s="434"/>
    </row>
    <row r="21" ht="21.75" customHeight="1" spans="1:11">
      <c r="A21" s="402" t="s">
        <v>108</v>
      </c>
      <c r="B21" s="95"/>
      <c r="C21" s="95" t="s">
        <v>109</v>
      </c>
      <c r="D21" s="95" t="s">
        <v>110</v>
      </c>
      <c r="E21" s="95" t="s">
        <v>111</v>
      </c>
      <c r="F21" s="95" t="s">
        <v>112</v>
      </c>
      <c r="G21" s="95" t="s">
        <v>113</v>
      </c>
      <c r="H21" s="95" t="s">
        <v>114</v>
      </c>
      <c r="I21" s="95" t="s">
        <v>115</v>
      </c>
      <c r="J21" s="310"/>
      <c r="K21" s="344" t="s">
        <v>116</v>
      </c>
    </row>
    <row r="22" ht="23" customHeight="1" spans="1:11">
      <c r="A22" s="403" t="s">
        <v>117</v>
      </c>
      <c r="B22" s="404"/>
      <c r="C22" s="404" t="s">
        <v>94</v>
      </c>
      <c r="D22" s="404" t="s">
        <v>94</v>
      </c>
      <c r="E22" s="404" t="s">
        <v>94</v>
      </c>
      <c r="F22" s="404" t="s">
        <v>94</v>
      </c>
      <c r="G22" s="404" t="s">
        <v>94</v>
      </c>
      <c r="H22" s="404" t="s">
        <v>94</v>
      </c>
      <c r="I22" s="404" t="s">
        <v>94</v>
      </c>
      <c r="J22" s="404"/>
      <c r="K22" s="435"/>
    </row>
    <row r="23" ht="23" customHeight="1" spans="1:11">
      <c r="A23" s="403"/>
      <c r="B23" s="404"/>
      <c r="C23" s="404"/>
      <c r="D23" s="404"/>
      <c r="E23" s="404"/>
      <c r="F23" s="404"/>
      <c r="G23" s="404"/>
      <c r="H23" s="404"/>
      <c r="I23" s="404"/>
      <c r="J23" s="404"/>
      <c r="K23" s="435"/>
    </row>
    <row r="24" ht="23" customHeight="1" spans="1:11">
      <c r="A24" s="403"/>
      <c r="B24" s="404"/>
      <c r="C24" s="404"/>
      <c r="D24" s="404"/>
      <c r="E24" s="404"/>
      <c r="F24" s="404"/>
      <c r="G24" s="404"/>
      <c r="H24" s="404"/>
      <c r="I24" s="404"/>
      <c r="J24" s="404"/>
      <c r="K24" s="436"/>
    </row>
    <row r="25" ht="23" customHeight="1" spans="1:11">
      <c r="A25" s="405"/>
      <c r="B25" s="404"/>
      <c r="C25" s="404"/>
      <c r="D25" s="404"/>
      <c r="E25" s="404"/>
      <c r="F25" s="404"/>
      <c r="G25" s="404"/>
      <c r="H25" s="404"/>
      <c r="I25" s="404"/>
      <c r="J25" s="404"/>
      <c r="K25" s="436"/>
    </row>
    <row r="26" ht="23" customHeight="1" spans="1:11">
      <c r="A26" s="406"/>
      <c r="B26" s="404"/>
      <c r="C26" s="404"/>
      <c r="D26" s="404"/>
      <c r="E26" s="404"/>
      <c r="F26" s="404"/>
      <c r="G26" s="404"/>
      <c r="H26" s="404"/>
      <c r="I26" s="404"/>
      <c r="J26" s="404"/>
      <c r="K26" s="436"/>
    </row>
    <row r="27" ht="23" customHeight="1" spans="1:11">
      <c r="A27" s="406"/>
      <c r="B27" s="404"/>
      <c r="C27" s="404"/>
      <c r="D27" s="404"/>
      <c r="E27" s="404"/>
      <c r="F27" s="404"/>
      <c r="G27" s="404"/>
      <c r="H27" s="404"/>
      <c r="I27" s="404"/>
      <c r="J27" s="404"/>
      <c r="K27" s="436"/>
    </row>
    <row r="28" ht="18" customHeight="1" spans="1:11">
      <c r="A28" s="407" t="s">
        <v>118</v>
      </c>
      <c r="B28" s="408"/>
      <c r="C28" s="408"/>
      <c r="D28" s="408"/>
      <c r="E28" s="408"/>
      <c r="F28" s="408"/>
      <c r="G28" s="408"/>
      <c r="H28" s="408"/>
      <c r="I28" s="408"/>
      <c r="J28" s="408"/>
      <c r="K28" s="437"/>
    </row>
    <row r="29" ht="18.75" customHeight="1" spans="1:11">
      <c r="A29" s="409"/>
      <c r="B29" s="410"/>
      <c r="C29" s="410"/>
      <c r="D29" s="410"/>
      <c r="E29" s="410"/>
      <c r="F29" s="410"/>
      <c r="G29" s="410"/>
      <c r="H29" s="410"/>
      <c r="I29" s="410"/>
      <c r="J29" s="410"/>
      <c r="K29" s="438"/>
    </row>
    <row r="30" ht="18.75" customHeight="1" spans="1:11">
      <c r="A30" s="411"/>
      <c r="B30" s="412"/>
      <c r="C30" s="412"/>
      <c r="D30" s="412"/>
      <c r="E30" s="412"/>
      <c r="F30" s="412"/>
      <c r="G30" s="412"/>
      <c r="H30" s="412"/>
      <c r="I30" s="412"/>
      <c r="J30" s="412"/>
      <c r="K30" s="439"/>
    </row>
    <row r="31" ht="18" customHeight="1" spans="1:11">
      <c r="A31" s="407" t="s">
        <v>119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37"/>
    </row>
    <row r="32" ht="14.25" spans="1:11">
      <c r="A32" s="413" t="s">
        <v>120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40"/>
    </row>
    <row r="33" ht="15" spans="1:11">
      <c r="A33" s="160" t="s">
        <v>121</v>
      </c>
      <c r="B33" s="161"/>
      <c r="C33" s="152" t="s">
        <v>65</v>
      </c>
      <c r="D33" s="152" t="s">
        <v>66</v>
      </c>
      <c r="E33" s="415" t="s">
        <v>122</v>
      </c>
      <c r="F33" s="416"/>
      <c r="G33" s="416"/>
      <c r="H33" s="416"/>
      <c r="I33" s="416"/>
      <c r="J33" s="416"/>
      <c r="K33" s="441"/>
    </row>
    <row r="34" ht="15" spans="1:11">
      <c r="A34" s="417" t="s">
        <v>123</v>
      </c>
      <c r="B34" s="417"/>
      <c r="C34" s="417"/>
      <c r="D34" s="417"/>
      <c r="E34" s="417"/>
      <c r="F34" s="417"/>
      <c r="G34" s="417"/>
      <c r="H34" s="417"/>
      <c r="I34" s="417"/>
      <c r="J34" s="417"/>
      <c r="K34" s="417"/>
    </row>
    <row r="35" ht="21" customHeight="1" spans="1:11">
      <c r="A35" s="418" t="s">
        <v>124</v>
      </c>
      <c r="B35" s="419"/>
      <c r="C35" s="419"/>
      <c r="D35" s="419"/>
      <c r="E35" s="419"/>
      <c r="F35" s="419"/>
      <c r="G35" s="419"/>
      <c r="H35" s="419"/>
      <c r="I35" s="419"/>
      <c r="J35" s="419"/>
      <c r="K35" s="442"/>
    </row>
    <row r="36" ht="21" customHeight="1" spans="1:11">
      <c r="A36" s="317" t="s">
        <v>125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 t="s">
        <v>126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 t="s">
        <v>127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47"/>
    </row>
    <row r="42" ht="15" spans="1:11">
      <c r="A42" s="312" t="s">
        <v>128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45"/>
    </row>
    <row r="43" ht="15" spans="1:11">
      <c r="A43" s="385" t="s">
        <v>129</v>
      </c>
      <c r="B43" s="386"/>
      <c r="C43" s="386"/>
      <c r="D43" s="386"/>
      <c r="E43" s="386"/>
      <c r="F43" s="386"/>
      <c r="G43" s="386"/>
      <c r="H43" s="386"/>
      <c r="I43" s="386"/>
      <c r="J43" s="386"/>
      <c r="K43" s="430"/>
    </row>
    <row r="44" ht="14.25" spans="1:11">
      <c r="A44" s="392" t="s">
        <v>130</v>
      </c>
      <c r="B44" s="389" t="s">
        <v>94</v>
      </c>
      <c r="C44" s="389" t="s">
        <v>95</v>
      </c>
      <c r="D44" s="389" t="s">
        <v>87</v>
      </c>
      <c r="E44" s="394" t="s">
        <v>131</v>
      </c>
      <c r="F44" s="389" t="s">
        <v>94</v>
      </c>
      <c r="G44" s="389" t="s">
        <v>95</v>
      </c>
      <c r="H44" s="389" t="s">
        <v>87</v>
      </c>
      <c r="I44" s="394" t="s">
        <v>132</v>
      </c>
      <c r="J44" s="389" t="s">
        <v>94</v>
      </c>
      <c r="K44" s="431" t="s">
        <v>95</v>
      </c>
    </row>
    <row r="45" ht="14.25" spans="1:11">
      <c r="A45" s="309" t="s">
        <v>86</v>
      </c>
      <c r="B45" s="152" t="s">
        <v>94</v>
      </c>
      <c r="C45" s="152" t="s">
        <v>95</v>
      </c>
      <c r="D45" s="152" t="s">
        <v>87</v>
      </c>
      <c r="E45" s="310" t="s">
        <v>93</v>
      </c>
      <c r="F45" s="152" t="s">
        <v>94</v>
      </c>
      <c r="G45" s="152" t="s">
        <v>95</v>
      </c>
      <c r="H45" s="152" t="s">
        <v>87</v>
      </c>
      <c r="I45" s="310" t="s">
        <v>104</v>
      </c>
      <c r="J45" s="152" t="s">
        <v>94</v>
      </c>
      <c r="K45" s="153" t="s">
        <v>95</v>
      </c>
    </row>
    <row r="46" ht="15" spans="1:11">
      <c r="A46" s="282" t="s">
        <v>97</v>
      </c>
      <c r="B46" s="283"/>
      <c r="C46" s="283"/>
      <c r="D46" s="283"/>
      <c r="E46" s="283"/>
      <c r="F46" s="283"/>
      <c r="G46" s="283"/>
      <c r="H46" s="283"/>
      <c r="I46" s="283"/>
      <c r="J46" s="283"/>
      <c r="K46" s="336"/>
    </row>
    <row r="47" ht="15" spans="1:11">
      <c r="A47" s="417" t="s">
        <v>133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</row>
    <row r="48" ht="15" spans="1:11">
      <c r="A48" s="418"/>
      <c r="B48" s="419"/>
      <c r="C48" s="419"/>
      <c r="D48" s="419"/>
      <c r="E48" s="419"/>
      <c r="F48" s="419"/>
      <c r="G48" s="419"/>
      <c r="H48" s="419"/>
      <c r="I48" s="419"/>
      <c r="J48" s="419"/>
      <c r="K48" s="442"/>
    </row>
    <row r="49" ht="15" spans="1:11">
      <c r="A49" s="420" t="s">
        <v>134</v>
      </c>
      <c r="B49" s="421" t="s">
        <v>135</v>
      </c>
      <c r="C49" s="421"/>
      <c r="D49" s="422" t="s">
        <v>136</v>
      </c>
      <c r="E49" s="423" t="s">
        <v>137</v>
      </c>
      <c r="F49" s="424" t="s">
        <v>138</v>
      </c>
      <c r="G49" s="425">
        <v>45472</v>
      </c>
      <c r="H49" s="426" t="s">
        <v>139</v>
      </c>
      <c r="I49" s="443"/>
      <c r="J49" s="444" t="s">
        <v>140</v>
      </c>
      <c r="K49" s="445"/>
    </row>
    <row r="50" ht="15" spans="1:11">
      <c r="A50" s="417" t="s">
        <v>141</v>
      </c>
      <c r="B50" s="417"/>
      <c r="C50" s="417"/>
      <c r="D50" s="417"/>
      <c r="E50" s="417"/>
      <c r="F50" s="417"/>
      <c r="G50" s="417"/>
      <c r="H50" s="417"/>
      <c r="I50" s="417"/>
      <c r="J50" s="417"/>
      <c r="K50" s="417"/>
    </row>
    <row r="51" ht="15" spans="1:11">
      <c r="A51" s="427" t="s">
        <v>142</v>
      </c>
      <c r="B51" s="428"/>
      <c r="C51" s="428"/>
      <c r="D51" s="428"/>
      <c r="E51" s="428"/>
      <c r="F51" s="428"/>
      <c r="G51" s="428"/>
      <c r="H51" s="428"/>
      <c r="I51" s="428"/>
      <c r="J51" s="428"/>
      <c r="K51" s="446"/>
    </row>
    <row r="52" ht="15" spans="1:11">
      <c r="A52" s="420" t="s">
        <v>134</v>
      </c>
      <c r="B52" s="421" t="s">
        <v>135</v>
      </c>
      <c r="C52" s="421"/>
      <c r="D52" s="422" t="s">
        <v>136</v>
      </c>
      <c r="E52" s="423" t="s">
        <v>137</v>
      </c>
      <c r="F52" s="424" t="s">
        <v>143</v>
      </c>
      <c r="G52" s="425">
        <v>45472</v>
      </c>
      <c r="H52" s="426" t="s">
        <v>139</v>
      </c>
      <c r="I52" s="443"/>
      <c r="J52" s="444" t="s">
        <v>140</v>
      </c>
      <c r="K52" s="4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I15"/>
    </sheetView>
  </sheetViews>
  <sheetFormatPr defaultColWidth="9" defaultRowHeight="14.25"/>
  <cols>
    <col min="1" max="1" width="15.62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353" customWidth="1"/>
    <col min="18" max="255" width="9" style="77"/>
    <col min="256" max="16384" width="9" style="81"/>
  </cols>
  <sheetData>
    <row r="1" s="77" customFormat="1" ht="29" customHeight="1" spans="1:258">
      <c r="A1" s="225" t="s">
        <v>144</v>
      </c>
      <c r="B1" s="225"/>
      <c r="C1" s="227"/>
      <c r="D1" s="227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374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</row>
    <row r="2" s="77" customFormat="1" ht="20" customHeight="1" spans="1:258">
      <c r="A2" s="354" t="s">
        <v>61</v>
      </c>
      <c r="B2" s="355" t="s">
        <v>62</v>
      </c>
      <c r="C2" s="356"/>
      <c r="D2" s="357"/>
      <c r="E2" s="358" t="s">
        <v>67</v>
      </c>
      <c r="F2" s="90" t="s">
        <v>68</v>
      </c>
      <c r="G2" s="90"/>
      <c r="H2" s="90"/>
      <c r="I2" s="90"/>
      <c r="J2" s="116"/>
      <c r="K2" s="364" t="s">
        <v>57</v>
      </c>
      <c r="L2" s="118" t="s">
        <v>56</v>
      </c>
      <c r="M2" s="118"/>
      <c r="N2" s="118"/>
      <c r="O2" s="118"/>
      <c r="P2" s="365"/>
      <c r="Q2" s="375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</row>
    <row r="3" s="77" customFormat="1" ht="15" spans="1:258">
      <c r="A3" s="359" t="s">
        <v>145</v>
      </c>
      <c r="B3" s="234" t="s">
        <v>146</v>
      </c>
      <c r="C3" s="94"/>
      <c r="D3" s="234"/>
      <c r="E3" s="234"/>
      <c r="F3" s="234"/>
      <c r="G3" s="234"/>
      <c r="H3" s="234"/>
      <c r="I3" s="234"/>
      <c r="J3" s="120"/>
      <c r="K3" s="366"/>
      <c r="L3" s="366"/>
      <c r="M3" s="366"/>
      <c r="N3" s="366"/>
      <c r="O3" s="366"/>
      <c r="P3" s="367"/>
      <c r="Q3" s="376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</row>
    <row r="4" s="77" customFormat="1" ht="16.5" spans="1:258">
      <c r="A4" s="359"/>
      <c r="B4" s="95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114</v>
      </c>
      <c r="H4" s="95" t="s">
        <v>115</v>
      </c>
      <c r="I4" s="246" t="s">
        <v>147</v>
      </c>
      <c r="J4" s="120"/>
      <c r="K4" s="368"/>
      <c r="L4" s="369"/>
      <c r="M4" s="370" t="s">
        <v>117</v>
      </c>
      <c r="N4" s="370" t="s">
        <v>117</v>
      </c>
      <c r="O4" s="370"/>
      <c r="P4" s="370"/>
      <c r="Q4" s="377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</row>
    <row r="5" s="77" customFormat="1" ht="16.5" spans="1:258">
      <c r="A5" s="359"/>
      <c r="B5" s="95" t="s">
        <v>148</v>
      </c>
      <c r="C5" s="95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5" t="s">
        <v>154</v>
      </c>
      <c r="I5" s="246"/>
      <c r="J5" s="127"/>
      <c r="K5" s="371"/>
      <c r="L5" s="372"/>
      <c r="M5" s="373" t="s">
        <v>155</v>
      </c>
      <c r="N5" s="373" t="s">
        <v>156</v>
      </c>
      <c r="O5" s="373"/>
      <c r="P5" s="373"/>
      <c r="Q5" s="378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</row>
    <row r="6" s="77" customFormat="1" ht="20" customHeight="1" spans="1:258">
      <c r="A6" s="235" t="s">
        <v>157</v>
      </c>
      <c r="B6" s="97">
        <f>C6-1</f>
        <v>67</v>
      </c>
      <c r="C6" s="97">
        <f>D6-2</f>
        <v>68</v>
      </c>
      <c r="D6" s="236">
        <v>70</v>
      </c>
      <c r="E6" s="97">
        <f>D6+2</f>
        <v>72</v>
      </c>
      <c r="F6" s="97">
        <f>E6+2</f>
        <v>74</v>
      </c>
      <c r="G6" s="97">
        <f>F6+1</f>
        <v>75</v>
      </c>
      <c r="H6" s="97">
        <f>G6+1</f>
        <v>76</v>
      </c>
      <c r="I6" s="249" t="s">
        <v>158</v>
      </c>
      <c r="J6" s="127"/>
      <c r="K6" s="371"/>
      <c r="L6" s="371"/>
      <c r="M6" s="371" t="s">
        <v>159</v>
      </c>
      <c r="N6" s="371" t="s">
        <v>159</v>
      </c>
      <c r="O6" s="371"/>
      <c r="P6" s="371"/>
      <c r="Q6" s="379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</row>
    <row r="7" s="77" customFormat="1" ht="20" customHeight="1" spans="1:258">
      <c r="A7" s="235" t="s">
        <v>160</v>
      </c>
      <c r="B7" s="97">
        <f t="shared" ref="B7:B9" si="0">C7-4</f>
        <v>100</v>
      </c>
      <c r="C7" s="97">
        <f t="shared" ref="C7:C9" si="1">D7-4</f>
        <v>104</v>
      </c>
      <c r="D7" s="236">
        <v>108</v>
      </c>
      <c r="E7" s="97">
        <f t="shared" ref="E7:E9" si="2">D7+4</f>
        <v>112</v>
      </c>
      <c r="F7" s="97">
        <f>E7+4</f>
        <v>116</v>
      </c>
      <c r="G7" s="97">
        <f t="shared" ref="G7:G9" si="3">F7+6</f>
        <v>122</v>
      </c>
      <c r="H7" s="97">
        <f t="shared" ref="H7:H9" si="4">G7+6</f>
        <v>128</v>
      </c>
      <c r="I7" s="249" t="s">
        <v>158</v>
      </c>
      <c r="J7" s="127"/>
      <c r="K7" s="371"/>
      <c r="L7" s="371"/>
      <c r="M7" s="371" t="s">
        <v>161</v>
      </c>
      <c r="N7" s="371" t="s">
        <v>161</v>
      </c>
      <c r="O7" s="371"/>
      <c r="P7" s="371"/>
      <c r="Q7" s="379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</row>
    <row r="8" s="77" customFormat="1" ht="20" customHeight="1" spans="1:258">
      <c r="A8" s="235" t="s">
        <v>162</v>
      </c>
      <c r="B8" s="97">
        <f t="shared" si="0"/>
        <v>98</v>
      </c>
      <c r="C8" s="97">
        <f t="shared" si="1"/>
        <v>102</v>
      </c>
      <c r="D8" s="236">
        <v>106</v>
      </c>
      <c r="E8" s="97">
        <f t="shared" si="2"/>
        <v>110</v>
      </c>
      <c r="F8" s="97">
        <f>E8+5</f>
        <v>115</v>
      </c>
      <c r="G8" s="97">
        <f t="shared" si="3"/>
        <v>121</v>
      </c>
      <c r="H8" s="97">
        <f t="shared" si="4"/>
        <v>127</v>
      </c>
      <c r="I8" s="249" t="s">
        <v>158</v>
      </c>
      <c r="J8" s="127"/>
      <c r="K8" s="371"/>
      <c r="L8" s="371"/>
      <c r="M8" s="371" t="s">
        <v>161</v>
      </c>
      <c r="N8" s="371" t="s">
        <v>161</v>
      </c>
      <c r="O8" s="371"/>
      <c r="P8" s="371"/>
      <c r="Q8" s="379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</row>
    <row r="9" s="77" customFormat="1" ht="20" customHeight="1" spans="1:258">
      <c r="A9" s="235" t="s">
        <v>163</v>
      </c>
      <c r="B9" s="97">
        <f t="shared" si="0"/>
        <v>98</v>
      </c>
      <c r="C9" s="97">
        <f t="shared" si="1"/>
        <v>102</v>
      </c>
      <c r="D9" s="236">
        <v>106</v>
      </c>
      <c r="E9" s="97">
        <f t="shared" si="2"/>
        <v>110</v>
      </c>
      <c r="F9" s="97">
        <f>E9+5</f>
        <v>115</v>
      </c>
      <c r="G9" s="97">
        <f t="shared" si="3"/>
        <v>121</v>
      </c>
      <c r="H9" s="97">
        <f t="shared" si="4"/>
        <v>127</v>
      </c>
      <c r="I9" s="249" t="s">
        <v>164</v>
      </c>
      <c r="J9" s="127"/>
      <c r="K9" s="371"/>
      <c r="L9" s="371"/>
      <c r="M9" s="371" t="s">
        <v>165</v>
      </c>
      <c r="N9" s="371" t="s">
        <v>166</v>
      </c>
      <c r="O9" s="371"/>
      <c r="P9" s="371"/>
      <c r="Q9" s="379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</row>
    <row r="10" s="77" customFormat="1" ht="20" customHeight="1" spans="1:258">
      <c r="A10" s="235" t="s">
        <v>167</v>
      </c>
      <c r="B10" s="97">
        <f>C10-1.2</f>
        <v>44.6</v>
      </c>
      <c r="C10" s="97">
        <f>D10-1.2</f>
        <v>45.8</v>
      </c>
      <c r="D10" s="236">
        <v>47</v>
      </c>
      <c r="E10" s="97">
        <f>D10+1.2</f>
        <v>48.2</v>
      </c>
      <c r="F10" s="97">
        <f>E10+1.2</f>
        <v>49.4</v>
      </c>
      <c r="G10" s="97">
        <f>F10+1.4</f>
        <v>50.8</v>
      </c>
      <c r="H10" s="97">
        <f>G10+1.4</f>
        <v>52.2</v>
      </c>
      <c r="I10" s="249" t="s">
        <v>164</v>
      </c>
      <c r="J10" s="127"/>
      <c r="K10" s="371"/>
      <c r="L10" s="371"/>
      <c r="M10" s="371" t="s">
        <v>161</v>
      </c>
      <c r="N10" s="371" t="s">
        <v>161</v>
      </c>
      <c r="O10" s="371"/>
      <c r="P10" s="371"/>
      <c r="Q10" s="379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</row>
    <row r="11" s="77" customFormat="1" ht="20" customHeight="1" spans="1:258">
      <c r="A11" s="235" t="s">
        <v>168</v>
      </c>
      <c r="B11" s="97">
        <f>C11-0.5</f>
        <v>19</v>
      </c>
      <c r="C11" s="97">
        <f>D11-0.5</f>
        <v>19.5</v>
      </c>
      <c r="D11" s="236">
        <v>20</v>
      </c>
      <c r="E11" s="97">
        <f t="shared" ref="E11:H11" si="5">D11+0.5</f>
        <v>20.5</v>
      </c>
      <c r="F11" s="97">
        <f t="shared" si="5"/>
        <v>21</v>
      </c>
      <c r="G11" s="97">
        <f t="shared" si="5"/>
        <v>21.5</v>
      </c>
      <c r="H11" s="97">
        <f t="shared" si="5"/>
        <v>22</v>
      </c>
      <c r="I11" s="249" t="s">
        <v>169</v>
      </c>
      <c r="J11" s="127"/>
      <c r="K11" s="371"/>
      <c r="L11" s="371"/>
      <c r="M11" s="371" t="s">
        <v>170</v>
      </c>
      <c r="N11" s="371" t="s">
        <v>171</v>
      </c>
      <c r="O11" s="371"/>
      <c r="P11" s="371"/>
      <c r="Q11" s="379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</row>
    <row r="12" s="77" customFormat="1" ht="20" customHeight="1" spans="1:258">
      <c r="A12" s="235" t="s">
        <v>172</v>
      </c>
      <c r="B12" s="98">
        <f>C12-0.7</f>
        <v>18.1</v>
      </c>
      <c r="C12" s="98">
        <f>D12-0.7</f>
        <v>18.8</v>
      </c>
      <c r="D12" s="236">
        <v>19.5</v>
      </c>
      <c r="E12" s="98">
        <f>D12+0.7</f>
        <v>20.2</v>
      </c>
      <c r="F12" s="98">
        <f>E12+0.7</f>
        <v>20.9</v>
      </c>
      <c r="G12" s="98">
        <f>F12+0.95</f>
        <v>21.85</v>
      </c>
      <c r="H12" s="98">
        <f>G12+0.95</f>
        <v>22.8</v>
      </c>
      <c r="I12" s="249" t="s">
        <v>164</v>
      </c>
      <c r="J12" s="127"/>
      <c r="K12" s="371"/>
      <c r="L12" s="371"/>
      <c r="M12" s="371" t="s">
        <v>170</v>
      </c>
      <c r="N12" s="371" t="s">
        <v>170</v>
      </c>
      <c r="O12" s="371"/>
      <c r="P12" s="371"/>
      <c r="Q12" s="379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</row>
    <row r="13" s="77" customFormat="1" ht="20" customHeight="1" spans="1:258">
      <c r="A13" s="235" t="s">
        <v>173</v>
      </c>
      <c r="B13" s="97">
        <f>C13-0.7</f>
        <v>15.6</v>
      </c>
      <c r="C13" s="97">
        <f>D13-0.7</f>
        <v>16.3</v>
      </c>
      <c r="D13" s="236">
        <v>17</v>
      </c>
      <c r="E13" s="97">
        <f>D13+0.7</f>
        <v>17.7</v>
      </c>
      <c r="F13" s="97">
        <f>E13+0.7</f>
        <v>18.4</v>
      </c>
      <c r="G13" s="97">
        <f>F13+0.95</f>
        <v>19.35</v>
      </c>
      <c r="H13" s="97">
        <f>G13+0.95</f>
        <v>20.3</v>
      </c>
      <c r="I13" s="249">
        <v>0</v>
      </c>
      <c r="J13" s="127"/>
      <c r="K13" s="371"/>
      <c r="L13" s="371"/>
      <c r="M13" s="371" t="s">
        <v>170</v>
      </c>
      <c r="N13" s="371" t="s">
        <v>170</v>
      </c>
      <c r="O13" s="371"/>
      <c r="P13" s="371"/>
      <c r="Q13" s="379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</row>
    <row r="14" s="77" customFormat="1" ht="20" customHeight="1" spans="1:258">
      <c r="A14" s="235" t="s">
        <v>174</v>
      </c>
      <c r="B14" s="97">
        <f>C14-1</f>
        <v>43</v>
      </c>
      <c r="C14" s="97">
        <f>D14-1</f>
        <v>44</v>
      </c>
      <c r="D14" s="236">
        <v>45</v>
      </c>
      <c r="E14" s="97">
        <f>D14+1</f>
        <v>46</v>
      </c>
      <c r="F14" s="97">
        <f>E14+1</f>
        <v>47</v>
      </c>
      <c r="G14" s="97">
        <f>F14+1.5</f>
        <v>48.5</v>
      </c>
      <c r="H14" s="97">
        <f>G14+1.5</f>
        <v>50</v>
      </c>
      <c r="I14" s="240"/>
      <c r="J14" s="127"/>
      <c r="K14" s="371"/>
      <c r="L14" s="371"/>
      <c r="M14" s="371" t="s">
        <v>161</v>
      </c>
      <c r="N14" s="371" t="s">
        <v>161</v>
      </c>
      <c r="O14" s="371"/>
      <c r="P14" s="371"/>
      <c r="Q14" s="379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</row>
    <row r="15" s="77" customFormat="1" ht="20" customHeight="1" spans="1:258">
      <c r="A15" s="235" t="s">
        <v>175</v>
      </c>
      <c r="B15" s="97">
        <v>14</v>
      </c>
      <c r="C15" s="97">
        <v>14</v>
      </c>
      <c r="D15" s="236">
        <v>14.5</v>
      </c>
      <c r="E15" s="97">
        <f>D15</f>
        <v>14.5</v>
      </c>
      <c r="F15" s="97">
        <v>15</v>
      </c>
      <c r="G15" s="97">
        <v>15</v>
      </c>
      <c r="H15" s="97">
        <v>15</v>
      </c>
      <c r="I15" s="240"/>
      <c r="J15" s="127"/>
      <c r="K15" s="371"/>
      <c r="L15" s="371"/>
      <c r="M15" s="371" t="s">
        <v>161</v>
      </c>
      <c r="N15" s="371" t="s">
        <v>161</v>
      </c>
      <c r="O15" s="371"/>
      <c r="P15" s="371"/>
      <c r="Q15" s="379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</row>
    <row r="16" s="77" customFormat="1" ht="20" customHeight="1" spans="1:258">
      <c r="A16" s="99"/>
      <c r="B16" s="100"/>
      <c r="C16" s="100"/>
      <c r="D16" s="101"/>
      <c r="E16" s="100"/>
      <c r="F16" s="100"/>
      <c r="G16" s="100"/>
      <c r="H16" s="100"/>
      <c r="I16" s="240"/>
      <c r="J16" s="127"/>
      <c r="K16" s="371"/>
      <c r="L16" s="371"/>
      <c r="M16" s="371"/>
      <c r="N16" s="371"/>
      <c r="O16" s="371"/>
      <c r="P16" s="371"/>
      <c r="Q16" s="379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</row>
    <row r="17" s="77" customFormat="1" ht="20" customHeight="1" spans="1:258">
      <c r="A17" s="360"/>
      <c r="B17" s="100"/>
      <c r="C17" s="100"/>
      <c r="D17" s="97"/>
      <c r="E17" s="100"/>
      <c r="F17" s="100"/>
      <c r="G17" s="100"/>
      <c r="H17" s="100"/>
      <c r="I17" s="250"/>
      <c r="J17" s="127"/>
      <c r="K17" s="371"/>
      <c r="L17" s="371"/>
      <c r="M17" s="371"/>
      <c r="N17" s="371"/>
      <c r="O17" s="371"/>
      <c r="P17" s="371"/>
      <c r="Q17" s="379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</row>
    <row r="18" s="77" customFormat="1" ht="20" customHeight="1" spans="1:258">
      <c r="A18" s="361"/>
      <c r="B18" s="100"/>
      <c r="C18" s="100"/>
      <c r="D18" s="97"/>
      <c r="E18" s="100"/>
      <c r="F18" s="100"/>
      <c r="G18" s="100"/>
      <c r="H18" s="100"/>
      <c r="I18" s="238"/>
      <c r="J18" s="127"/>
      <c r="K18" s="371"/>
      <c r="L18" s="371"/>
      <c r="M18" s="371"/>
      <c r="N18" s="371"/>
      <c r="O18" s="371"/>
      <c r="P18" s="371"/>
      <c r="Q18" s="379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</row>
    <row r="19" s="77" customFormat="1" ht="20" customHeight="1" spans="1:258">
      <c r="A19" s="362"/>
      <c r="B19" s="107"/>
      <c r="C19" s="107"/>
      <c r="D19" s="107"/>
      <c r="E19" s="363"/>
      <c r="F19" s="107"/>
      <c r="G19" s="107"/>
      <c r="H19" s="107"/>
      <c r="I19" s="107"/>
      <c r="J19" s="135"/>
      <c r="K19" s="136"/>
      <c r="L19" s="136"/>
      <c r="M19" s="137"/>
      <c r="N19" s="136"/>
      <c r="O19" s="136"/>
      <c r="P19" s="137"/>
      <c r="Q19" s="138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</row>
    <row r="20" s="77" customFormat="1" ht="16.5" spans="1:258">
      <c r="A20" s="109"/>
      <c r="B20" s="109"/>
      <c r="C20" s="110"/>
      <c r="D20" s="110"/>
      <c r="E20" s="111"/>
      <c r="F20" s="110"/>
      <c r="G20" s="110"/>
      <c r="H20" s="110"/>
      <c r="I20" s="110"/>
      <c r="Q20" s="374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</row>
    <row r="21" s="77" customFormat="1" spans="1:258">
      <c r="A21" s="112" t="s">
        <v>176</v>
      </c>
      <c r="B21" s="112"/>
      <c r="C21" s="113"/>
      <c r="D21" s="113"/>
      <c r="Q21" s="374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</row>
    <row r="22" s="77" customFormat="1" spans="3:258">
      <c r="C22" s="78"/>
      <c r="D22" s="78"/>
      <c r="K22" s="140" t="s">
        <v>177</v>
      </c>
      <c r="L22" s="253">
        <v>45472</v>
      </c>
      <c r="M22" s="140" t="s">
        <v>178</v>
      </c>
      <c r="N22" s="140" t="s">
        <v>137</v>
      </c>
      <c r="O22" s="140" t="s">
        <v>179</v>
      </c>
      <c r="P22" s="77" t="s">
        <v>140</v>
      </c>
      <c r="Q22" s="374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255" customWidth="1"/>
    <col min="2" max="16384" width="10" style="255"/>
  </cols>
  <sheetData>
    <row r="1" ht="22.5" customHeight="1" spans="1:11">
      <c r="A1" s="146" t="s">
        <v>180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256" t="s">
        <v>53</v>
      </c>
      <c r="B2" s="257"/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2" t="s">
        <v>56</v>
      </c>
      <c r="J2" s="332"/>
      <c r="K2" s="333"/>
    </row>
    <row r="3" customHeight="1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customHeight="1" spans="1:11">
      <c r="A4" s="266" t="s">
        <v>61</v>
      </c>
      <c r="B4" s="267" t="s">
        <v>62</v>
      </c>
      <c r="C4" s="268"/>
      <c r="D4" s="266" t="s">
        <v>63</v>
      </c>
      <c r="E4" s="269"/>
      <c r="F4" s="270">
        <v>45483</v>
      </c>
      <c r="G4" s="271"/>
      <c r="H4" s="266" t="s">
        <v>64</v>
      </c>
      <c r="I4" s="269"/>
      <c r="J4" s="152" t="s">
        <v>65</v>
      </c>
      <c r="K4" s="153" t="s">
        <v>66</v>
      </c>
    </row>
    <row r="5" customHeight="1" spans="1:11">
      <c r="A5" s="272" t="s">
        <v>67</v>
      </c>
      <c r="B5" s="152" t="s">
        <v>68</v>
      </c>
      <c r="C5" s="153"/>
      <c r="D5" s="266" t="s">
        <v>69</v>
      </c>
      <c r="E5" s="269"/>
      <c r="F5" s="270">
        <v>45471</v>
      </c>
      <c r="G5" s="271"/>
      <c r="H5" s="266" t="s">
        <v>70</v>
      </c>
      <c r="I5" s="269"/>
      <c r="J5" s="152" t="s">
        <v>65</v>
      </c>
      <c r="K5" s="153" t="s">
        <v>66</v>
      </c>
    </row>
    <row r="6" customHeight="1" spans="1:11">
      <c r="A6" s="266" t="s">
        <v>71</v>
      </c>
      <c r="B6" s="273" t="s">
        <v>72</v>
      </c>
      <c r="C6" s="274">
        <v>7</v>
      </c>
      <c r="D6" s="272" t="s">
        <v>73</v>
      </c>
      <c r="E6" s="275"/>
      <c r="F6" s="270">
        <v>45478</v>
      </c>
      <c r="G6" s="271"/>
      <c r="H6" s="266" t="s">
        <v>74</v>
      </c>
      <c r="I6" s="269"/>
      <c r="J6" s="152" t="s">
        <v>65</v>
      </c>
      <c r="K6" s="153" t="s">
        <v>66</v>
      </c>
    </row>
    <row r="7" customHeight="1" spans="1:11">
      <c r="A7" s="266" t="s">
        <v>75</v>
      </c>
      <c r="B7" s="276">
        <v>5000</v>
      </c>
      <c r="C7" s="277"/>
      <c r="D7" s="272" t="s">
        <v>76</v>
      </c>
      <c r="E7" s="278"/>
      <c r="F7" s="270">
        <v>45479</v>
      </c>
      <c r="G7" s="271"/>
      <c r="H7" s="266" t="s">
        <v>77</v>
      </c>
      <c r="I7" s="269"/>
      <c r="J7" s="152" t="s">
        <v>65</v>
      </c>
      <c r="K7" s="153" t="s">
        <v>66</v>
      </c>
    </row>
    <row r="8" customHeight="1" spans="1:16">
      <c r="A8" s="279" t="s">
        <v>78</v>
      </c>
      <c r="B8" s="280"/>
      <c r="C8" s="281"/>
      <c r="D8" s="282" t="s">
        <v>79</v>
      </c>
      <c r="E8" s="283"/>
      <c r="F8" s="284">
        <v>45481</v>
      </c>
      <c r="G8" s="285"/>
      <c r="H8" s="282" t="s">
        <v>80</v>
      </c>
      <c r="I8" s="283"/>
      <c r="J8" s="302" t="s">
        <v>65</v>
      </c>
      <c r="K8" s="334" t="s">
        <v>66</v>
      </c>
      <c r="P8" s="205" t="s">
        <v>181</v>
      </c>
    </row>
    <row r="9" customHeight="1" spans="1:11">
      <c r="A9" s="286" t="s">
        <v>182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customHeight="1" spans="1:11">
      <c r="A10" s="287" t="s">
        <v>83</v>
      </c>
      <c r="B10" s="288" t="s">
        <v>84</v>
      </c>
      <c r="C10" s="289" t="s">
        <v>85</v>
      </c>
      <c r="D10" s="290"/>
      <c r="E10" s="291" t="s">
        <v>88</v>
      </c>
      <c r="F10" s="288" t="s">
        <v>84</v>
      </c>
      <c r="G10" s="289" t="s">
        <v>85</v>
      </c>
      <c r="H10" s="288"/>
      <c r="I10" s="291" t="s">
        <v>86</v>
      </c>
      <c r="J10" s="288" t="s">
        <v>84</v>
      </c>
      <c r="K10" s="335" t="s">
        <v>85</v>
      </c>
    </row>
    <row r="11" customHeight="1" spans="1:11">
      <c r="A11" s="272" t="s">
        <v>89</v>
      </c>
      <c r="B11" s="292" t="s">
        <v>84</v>
      </c>
      <c r="C11" s="152" t="s">
        <v>85</v>
      </c>
      <c r="D11" s="278"/>
      <c r="E11" s="275" t="s">
        <v>91</v>
      </c>
      <c r="F11" s="292" t="s">
        <v>84</v>
      </c>
      <c r="G11" s="152" t="s">
        <v>85</v>
      </c>
      <c r="H11" s="292"/>
      <c r="I11" s="275" t="s">
        <v>96</v>
      </c>
      <c r="J11" s="292" t="s">
        <v>84</v>
      </c>
      <c r="K11" s="153" t="s">
        <v>85</v>
      </c>
    </row>
    <row r="12" customHeight="1" spans="1:11">
      <c r="A12" s="282" t="s">
        <v>122</v>
      </c>
      <c r="B12" s="283"/>
      <c r="C12" s="283"/>
      <c r="D12" s="283"/>
      <c r="E12" s="283"/>
      <c r="F12" s="283"/>
      <c r="G12" s="283"/>
      <c r="H12" s="283"/>
      <c r="I12" s="283"/>
      <c r="J12" s="283"/>
      <c r="K12" s="336"/>
    </row>
    <row r="13" customHeight="1" spans="1:11">
      <c r="A13" s="293" t="s">
        <v>183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1">
      <c r="A14" s="294" t="s">
        <v>184</v>
      </c>
      <c r="B14" s="295"/>
      <c r="C14" s="295"/>
      <c r="D14" s="295"/>
      <c r="E14" s="295"/>
      <c r="F14" s="295"/>
      <c r="G14" s="295"/>
      <c r="H14" s="296"/>
      <c r="I14" s="337"/>
      <c r="J14" s="337"/>
      <c r="K14" s="338"/>
    </row>
    <row r="15" customHeight="1" spans="1:11">
      <c r="A15" s="297"/>
      <c r="B15" s="298"/>
      <c r="C15" s="298"/>
      <c r="D15" s="299"/>
      <c r="E15" s="300"/>
      <c r="F15" s="298"/>
      <c r="G15" s="298"/>
      <c r="H15" s="299"/>
      <c r="I15" s="339"/>
      <c r="J15" s="340"/>
      <c r="K15" s="341"/>
    </row>
    <row r="16" customHeight="1" spans="1:1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34"/>
    </row>
    <row r="17" customHeight="1" spans="1:11">
      <c r="A17" s="293" t="s">
        <v>185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3" t="s">
        <v>186</v>
      </c>
      <c r="B18" s="304"/>
      <c r="C18" s="304"/>
      <c r="D18" s="304"/>
      <c r="E18" s="304"/>
      <c r="F18" s="304"/>
      <c r="G18" s="304"/>
      <c r="H18" s="304"/>
      <c r="I18" s="337"/>
      <c r="J18" s="337"/>
      <c r="K18" s="338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39"/>
      <c r="J19" s="340"/>
      <c r="K19" s="341"/>
    </row>
    <row r="20" customHeight="1" spans="1:1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34"/>
    </row>
    <row r="21" customHeight="1" spans="1:11">
      <c r="A21" s="305" t="s">
        <v>119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47" t="s">
        <v>120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customHeight="1" spans="1:11">
      <c r="A23" s="160" t="s">
        <v>121</v>
      </c>
      <c r="B23" s="161"/>
      <c r="C23" s="152" t="s">
        <v>65</v>
      </c>
      <c r="D23" s="152" t="s">
        <v>66</v>
      </c>
      <c r="E23" s="159"/>
      <c r="F23" s="159"/>
      <c r="G23" s="159"/>
      <c r="H23" s="159"/>
      <c r="I23" s="159"/>
      <c r="J23" s="159"/>
      <c r="K23" s="202"/>
    </row>
    <row r="24" customHeight="1" spans="1:11">
      <c r="A24" s="306" t="s">
        <v>187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42"/>
    </row>
    <row r="25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43"/>
    </row>
    <row r="26" customHeight="1" spans="1:11">
      <c r="A26" s="286" t="s">
        <v>129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customHeight="1" spans="1:11">
      <c r="A27" s="260" t="s">
        <v>130</v>
      </c>
      <c r="B27" s="289" t="s">
        <v>94</v>
      </c>
      <c r="C27" s="289" t="s">
        <v>95</v>
      </c>
      <c r="D27" s="289" t="s">
        <v>87</v>
      </c>
      <c r="E27" s="261" t="s">
        <v>131</v>
      </c>
      <c r="F27" s="289" t="s">
        <v>94</v>
      </c>
      <c r="G27" s="289" t="s">
        <v>95</v>
      </c>
      <c r="H27" s="289" t="s">
        <v>87</v>
      </c>
      <c r="I27" s="261" t="s">
        <v>132</v>
      </c>
      <c r="J27" s="289" t="s">
        <v>94</v>
      </c>
      <c r="K27" s="335" t="s">
        <v>95</v>
      </c>
    </row>
    <row r="28" customHeight="1" spans="1:11">
      <c r="A28" s="309" t="s">
        <v>86</v>
      </c>
      <c r="B28" s="152" t="s">
        <v>94</v>
      </c>
      <c r="C28" s="152" t="s">
        <v>95</v>
      </c>
      <c r="D28" s="152" t="s">
        <v>87</v>
      </c>
      <c r="E28" s="310" t="s">
        <v>93</v>
      </c>
      <c r="F28" s="152" t="s">
        <v>94</v>
      </c>
      <c r="G28" s="152" t="s">
        <v>95</v>
      </c>
      <c r="H28" s="152" t="s">
        <v>87</v>
      </c>
      <c r="I28" s="310" t="s">
        <v>104</v>
      </c>
      <c r="J28" s="152" t="s">
        <v>94</v>
      </c>
      <c r="K28" s="153" t="s">
        <v>95</v>
      </c>
    </row>
    <row r="29" customHeight="1" spans="1:11">
      <c r="A29" s="266" t="s">
        <v>97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4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5"/>
    </row>
    <row r="31" customHeight="1" spans="1:11">
      <c r="A31" s="314" t="s">
        <v>188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21" customHeight="1" spans="1:11">
      <c r="A32" s="315" t="s">
        <v>189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6"/>
    </row>
    <row r="33" ht="21" customHeight="1" spans="1:11">
      <c r="A33" s="317" t="s">
        <v>190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7"/>
    </row>
    <row r="34" ht="21" customHeight="1" spans="1:11">
      <c r="A34" s="317" t="s">
        <v>191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47"/>
    </row>
    <row r="35" ht="21" customHeight="1" spans="1:11">
      <c r="A35" s="317" t="s">
        <v>192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47"/>
    </row>
    <row r="36" ht="21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47"/>
    </row>
    <row r="42" ht="21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47"/>
    </row>
    <row r="43" ht="17.25" customHeight="1" spans="1:11">
      <c r="A43" s="312" t="s">
        <v>128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5"/>
    </row>
    <row r="44" customHeight="1" spans="1:11">
      <c r="A44" s="314" t="s">
        <v>193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19" t="s">
        <v>122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48"/>
    </row>
    <row r="46" ht="18" customHeight="1" spans="1:11">
      <c r="A46" s="319" t="s">
        <v>194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48"/>
    </row>
    <row r="47" ht="18" customHeight="1" spans="1:1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43"/>
    </row>
    <row r="48" ht="21" customHeight="1" spans="1:11">
      <c r="A48" s="321" t="s">
        <v>134</v>
      </c>
      <c r="B48" s="322" t="s">
        <v>135</v>
      </c>
      <c r="C48" s="322"/>
      <c r="D48" s="323" t="s">
        <v>136</v>
      </c>
      <c r="E48" s="323" t="s">
        <v>195</v>
      </c>
      <c r="F48" s="323" t="s">
        <v>138</v>
      </c>
      <c r="G48" s="324">
        <v>44883</v>
      </c>
      <c r="H48" s="325" t="s">
        <v>139</v>
      </c>
      <c r="I48" s="325"/>
      <c r="J48" s="322" t="s">
        <v>140</v>
      </c>
      <c r="K48" s="349"/>
    </row>
    <row r="49" customHeight="1" spans="1:11">
      <c r="A49" s="326" t="s">
        <v>141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50"/>
    </row>
    <row r="50" customHeight="1" spans="1:1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51"/>
    </row>
    <row r="51" customHeight="1" spans="1:1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52"/>
    </row>
    <row r="52" ht="21" customHeight="1" spans="1:11">
      <c r="A52" s="321" t="s">
        <v>134</v>
      </c>
      <c r="B52" s="322" t="s">
        <v>135</v>
      </c>
      <c r="C52" s="322"/>
      <c r="D52" s="323" t="s">
        <v>136</v>
      </c>
      <c r="E52" s="323" t="s">
        <v>195</v>
      </c>
      <c r="F52" s="323" t="s">
        <v>138</v>
      </c>
      <c r="G52" s="324">
        <v>44883</v>
      </c>
      <c r="H52" s="325" t="s">
        <v>139</v>
      </c>
      <c r="I52" s="325"/>
      <c r="J52" s="322" t="s">
        <v>140</v>
      </c>
      <c r="K52" s="34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N11" sqref="M11:N11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3" width="12.625" style="77" customWidth="1"/>
    <col min="14" max="16" width="12.625" style="224" customWidth="1"/>
    <col min="17" max="248" width="9" style="77"/>
    <col min="249" max="16384" width="9" style="81"/>
  </cols>
  <sheetData>
    <row r="1" s="77" customFormat="1" ht="29" customHeight="1" spans="1:251">
      <c r="A1" s="225" t="s">
        <v>144</v>
      </c>
      <c r="B1" s="226"/>
      <c r="C1" s="227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43"/>
      <c r="O1" s="243"/>
      <c r="P1" s="243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77" customFormat="1" ht="20" customHeight="1" spans="1:251">
      <c r="A2" s="228" t="s">
        <v>61</v>
      </c>
      <c r="B2" s="229" t="s">
        <v>62</v>
      </c>
      <c r="C2" s="230"/>
      <c r="D2" s="229"/>
      <c r="E2" s="231" t="s">
        <v>67</v>
      </c>
      <c r="F2" s="232" t="s">
        <v>68</v>
      </c>
      <c r="G2" s="232"/>
      <c r="H2" s="232"/>
      <c r="I2" s="232"/>
      <c r="J2" s="244" t="s">
        <v>57</v>
      </c>
      <c r="K2" s="245" t="s">
        <v>56</v>
      </c>
      <c r="L2" s="245"/>
      <c r="M2" s="245"/>
      <c r="N2" s="57"/>
      <c r="O2" s="57"/>
      <c r="P2" s="57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</row>
    <row r="3" s="77" customFormat="1" spans="1:251">
      <c r="A3" s="233" t="s">
        <v>145</v>
      </c>
      <c r="B3" s="234" t="s">
        <v>146</v>
      </c>
      <c r="C3" s="94"/>
      <c r="D3" s="234"/>
      <c r="E3" s="234"/>
      <c r="F3" s="234"/>
      <c r="G3" s="234"/>
      <c r="H3" s="234"/>
      <c r="I3" s="234"/>
      <c r="J3" s="121" t="s">
        <v>196</v>
      </c>
      <c r="K3" s="121"/>
      <c r="L3" s="121"/>
      <c r="M3" s="121"/>
      <c r="N3" s="57"/>
      <c r="O3" s="57"/>
      <c r="P3" s="57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s="77" customFormat="1" ht="16.5" spans="1:251">
      <c r="A4" s="233"/>
      <c r="B4" s="95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114</v>
      </c>
      <c r="H4" s="95" t="s">
        <v>115</v>
      </c>
      <c r="I4" s="246" t="s">
        <v>147</v>
      </c>
      <c r="J4" s="95" t="s">
        <v>109</v>
      </c>
      <c r="K4" s="95" t="s">
        <v>110</v>
      </c>
      <c r="L4" s="95" t="s">
        <v>111</v>
      </c>
      <c r="M4" s="95" t="s">
        <v>112</v>
      </c>
      <c r="N4" s="95" t="s">
        <v>113</v>
      </c>
      <c r="O4" s="95" t="s">
        <v>114</v>
      </c>
      <c r="P4" s="95" t="s">
        <v>115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s="77" customFormat="1" ht="20" customHeight="1" spans="1:251">
      <c r="A5" s="233"/>
      <c r="B5" s="95" t="s">
        <v>148</v>
      </c>
      <c r="C5" s="95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5" t="s">
        <v>154</v>
      </c>
      <c r="I5" s="246"/>
      <c r="J5" s="247"/>
      <c r="K5" s="247"/>
      <c r="L5" s="247"/>
      <c r="M5" s="247"/>
      <c r="N5" s="247"/>
      <c r="O5" s="248"/>
      <c r="P5" s="248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s="77" customFormat="1" ht="20" customHeight="1" spans="1:251">
      <c r="A6" s="235" t="s">
        <v>157</v>
      </c>
      <c r="B6" s="97">
        <f>C6-1</f>
        <v>67</v>
      </c>
      <c r="C6" s="97">
        <f>D6-2</f>
        <v>68</v>
      </c>
      <c r="D6" s="236">
        <v>70</v>
      </c>
      <c r="E6" s="97">
        <f>D6+2</f>
        <v>72</v>
      </c>
      <c r="F6" s="97">
        <f>E6+2</f>
        <v>74</v>
      </c>
      <c r="G6" s="97">
        <f>F6+1</f>
        <v>75</v>
      </c>
      <c r="H6" s="97">
        <f>G6+1</f>
        <v>76</v>
      </c>
      <c r="I6" s="249" t="s">
        <v>158</v>
      </c>
      <c r="J6" s="247"/>
      <c r="K6" s="247"/>
      <c r="L6" s="247"/>
      <c r="M6" s="247"/>
      <c r="N6" s="247"/>
      <c r="O6" s="248"/>
      <c r="P6" s="248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s="77" customFormat="1" ht="20" customHeight="1" spans="1:251">
      <c r="A7" s="235" t="s">
        <v>160</v>
      </c>
      <c r="B7" s="97">
        <f t="shared" ref="B7:B9" si="0">C7-4</f>
        <v>100</v>
      </c>
      <c r="C7" s="97">
        <f t="shared" ref="C7:C9" si="1">D7-4</f>
        <v>104</v>
      </c>
      <c r="D7" s="236">
        <v>108</v>
      </c>
      <c r="E7" s="97">
        <f t="shared" ref="E7:E9" si="2">D7+4</f>
        <v>112</v>
      </c>
      <c r="F7" s="97">
        <f>E7+4</f>
        <v>116</v>
      </c>
      <c r="G7" s="97">
        <f t="shared" ref="G7:G9" si="3">F7+6</f>
        <v>122</v>
      </c>
      <c r="H7" s="97">
        <f t="shared" ref="H7:H9" si="4">G7+6</f>
        <v>128</v>
      </c>
      <c r="I7" s="249" t="s">
        <v>158</v>
      </c>
      <c r="J7" s="247"/>
      <c r="K7" s="247"/>
      <c r="L7" s="247"/>
      <c r="M7" s="247"/>
      <c r="N7" s="247"/>
      <c r="O7" s="248"/>
      <c r="P7" s="248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s="77" customFormat="1" ht="20" customHeight="1" spans="1:251">
      <c r="A8" s="235" t="s">
        <v>162</v>
      </c>
      <c r="B8" s="97">
        <f t="shared" si="0"/>
        <v>98</v>
      </c>
      <c r="C8" s="97">
        <f t="shared" si="1"/>
        <v>102</v>
      </c>
      <c r="D8" s="236">
        <v>106</v>
      </c>
      <c r="E8" s="97">
        <f t="shared" si="2"/>
        <v>110</v>
      </c>
      <c r="F8" s="97">
        <f>E8+5</f>
        <v>115</v>
      </c>
      <c r="G8" s="97">
        <f t="shared" si="3"/>
        <v>121</v>
      </c>
      <c r="H8" s="97">
        <f t="shared" si="4"/>
        <v>127</v>
      </c>
      <c r="I8" s="249" t="s">
        <v>158</v>
      </c>
      <c r="J8" s="247"/>
      <c r="K8" s="247"/>
      <c r="L8" s="247"/>
      <c r="M8" s="247"/>
      <c r="N8" s="247"/>
      <c r="O8" s="248"/>
      <c r="P8" s="248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s="77" customFormat="1" ht="20" customHeight="1" spans="1:251">
      <c r="A9" s="235" t="s">
        <v>163</v>
      </c>
      <c r="B9" s="97">
        <f t="shared" si="0"/>
        <v>98</v>
      </c>
      <c r="C9" s="97">
        <f t="shared" si="1"/>
        <v>102</v>
      </c>
      <c r="D9" s="236">
        <v>106</v>
      </c>
      <c r="E9" s="97">
        <f t="shared" si="2"/>
        <v>110</v>
      </c>
      <c r="F9" s="97">
        <f>E9+5</f>
        <v>115</v>
      </c>
      <c r="G9" s="97">
        <f t="shared" si="3"/>
        <v>121</v>
      </c>
      <c r="H9" s="97">
        <f t="shared" si="4"/>
        <v>127</v>
      </c>
      <c r="I9" s="249" t="s">
        <v>164</v>
      </c>
      <c r="J9" s="247"/>
      <c r="K9" s="247"/>
      <c r="L9" s="247"/>
      <c r="M9" s="247"/>
      <c r="N9" s="247"/>
      <c r="O9" s="248"/>
      <c r="P9" s="248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s="77" customFormat="1" ht="20" customHeight="1" spans="1:251">
      <c r="A10" s="235" t="s">
        <v>167</v>
      </c>
      <c r="B10" s="97">
        <f>C10-1.2</f>
        <v>44.6</v>
      </c>
      <c r="C10" s="97">
        <f>D10-1.2</f>
        <v>45.8</v>
      </c>
      <c r="D10" s="236">
        <v>47</v>
      </c>
      <c r="E10" s="97">
        <f>D10+1.2</f>
        <v>48.2</v>
      </c>
      <c r="F10" s="97">
        <f>E10+1.2</f>
        <v>49.4</v>
      </c>
      <c r="G10" s="97">
        <f>F10+1.4</f>
        <v>50.8</v>
      </c>
      <c r="H10" s="97">
        <f>G10+1.4</f>
        <v>52.2</v>
      </c>
      <c r="I10" s="249" t="s">
        <v>164</v>
      </c>
      <c r="J10" s="247"/>
      <c r="K10" s="247"/>
      <c r="L10" s="247"/>
      <c r="M10" s="247"/>
      <c r="N10" s="247"/>
      <c r="O10" s="248"/>
      <c r="P10" s="248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s="77" customFormat="1" ht="20" customHeight="1" spans="1:251">
      <c r="A11" s="235" t="s">
        <v>168</v>
      </c>
      <c r="B11" s="97">
        <f>C11-0.5</f>
        <v>19</v>
      </c>
      <c r="C11" s="97">
        <f>D11-0.5</f>
        <v>19.5</v>
      </c>
      <c r="D11" s="236">
        <v>20</v>
      </c>
      <c r="E11" s="97">
        <f t="shared" ref="E11:H11" si="5">D11+0.5</f>
        <v>20.5</v>
      </c>
      <c r="F11" s="97">
        <f t="shared" si="5"/>
        <v>21</v>
      </c>
      <c r="G11" s="97">
        <f t="shared" si="5"/>
        <v>21.5</v>
      </c>
      <c r="H11" s="97">
        <f t="shared" si="5"/>
        <v>22</v>
      </c>
      <c r="I11" s="249" t="s">
        <v>169</v>
      </c>
      <c r="J11" s="247"/>
      <c r="K11" s="247"/>
      <c r="L11" s="247"/>
      <c r="M11" s="247"/>
      <c r="N11" s="247"/>
      <c r="O11" s="248"/>
      <c r="P11" s="248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s="77" customFormat="1" ht="20" customHeight="1" spans="1:251">
      <c r="A12" s="235" t="s">
        <v>172</v>
      </c>
      <c r="B12" s="98">
        <f>C12-0.7</f>
        <v>18.1</v>
      </c>
      <c r="C12" s="98">
        <f>D12-0.7</f>
        <v>18.8</v>
      </c>
      <c r="D12" s="236">
        <v>19.5</v>
      </c>
      <c r="E12" s="98">
        <f>D12+0.7</f>
        <v>20.2</v>
      </c>
      <c r="F12" s="98">
        <f>E12+0.7</f>
        <v>20.9</v>
      </c>
      <c r="G12" s="98">
        <f>F12+0.95</f>
        <v>21.85</v>
      </c>
      <c r="H12" s="98">
        <f>G12+0.95</f>
        <v>22.8</v>
      </c>
      <c r="I12" s="249" t="s">
        <v>164</v>
      </c>
      <c r="J12" s="247"/>
      <c r="K12" s="247"/>
      <c r="L12" s="247"/>
      <c r="M12" s="247"/>
      <c r="N12" s="247"/>
      <c r="O12" s="248"/>
      <c r="P12" s="248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s="77" customFormat="1" ht="20" customHeight="1" spans="1:251">
      <c r="A13" s="235" t="s">
        <v>173</v>
      </c>
      <c r="B13" s="97">
        <f>C13-0.7</f>
        <v>15.6</v>
      </c>
      <c r="C13" s="97">
        <f>D13-0.7</f>
        <v>16.3</v>
      </c>
      <c r="D13" s="236">
        <v>17</v>
      </c>
      <c r="E13" s="97">
        <f>D13+0.7</f>
        <v>17.7</v>
      </c>
      <c r="F13" s="97">
        <f>E13+0.7</f>
        <v>18.4</v>
      </c>
      <c r="G13" s="97">
        <f>F13+0.95</f>
        <v>19.35</v>
      </c>
      <c r="H13" s="97">
        <f>G13+0.95</f>
        <v>20.3</v>
      </c>
      <c r="I13" s="249">
        <v>0</v>
      </c>
      <c r="J13" s="247"/>
      <c r="K13" s="247"/>
      <c r="L13" s="247"/>
      <c r="M13" s="247"/>
      <c r="N13" s="247"/>
      <c r="O13" s="248"/>
      <c r="P13" s="248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s="77" customFormat="1" ht="20" customHeight="1" spans="1:251">
      <c r="A14" s="235" t="s">
        <v>174</v>
      </c>
      <c r="B14" s="97">
        <f>C14-1</f>
        <v>43</v>
      </c>
      <c r="C14" s="97">
        <f>D14-1</f>
        <v>44</v>
      </c>
      <c r="D14" s="236">
        <v>45</v>
      </c>
      <c r="E14" s="97">
        <f>D14+1</f>
        <v>46</v>
      </c>
      <c r="F14" s="97">
        <f>E14+1</f>
        <v>47</v>
      </c>
      <c r="G14" s="97">
        <f>F14+1.5</f>
        <v>48.5</v>
      </c>
      <c r="H14" s="97">
        <f>G14+1.5</f>
        <v>50</v>
      </c>
      <c r="I14" s="240"/>
      <c r="J14" s="247"/>
      <c r="K14" s="247"/>
      <c r="L14" s="247"/>
      <c r="M14" s="247"/>
      <c r="N14" s="247"/>
      <c r="O14" s="248"/>
      <c r="P14" s="248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s="77" customFormat="1" ht="20" customHeight="1" spans="1:251">
      <c r="A15" s="235" t="s">
        <v>175</v>
      </c>
      <c r="B15" s="97">
        <v>14</v>
      </c>
      <c r="C15" s="97">
        <v>14</v>
      </c>
      <c r="D15" s="236">
        <v>14.5</v>
      </c>
      <c r="E15" s="97">
        <f>D15</f>
        <v>14.5</v>
      </c>
      <c r="F15" s="97">
        <v>15</v>
      </c>
      <c r="G15" s="97">
        <v>15</v>
      </c>
      <c r="H15" s="97">
        <v>15</v>
      </c>
      <c r="I15" s="240"/>
      <c r="J15" s="247"/>
      <c r="K15" s="247"/>
      <c r="L15" s="247"/>
      <c r="M15" s="247"/>
      <c r="N15" s="247"/>
      <c r="O15" s="248"/>
      <c r="P15" s="248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s="77" customFormat="1" ht="20" customHeight="1" spans="1:251">
      <c r="A16" s="237"/>
      <c r="B16" s="238"/>
      <c r="C16" s="238"/>
      <c r="D16" s="239"/>
      <c r="E16" s="239"/>
      <c r="F16" s="239"/>
      <c r="G16" s="238"/>
      <c r="H16" s="238"/>
      <c r="I16" s="250"/>
      <c r="J16" s="247"/>
      <c r="K16" s="247"/>
      <c r="L16" s="247"/>
      <c r="M16" s="247"/>
      <c r="N16" s="247"/>
      <c r="O16" s="248"/>
      <c r="P16" s="248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s="77" customFormat="1" ht="20" customHeight="1" spans="1:251">
      <c r="A17" s="240"/>
      <c r="B17" s="241"/>
      <c r="C17" s="241"/>
      <c r="D17" s="242"/>
      <c r="E17" s="242"/>
      <c r="F17" s="242"/>
      <c r="G17" s="241"/>
      <c r="H17" s="241"/>
      <c r="I17" s="241"/>
      <c r="J17" s="251"/>
      <c r="K17" s="251"/>
      <c r="L17" s="251"/>
      <c r="M17" s="247"/>
      <c r="N17" s="247"/>
      <c r="O17" s="248"/>
      <c r="P17" s="248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s="77" customFormat="1" ht="16.5" spans="1:251">
      <c r="A18" s="109"/>
      <c r="B18" s="110"/>
      <c r="C18" s="110"/>
      <c r="D18" s="111"/>
      <c r="E18" s="111"/>
      <c r="F18" s="111"/>
      <c r="G18" s="110"/>
      <c r="H18" s="110"/>
      <c r="I18" s="252"/>
      <c r="N18" s="243"/>
      <c r="O18" s="243"/>
      <c r="P18" s="243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s="77" customFormat="1" spans="1:251">
      <c r="A19" s="112" t="s">
        <v>176</v>
      </c>
      <c r="B19" s="112"/>
      <c r="C19" s="113"/>
      <c r="N19" s="243"/>
      <c r="O19" s="243"/>
      <c r="P19" s="243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s="77" customFormat="1" spans="3:251">
      <c r="C20" s="78"/>
      <c r="J20" s="140" t="s">
        <v>177</v>
      </c>
      <c r="K20" s="253"/>
      <c r="L20" s="140" t="s">
        <v>178</v>
      </c>
      <c r="M20" s="140"/>
      <c r="O20" s="140" t="s">
        <v>179</v>
      </c>
      <c r="P20" s="254" t="s">
        <v>140</v>
      </c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</sheetData>
  <mergeCells count="8">
    <mergeCell ref="A1:M1"/>
    <mergeCell ref="B2:D2"/>
    <mergeCell ref="F2:I2"/>
    <mergeCell ref="K2:M2"/>
    <mergeCell ref="B3:I3"/>
    <mergeCell ref="J3:M3"/>
    <mergeCell ref="A3:A5"/>
    <mergeCell ref="I4:I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8" sqref="N8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197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39" customHeight="1" spans="1:11">
      <c r="A2" s="147" t="s">
        <v>53</v>
      </c>
      <c r="B2" s="148" t="s">
        <v>54</v>
      </c>
      <c r="C2" s="148"/>
      <c r="D2" s="149" t="s">
        <v>61</v>
      </c>
      <c r="E2" s="150" t="str">
        <f>首期!B4</f>
        <v>TAJJFM81988</v>
      </c>
      <c r="F2" s="151" t="s">
        <v>198</v>
      </c>
      <c r="G2" s="152" t="s">
        <v>68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75</v>
      </c>
      <c r="B3" s="155">
        <v>5000</v>
      </c>
      <c r="C3" s="155"/>
      <c r="D3" s="156" t="s">
        <v>199</v>
      </c>
      <c r="E3" s="157">
        <v>45483</v>
      </c>
      <c r="F3" s="158"/>
      <c r="G3" s="158"/>
      <c r="H3" s="159" t="s">
        <v>200</v>
      </c>
      <c r="I3" s="159"/>
      <c r="J3" s="159"/>
      <c r="K3" s="202"/>
    </row>
    <row r="4" ht="18" customHeight="1" spans="1:11">
      <c r="A4" s="160" t="s">
        <v>71</v>
      </c>
      <c r="B4" s="155">
        <v>1</v>
      </c>
      <c r="C4" s="155">
        <v>7</v>
      </c>
      <c r="D4" s="161" t="s">
        <v>201</v>
      </c>
      <c r="E4" s="158" t="s">
        <v>202</v>
      </c>
      <c r="F4" s="158"/>
      <c r="G4" s="158"/>
      <c r="H4" s="161" t="s">
        <v>203</v>
      </c>
      <c r="I4" s="161"/>
      <c r="J4" s="173" t="s">
        <v>65</v>
      </c>
      <c r="K4" s="203" t="s">
        <v>66</v>
      </c>
    </row>
    <row r="5" ht="18" customHeight="1" spans="1:11">
      <c r="A5" s="160" t="s">
        <v>204</v>
      </c>
      <c r="B5" s="155">
        <v>1</v>
      </c>
      <c r="C5" s="155"/>
      <c r="D5" s="156" t="s">
        <v>205</v>
      </c>
      <c r="E5" s="156"/>
      <c r="G5" s="156"/>
      <c r="H5" s="161" t="s">
        <v>206</v>
      </c>
      <c r="I5" s="161"/>
      <c r="J5" s="173" t="s">
        <v>65</v>
      </c>
      <c r="K5" s="203" t="s">
        <v>66</v>
      </c>
    </row>
    <row r="6" ht="18" customHeight="1" spans="1:13">
      <c r="A6" s="162" t="s">
        <v>207</v>
      </c>
      <c r="B6" s="163">
        <v>200</v>
      </c>
      <c r="C6" s="163"/>
      <c r="D6" s="164" t="s">
        <v>208</v>
      </c>
      <c r="E6" s="165"/>
      <c r="F6" s="165"/>
      <c r="G6" s="164"/>
      <c r="H6" s="166" t="s">
        <v>209</v>
      </c>
      <c r="I6" s="166"/>
      <c r="J6" s="165" t="s">
        <v>65</v>
      </c>
      <c r="K6" s="204" t="s">
        <v>66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210</v>
      </c>
      <c r="B8" s="151" t="s">
        <v>211</v>
      </c>
      <c r="C8" s="151" t="s">
        <v>212</v>
      </c>
      <c r="D8" s="151" t="s">
        <v>213</v>
      </c>
      <c r="E8" s="151" t="s">
        <v>214</v>
      </c>
      <c r="F8" s="151" t="s">
        <v>215</v>
      </c>
      <c r="G8" s="171" t="s">
        <v>216</v>
      </c>
      <c r="H8" s="172"/>
      <c r="I8" s="172"/>
      <c r="J8" s="172"/>
      <c r="K8" s="206"/>
    </row>
    <row r="9" ht="18" customHeight="1" spans="1:11">
      <c r="A9" s="160" t="s">
        <v>217</v>
      </c>
      <c r="B9" s="161"/>
      <c r="C9" s="173" t="s">
        <v>65</v>
      </c>
      <c r="D9" s="173" t="s">
        <v>66</v>
      </c>
      <c r="E9" s="156" t="s">
        <v>218</v>
      </c>
      <c r="F9" s="174" t="s">
        <v>219</v>
      </c>
      <c r="G9" s="175"/>
      <c r="H9" s="176"/>
      <c r="I9" s="176"/>
      <c r="J9" s="176"/>
      <c r="K9" s="207"/>
    </row>
    <row r="10" ht="18" customHeight="1" spans="1:11">
      <c r="A10" s="160" t="s">
        <v>220</v>
      </c>
      <c r="B10" s="161"/>
      <c r="C10" s="173" t="s">
        <v>65</v>
      </c>
      <c r="D10" s="173" t="s">
        <v>66</v>
      </c>
      <c r="E10" s="156" t="s">
        <v>221</v>
      </c>
      <c r="F10" s="174" t="s">
        <v>222</v>
      </c>
      <c r="G10" s="175" t="s">
        <v>223</v>
      </c>
      <c r="H10" s="176"/>
      <c r="I10" s="176"/>
      <c r="J10" s="176"/>
      <c r="K10" s="207"/>
    </row>
    <row r="11" ht="18" customHeight="1" spans="1:11">
      <c r="A11" s="177" t="s">
        <v>182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88</v>
      </c>
      <c r="B12" s="173" t="s">
        <v>84</v>
      </c>
      <c r="C12" s="173" t="s">
        <v>85</v>
      </c>
      <c r="D12" s="174"/>
      <c r="E12" s="156" t="s">
        <v>86</v>
      </c>
      <c r="F12" s="173" t="s">
        <v>84</v>
      </c>
      <c r="G12" s="173" t="s">
        <v>85</v>
      </c>
      <c r="H12" s="173"/>
      <c r="I12" s="156" t="s">
        <v>224</v>
      </c>
      <c r="J12" s="173" t="s">
        <v>84</v>
      </c>
      <c r="K12" s="203" t="s">
        <v>85</v>
      </c>
    </row>
    <row r="13" ht="18" customHeight="1" spans="1:11">
      <c r="A13" s="154" t="s">
        <v>91</v>
      </c>
      <c r="B13" s="173" t="s">
        <v>84</v>
      </c>
      <c r="C13" s="173" t="s">
        <v>85</v>
      </c>
      <c r="D13" s="174"/>
      <c r="E13" s="156" t="s">
        <v>96</v>
      </c>
      <c r="F13" s="173" t="s">
        <v>84</v>
      </c>
      <c r="G13" s="173" t="s">
        <v>85</v>
      </c>
      <c r="H13" s="173"/>
      <c r="I13" s="156" t="s">
        <v>225</v>
      </c>
      <c r="J13" s="173" t="s">
        <v>84</v>
      </c>
      <c r="K13" s="203" t="s">
        <v>85</v>
      </c>
    </row>
    <row r="14" ht="18" customHeight="1" spans="1:11">
      <c r="A14" s="162" t="s">
        <v>226</v>
      </c>
      <c r="B14" s="165" t="s">
        <v>84</v>
      </c>
      <c r="C14" s="165" t="s">
        <v>85</v>
      </c>
      <c r="D14" s="179"/>
      <c r="E14" s="164" t="s">
        <v>227</v>
      </c>
      <c r="F14" s="165" t="s">
        <v>84</v>
      </c>
      <c r="G14" s="165" t="s">
        <v>85</v>
      </c>
      <c r="H14" s="165"/>
      <c r="I14" s="164" t="s">
        <v>228</v>
      </c>
      <c r="J14" s="165" t="s">
        <v>84</v>
      </c>
      <c r="K14" s="204" t="s">
        <v>85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229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230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231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121</v>
      </c>
      <c r="B24" s="161"/>
      <c r="C24" s="173" t="s">
        <v>65</v>
      </c>
      <c r="D24" s="173" t="s">
        <v>66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232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233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234</v>
      </c>
    </row>
    <row r="28" ht="23" customHeight="1" spans="1:11">
      <c r="A28" s="183" t="s">
        <v>235</v>
      </c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2</v>
      </c>
    </row>
    <row r="29" ht="23" customHeight="1" spans="1:11">
      <c r="A29" s="183" t="s">
        <v>236</v>
      </c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2</v>
      </c>
    </row>
    <row r="30" ht="23" customHeight="1" spans="1:11">
      <c r="A30" s="183" t="s">
        <v>237</v>
      </c>
      <c r="B30" s="184"/>
      <c r="C30" s="184"/>
      <c r="D30" s="184"/>
      <c r="E30" s="184"/>
      <c r="F30" s="184"/>
      <c r="G30" s="184"/>
      <c r="H30" s="184"/>
      <c r="I30" s="184"/>
      <c r="J30" s="215"/>
      <c r="K30" s="207">
        <v>1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238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5</v>
      </c>
    </row>
    <row r="37" ht="18.75" customHeight="1" spans="1:11">
      <c r="A37" s="193" t="s">
        <v>239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240</v>
      </c>
      <c r="B38" s="161"/>
      <c r="C38" s="161"/>
      <c r="D38" s="159" t="s">
        <v>241</v>
      </c>
      <c r="E38" s="159"/>
      <c r="F38" s="195" t="s">
        <v>242</v>
      </c>
      <c r="G38" s="196"/>
      <c r="H38" s="161" t="s">
        <v>243</v>
      </c>
      <c r="I38" s="161"/>
      <c r="J38" s="161" t="s">
        <v>244</v>
      </c>
      <c r="K38" s="210"/>
    </row>
    <row r="39" ht="18.75" customHeight="1" spans="1:11">
      <c r="A39" s="160" t="s">
        <v>122</v>
      </c>
      <c r="B39" s="161" t="s">
        <v>245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134</v>
      </c>
      <c r="B42" s="197" t="s">
        <v>246</v>
      </c>
      <c r="C42" s="197"/>
      <c r="D42" s="164" t="s">
        <v>247</v>
      </c>
      <c r="E42" s="179" t="s">
        <v>137</v>
      </c>
      <c r="F42" s="164" t="s">
        <v>138</v>
      </c>
      <c r="G42" s="198">
        <v>45479</v>
      </c>
      <c r="H42" s="199" t="s">
        <v>139</v>
      </c>
      <c r="I42" s="199"/>
      <c r="J42" s="197" t="s">
        <v>140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workbookViewId="0">
      <selection activeCell="M14" sqref="M14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2.75" style="77" customWidth="1"/>
    <col min="10" max="12" width="12.625" style="77" customWidth="1"/>
    <col min="13" max="15" width="12.625" style="79" customWidth="1"/>
    <col min="16" max="16" width="12.625" style="80" customWidth="1"/>
    <col min="17" max="254" width="9" style="77"/>
    <col min="255" max="16384" width="9" style="81"/>
  </cols>
  <sheetData>
    <row r="1" s="77" customFormat="1" ht="29" customHeight="1" spans="1:257">
      <c r="A1" s="82" t="s">
        <v>144</v>
      </c>
      <c r="B1" s="83"/>
      <c r="C1" s="84"/>
      <c r="D1" s="85"/>
      <c r="E1" s="84"/>
      <c r="F1" s="84"/>
      <c r="G1" s="84"/>
      <c r="H1" s="84"/>
      <c r="I1" s="84"/>
      <c r="J1" s="84"/>
      <c r="K1" s="84"/>
      <c r="L1" s="84"/>
      <c r="M1" s="114"/>
      <c r="N1" s="114"/>
      <c r="O1" s="114"/>
      <c r="P1" s="115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</row>
    <row r="2" s="77" customFormat="1" ht="20" customHeight="1" spans="1:257">
      <c r="A2" s="86" t="s">
        <v>61</v>
      </c>
      <c r="B2" s="87" t="str">
        <f>首期!B4</f>
        <v>TAJJFM81988</v>
      </c>
      <c r="C2" s="87"/>
      <c r="D2" s="88"/>
      <c r="E2" s="89" t="s">
        <v>67</v>
      </c>
      <c r="F2" s="89"/>
      <c r="G2" s="90" t="s">
        <v>68</v>
      </c>
      <c r="H2" s="90"/>
      <c r="I2" s="116"/>
      <c r="J2" s="117" t="s">
        <v>57</v>
      </c>
      <c r="K2" s="118" t="s">
        <v>56</v>
      </c>
      <c r="L2" s="118"/>
      <c r="M2" s="119"/>
      <c r="N2" s="119"/>
      <c r="O2" s="119"/>
      <c r="P2" s="115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</row>
    <row r="3" s="77" customFormat="1" spans="1:257">
      <c r="A3" s="91" t="s">
        <v>145</v>
      </c>
      <c r="B3" s="92"/>
      <c r="C3" s="93" t="s">
        <v>146</v>
      </c>
      <c r="D3" s="94"/>
      <c r="E3" s="93"/>
      <c r="F3" s="93"/>
      <c r="G3" s="93"/>
      <c r="H3" s="93"/>
      <c r="I3" s="120"/>
      <c r="J3" s="121" t="s">
        <v>196</v>
      </c>
      <c r="K3" s="121"/>
      <c r="L3" s="121"/>
      <c r="M3" s="122"/>
      <c r="N3" s="122"/>
      <c r="O3" s="122"/>
      <c r="P3" s="123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</row>
    <row r="4" s="77" customFormat="1" ht="16.5" spans="1:257">
      <c r="A4" s="91"/>
      <c r="B4" s="95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114</v>
      </c>
      <c r="H4" s="95" t="s">
        <v>115</v>
      </c>
      <c r="I4" s="120"/>
      <c r="J4" s="124" t="s">
        <v>109</v>
      </c>
      <c r="K4" s="125" t="s">
        <v>110</v>
      </c>
      <c r="L4" s="125" t="s">
        <v>111</v>
      </c>
      <c r="M4" s="125" t="s">
        <v>112</v>
      </c>
      <c r="N4" s="125" t="s">
        <v>113</v>
      </c>
      <c r="O4" s="125" t="s">
        <v>114</v>
      </c>
      <c r="P4" s="126" t="s">
        <v>248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</row>
    <row r="5" s="77" customFormat="1" ht="16.5" spans="1:257">
      <c r="A5" s="91"/>
      <c r="B5" s="95" t="s">
        <v>148</v>
      </c>
      <c r="C5" s="95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5" t="s">
        <v>154</v>
      </c>
      <c r="I5" s="127"/>
      <c r="J5" s="128" t="s">
        <v>117</v>
      </c>
      <c r="K5" s="128" t="s">
        <v>117</v>
      </c>
      <c r="L5" s="128" t="s">
        <v>117</v>
      </c>
      <c r="M5" s="128" t="s">
        <v>117</v>
      </c>
      <c r="N5" s="128" t="s">
        <v>117</v>
      </c>
      <c r="O5" s="128" t="s">
        <v>117</v>
      </c>
      <c r="P5" s="129" t="s">
        <v>117</v>
      </c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</row>
    <row r="6" s="77" customFormat="1" ht="21" customHeight="1" spans="1:257">
      <c r="A6" s="96" t="s">
        <v>157</v>
      </c>
      <c r="B6" s="97">
        <f>C6-1</f>
        <v>67</v>
      </c>
      <c r="C6" s="97">
        <f>D6-2</f>
        <v>68</v>
      </c>
      <c r="D6" s="97">
        <v>70</v>
      </c>
      <c r="E6" s="97">
        <f>D6+2</f>
        <v>72</v>
      </c>
      <c r="F6" s="97">
        <f>E6+2</f>
        <v>74</v>
      </c>
      <c r="G6" s="97">
        <f>F6+1</f>
        <v>75</v>
      </c>
      <c r="H6" s="97">
        <f>G6+1</f>
        <v>76</v>
      </c>
      <c r="I6" s="127"/>
      <c r="J6" s="130" t="s">
        <v>249</v>
      </c>
      <c r="K6" s="130" t="s">
        <v>250</v>
      </c>
      <c r="L6" s="130" t="s">
        <v>249</v>
      </c>
      <c r="M6" s="130" t="s">
        <v>250</v>
      </c>
      <c r="N6" s="130" t="s">
        <v>251</v>
      </c>
      <c r="O6" s="130" t="s">
        <v>252</v>
      </c>
      <c r="P6" s="131" t="s">
        <v>253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</row>
    <row r="7" s="77" customFormat="1" ht="21" customHeight="1" spans="1:257">
      <c r="A7" s="96" t="s">
        <v>160</v>
      </c>
      <c r="B7" s="97">
        <f t="shared" ref="B7:B9" si="0">C7-4</f>
        <v>100</v>
      </c>
      <c r="C7" s="97">
        <f t="shared" ref="C7:C9" si="1">D7-4</f>
        <v>104</v>
      </c>
      <c r="D7" s="97">
        <v>108</v>
      </c>
      <c r="E7" s="97">
        <f t="shared" ref="E7:E9" si="2">D7+4</f>
        <v>112</v>
      </c>
      <c r="F7" s="97">
        <f>E7+4</f>
        <v>116</v>
      </c>
      <c r="G7" s="97">
        <f t="shared" ref="G7:G9" si="3">F7+6</f>
        <v>122</v>
      </c>
      <c r="H7" s="97">
        <f t="shared" ref="H7:H9" si="4">G7+6</f>
        <v>128</v>
      </c>
      <c r="I7" s="127"/>
      <c r="J7" s="130" t="s">
        <v>254</v>
      </c>
      <c r="K7" s="130" t="s">
        <v>255</v>
      </c>
      <c r="L7" s="130" t="s">
        <v>256</v>
      </c>
      <c r="M7" s="130" t="s">
        <v>254</v>
      </c>
      <c r="N7" s="130" t="s">
        <v>253</v>
      </c>
      <c r="O7" s="130" t="s">
        <v>257</v>
      </c>
      <c r="P7" s="131" t="s">
        <v>258</v>
      </c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</row>
    <row r="8" s="77" customFormat="1" ht="21" customHeight="1" spans="1:257">
      <c r="A8" s="96" t="s">
        <v>162</v>
      </c>
      <c r="B8" s="97">
        <f t="shared" si="0"/>
        <v>98</v>
      </c>
      <c r="C8" s="97">
        <f t="shared" si="1"/>
        <v>102</v>
      </c>
      <c r="D8" s="97">
        <v>106</v>
      </c>
      <c r="E8" s="97">
        <f t="shared" si="2"/>
        <v>110</v>
      </c>
      <c r="F8" s="97">
        <f>E8+5</f>
        <v>115</v>
      </c>
      <c r="G8" s="97">
        <f t="shared" si="3"/>
        <v>121</v>
      </c>
      <c r="H8" s="97">
        <f t="shared" si="4"/>
        <v>127</v>
      </c>
      <c r="I8" s="127"/>
      <c r="J8" s="130" t="s">
        <v>253</v>
      </c>
      <c r="K8" s="130" t="s">
        <v>253</v>
      </c>
      <c r="L8" s="130" t="s">
        <v>253</v>
      </c>
      <c r="M8" s="130" t="s">
        <v>253</v>
      </c>
      <c r="N8" s="130" t="s">
        <v>253</v>
      </c>
      <c r="O8" s="130" t="s">
        <v>253</v>
      </c>
      <c r="P8" s="131" t="s">
        <v>253</v>
      </c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</row>
    <row r="9" s="77" customFormat="1" ht="21" customHeight="1" spans="1:257">
      <c r="A9" s="96" t="s">
        <v>163</v>
      </c>
      <c r="B9" s="97">
        <f t="shared" si="0"/>
        <v>98</v>
      </c>
      <c r="C9" s="97">
        <f t="shared" si="1"/>
        <v>102</v>
      </c>
      <c r="D9" s="97">
        <v>106</v>
      </c>
      <c r="E9" s="97">
        <f t="shared" si="2"/>
        <v>110</v>
      </c>
      <c r="F9" s="97">
        <f>E9+5</f>
        <v>115</v>
      </c>
      <c r="G9" s="97">
        <f t="shared" si="3"/>
        <v>121</v>
      </c>
      <c r="H9" s="97">
        <f t="shared" si="4"/>
        <v>127</v>
      </c>
      <c r="I9" s="127"/>
      <c r="J9" s="130" t="s">
        <v>255</v>
      </c>
      <c r="K9" s="130" t="s">
        <v>259</v>
      </c>
      <c r="L9" s="130" t="s">
        <v>260</v>
      </c>
      <c r="M9" s="130" t="s">
        <v>253</v>
      </c>
      <c r="N9" s="130" t="s">
        <v>256</v>
      </c>
      <c r="O9" s="130" t="s">
        <v>261</v>
      </c>
      <c r="P9" s="131" t="s">
        <v>256</v>
      </c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</row>
    <row r="10" s="77" customFormat="1" ht="21" customHeight="1" spans="1:257">
      <c r="A10" s="96" t="s">
        <v>167</v>
      </c>
      <c r="B10" s="97">
        <f>C10-1.2</f>
        <v>44.6</v>
      </c>
      <c r="C10" s="97">
        <f>D10-1.2</f>
        <v>45.8</v>
      </c>
      <c r="D10" s="97">
        <v>47</v>
      </c>
      <c r="E10" s="97">
        <f>D10+1.2</f>
        <v>48.2</v>
      </c>
      <c r="F10" s="97">
        <f>E10+1.2</f>
        <v>49.4</v>
      </c>
      <c r="G10" s="97">
        <f>F10+1.4</f>
        <v>50.8</v>
      </c>
      <c r="H10" s="97">
        <f>G10+1.4</f>
        <v>52.2</v>
      </c>
      <c r="I10" s="127"/>
      <c r="J10" s="130" t="s">
        <v>262</v>
      </c>
      <c r="K10" s="130" t="s">
        <v>263</v>
      </c>
      <c r="L10" s="130" t="s">
        <v>264</v>
      </c>
      <c r="M10" s="130" t="s">
        <v>265</v>
      </c>
      <c r="N10" s="130" t="s">
        <v>262</v>
      </c>
      <c r="O10" s="130" t="s">
        <v>253</v>
      </c>
      <c r="P10" s="132" t="s">
        <v>266</v>
      </c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</row>
    <row r="11" s="77" customFormat="1" ht="21" customHeight="1" spans="1:257">
      <c r="A11" s="96" t="s">
        <v>168</v>
      </c>
      <c r="B11" s="97">
        <f>C11-0.5</f>
        <v>19</v>
      </c>
      <c r="C11" s="97">
        <f>D11-0.5</f>
        <v>19.5</v>
      </c>
      <c r="D11" s="97">
        <v>20</v>
      </c>
      <c r="E11" s="97">
        <f t="shared" ref="E11:H11" si="5">D11+0.5</f>
        <v>20.5</v>
      </c>
      <c r="F11" s="97">
        <f t="shared" si="5"/>
        <v>21</v>
      </c>
      <c r="G11" s="97">
        <f t="shared" si="5"/>
        <v>21.5</v>
      </c>
      <c r="H11" s="97">
        <f t="shared" si="5"/>
        <v>22</v>
      </c>
      <c r="I11" s="127"/>
      <c r="J11" s="130" t="s">
        <v>250</v>
      </c>
      <c r="K11" s="130" t="s">
        <v>267</v>
      </c>
      <c r="L11" s="130" t="s">
        <v>263</v>
      </c>
      <c r="M11" s="130" t="s">
        <v>268</v>
      </c>
      <c r="N11" s="130" t="s">
        <v>250</v>
      </c>
      <c r="O11" s="130" t="s">
        <v>269</v>
      </c>
      <c r="P11" s="132" t="s">
        <v>250</v>
      </c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</row>
    <row r="12" s="77" customFormat="1" ht="21" customHeight="1" spans="1:257">
      <c r="A12" s="96" t="s">
        <v>172</v>
      </c>
      <c r="B12" s="98">
        <f>C12-0.7</f>
        <v>18.1</v>
      </c>
      <c r="C12" s="98">
        <f>D12-0.7</f>
        <v>18.8</v>
      </c>
      <c r="D12" s="97">
        <v>19.5</v>
      </c>
      <c r="E12" s="98">
        <f>D12+0.7</f>
        <v>20.2</v>
      </c>
      <c r="F12" s="98">
        <f>E12+0.7</f>
        <v>20.9</v>
      </c>
      <c r="G12" s="98">
        <f>F12+0.95</f>
        <v>21.85</v>
      </c>
      <c r="H12" s="98">
        <f>G12+0.95</f>
        <v>22.8</v>
      </c>
      <c r="I12" s="127"/>
      <c r="J12" s="130" t="s">
        <v>270</v>
      </c>
      <c r="K12" s="130" t="s">
        <v>263</v>
      </c>
      <c r="L12" s="130" t="s">
        <v>253</v>
      </c>
      <c r="M12" s="130" t="s">
        <v>271</v>
      </c>
      <c r="N12" s="130" t="s">
        <v>253</v>
      </c>
      <c r="O12" s="130" t="s">
        <v>253</v>
      </c>
      <c r="P12" s="131" t="s">
        <v>253</v>
      </c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s="77" customFormat="1" ht="21" customHeight="1" spans="1:257">
      <c r="A13" s="96" t="s">
        <v>173</v>
      </c>
      <c r="B13" s="97">
        <f>C13-0.7</f>
        <v>15.6</v>
      </c>
      <c r="C13" s="97">
        <f>D13-0.7</f>
        <v>16.3</v>
      </c>
      <c r="D13" s="97">
        <v>17</v>
      </c>
      <c r="E13" s="97">
        <f>D13+0.7</f>
        <v>17.7</v>
      </c>
      <c r="F13" s="97">
        <f>E13+0.7</f>
        <v>18.4</v>
      </c>
      <c r="G13" s="97">
        <f>F13+0.95</f>
        <v>19.35</v>
      </c>
      <c r="H13" s="97">
        <f>G13+0.95</f>
        <v>20.3</v>
      </c>
      <c r="I13" s="127"/>
      <c r="J13" s="130" t="s">
        <v>253</v>
      </c>
      <c r="K13" s="130" t="s">
        <v>253</v>
      </c>
      <c r="L13" s="130" t="s">
        <v>253</v>
      </c>
      <c r="M13" s="130" t="s">
        <v>253</v>
      </c>
      <c r="N13" s="130" t="s">
        <v>253</v>
      </c>
      <c r="O13" s="130" t="s">
        <v>253</v>
      </c>
      <c r="P13" s="131" t="s">
        <v>253</v>
      </c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s="77" customFormat="1" ht="21" customHeight="1" spans="1:257">
      <c r="A14" s="96" t="s">
        <v>174</v>
      </c>
      <c r="B14" s="97">
        <f>C14-1</f>
        <v>43</v>
      </c>
      <c r="C14" s="97">
        <f>D14-1</f>
        <v>44</v>
      </c>
      <c r="D14" s="97">
        <v>45</v>
      </c>
      <c r="E14" s="97">
        <f>D14+1</f>
        <v>46</v>
      </c>
      <c r="F14" s="97">
        <f>E14+1</f>
        <v>47</v>
      </c>
      <c r="G14" s="97">
        <f>F14+1.5</f>
        <v>48.5</v>
      </c>
      <c r="H14" s="97">
        <f>G14+1.5</f>
        <v>50</v>
      </c>
      <c r="I14" s="127"/>
      <c r="J14" s="130" t="s">
        <v>253</v>
      </c>
      <c r="K14" s="130" t="s">
        <v>253</v>
      </c>
      <c r="L14" s="130" t="s">
        <v>253</v>
      </c>
      <c r="M14" s="130" t="s">
        <v>253</v>
      </c>
      <c r="N14" s="130" t="s">
        <v>253</v>
      </c>
      <c r="O14" s="130" t="s">
        <v>253</v>
      </c>
      <c r="P14" s="131" t="s">
        <v>253</v>
      </c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s="77" customFormat="1" ht="21" customHeight="1" spans="1:257">
      <c r="A15" s="96" t="s">
        <v>175</v>
      </c>
      <c r="B15" s="97">
        <v>14</v>
      </c>
      <c r="C15" s="97">
        <v>14</v>
      </c>
      <c r="D15" s="97">
        <v>14.5</v>
      </c>
      <c r="E15" s="97">
        <f>D15</f>
        <v>14.5</v>
      </c>
      <c r="F15" s="97">
        <v>15</v>
      </c>
      <c r="G15" s="97">
        <v>15</v>
      </c>
      <c r="H15" s="97">
        <v>15</v>
      </c>
      <c r="I15" s="127"/>
      <c r="J15" s="130" t="s">
        <v>253</v>
      </c>
      <c r="K15" s="130" t="s">
        <v>253</v>
      </c>
      <c r="L15" s="130" t="s">
        <v>253</v>
      </c>
      <c r="M15" s="130" t="s">
        <v>253</v>
      </c>
      <c r="N15" s="130" t="s">
        <v>253</v>
      </c>
      <c r="O15" s="130" t="s">
        <v>253</v>
      </c>
      <c r="P15" s="131" t="s">
        <v>253</v>
      </c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s="77" customFormat="1" ht="21" customHeight="1" spans="1:257">
      <c r="A16" s="99"/>
      <c r="B16" s="100"/>
      <c r="C16" s="100"/>
      <c r="D16" s="101"/>
      <c r="E16" s="100"/>
      <c r="F16" s="100"/>
      <c r="G16" s="100"/>
      <c r="H16" s="100"/>
      <c r="I16" s="127"/>
      <c r="J16" s="130"/>
      <c r="K16" s="130"/>
      <c r="L16" s="130"/>
      <c r="M16" s="130"/>
      <c r="N16" s="130"/>
      <c r="O16" s="130"/>
      <c r="P16" s="132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s="77" customFormat="1" ht="21" customHeight="1" spans="1:257">
      <c r="A17" s="102"/>
      <c r="B17" s="103"/>
      <c r="C17" s="104"/>
      <c r="D17" s="104"/>
      <c r="E17" s="104"/>
      <c r="F17" s="104"/>
      <c r="G17" s="104"/>
      <c r="H17" s="104"/>
      <c r="I17" s="127"/>
      <c r="J17" s="133"/>
      <c r="K17" s="133"/>
      <c r="L17" s="133"/>
      <c r="M17" s="133"/>
      <c r="N17" s="133"/>
      <c r="O17" s="133"/>
      <c r="P17" s="134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s="77" customFormat="1" ht="21" customHeight="1" spans="1:257">
      <c r="A18" s="105"/>
      <c r="B18" s="106"/>
      <c r="C18" s="107"/>
      <c r="D18" s="107"/>
      <c r="E18" s="108"/>
      <c r="F18" s="108"/>
      <c r="G18" s="107"/>
      <c r="H18" s="107"/>
      <c r="I18" s="135"/>
      <c r="J18" s="136"/>
      <c r="K18" s="136"/>
      <c r="L18" s="137"/>
      <c r="M18" s="136"/>
      <c r="N18" s="136"/>
      <c r="O18" s="137"/>
      <c r="P18" s="138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s="77" customFormat="1" ht="16.5" spans="1:257">
      <c r="A19" s="109"/>
      <c r="B19" s="109"/>
      <c r="C19" s="110"/>
      <c r="D19" s="110"/>
      <c r="E19" s="111"/>
      <c r="F19" s="111"/>
      <c r="G19" s="110"/>
      <c r="H19" s="110"/>
      <c r="M19" s="79"/>
      <c r="N19" s="79"/>
      <c r="O19" s="79"/>
      <c r="P19" s="139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s="77" customFormat="1" spans="1:257">
      <c r="A20" s="112" t="s">
        <v>176</v>
      </c>
      <c r="B20" s="112"/>
      <c r="C20" s="112"/>
      <c r="D20" s="113"/>
      <c r="M20" s="79"/>
      <c r="N20" s="79"/>
      <c r="O20" s="79"/>
      <c r="P20" s="139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s="77" customFormat="1" spans="4:257">
      <c r="D21" s="78"/>
      <c r="J21" s="140" t="s">
        <v>177</v>
      </c>
      <c r="K21" s="141">
        <v>45479</v>
      </c>
      <c r="L21" s="140" t="s">
        <v>178</v>
      </c>
      <c r="M21" s="142" t="s">
        <v>137</v>
      </c>
      <c r="N21" s="142" t="s">
        <v>179</v>
      </c>
      <c r="O21" s="79" t="s">
        <v>140</v>
      </c>
      <c r="P21" s="139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</sheetData>
  <mergeCells count="8">
    <mergeCell ref="A1:O1"/>
    <mergeCell ref="B2:D2"/>
    <mergeCell ref="G2:H2"/>
    <mergeCell ref="K2:O2"/>
    <mergeCell ref="C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2.875" style="67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5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68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6.5" spans="1:15">
      <c r="A3" s="4"/>
      <c r="B3" s="7"/>
      <c r="C3" s="7"/>
      <c r="D3" s="7"/>
      <c r="E3" s="7"/>
      <c r="F3" s="7"/>
      <c r="G3" s="7"/>
      <c r="H3" s="69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ht="20" customHeight="1" spans="1:15">
      <c r="A4" s="10">
        <v>1</v>
      </c>
      <c r="B4" s="22" t="s">
        <v>288</v>
      </c>
      <c r="C4" s="23" t="s">
        <v>289</v>
      </c>
      <c r="D4" s="24" t="s">
        <v>290</v>
      </c>
      <c r="E4" s="25" t="s">
        <v>62</v>
      </c>
      <c r="F4" s="27" t="s">
        <v>291</v>
      </c>
      <c r="G4" s="70" t="s">
        <v>65</v>
      </c>
      <c r="H4" s="10" t="s">
        <v>65</v>
      </c>
      <c r="I4" s="73">
        <v>3</v>
      </c>
      <c r="J4" s="74">
        <v>1</v>
      </c>
      <c r="K4" s="74">
        <v>3</v>
      </c>
      <c r="L4" s="74">
        <v>1</v>
      </c>
      <c r="M4" s="10">
        <v>1</v>
      </c>
      <c r="N4" s="10">
        <f>SUM(I4:M4)</f>
        <v>9</v>
      </c>
      <c r="O4" s="10" t="s">
        <v>292</v>
      </c>
    </row>
    <row r="5" ht="20" customHeight="1" spans="1:15">
      <c r="A5" s="10"/>
      <c r="B5" s="26"/>
      <c r="C5" s="27"/>
      <c r="D5" s="27"/>
      <c r="E5" s="28"/>
      <c r="F5" s="27"/>
      <c r="G5" s="70"/>
      <c r="H5" s="10"/>
      <c r="I5" s="75"/>
      <c r="J5" s="74"/>
      <c r="K5" s="74"/>
      <c r="L5" s="74"/>
      <c r="M5" s="10"/>
      <c r="N5" s="10"/>
      <c r="O5" s="10"/>
    </row>
    <row r="6" ht="20" customHeight="1" spans="1:15">
      <c r="A6" s="10"/>
      <c r="B6" s="26"/>
      <c r="C6" s="27"/>
      <c r="D6" s="27"/>
      <c r="E6" s="28"/>
      <c r="F6" s="27"/>
      <c r="G6" s="70"/>
      <c r="H6" s="10"/>
      <c r="I6" s="73"/>
      <c r="J6" s="74"/>
      <c r="K6" s="74"/>
      <c r="L6" s="74"/>
      <c r="M6" s="10"/>
      <c r="N6" s="10"/>
      <c r="O6" s="10"/>
    </row>
    <row r="7" ht="20" customHeight="1" spans="1:15">
      <c r="A7" s="10"/>
      <c r="B7" s="26"/>
      <c r="C7" s="27"/>
      <c r="D7" s="27"/>
      <c r="E7" s="28"/>
      <c r="F7" s="27"/>
      <c r="G7" s="70"/>
      <c r="H7" s="10"/>
      <c r="I7" s="73"/>
      <c r="J7" s="74"/>
      <c r="K7" s="74"/>
      <c r="L7" s="74"/>
      <c r="M7" s="10"/>
      <c r="N7" s="10"/>
      <c r="O7" s="10"/>
    </row>
    <row r="8" ht="20" customHeight="1" spans="1:15">
      <c r="A8" s="10"/>
      <c r="B8" s="26"/>
      <c r="C8" s="27"/>
      <c r="D8" s="27"/>
      <c r="E8" s="28"/>
      <c r="F8" s="27"/>
      <c r="G8" s="70"/>
      <c r="H8" s="10"/>
      <c r="I8" s="75"/>
      <c r="J8" s="74"/>
      <c r="K8" s="74"/>
      <c r="L8" s="74"/>
      <c r="M8" s="10"/>
      <c r="N8" s="10"/>
      <c r="O8" s="10"/>
    </row>
    <row r="9" ht="20" customHeight="1" spans="1:15">
      <c r="A9" s="10"/>
      <c r="B9" s="26"/>
      <c r="C9" s="26"/>
      <c r="D9" s="26"/>
      <c r="E9" s="58"/>
      <c r="F9" s="26"/>
      <c r="G9" s="10"/>
      <c r="H9" s="9"/>
      <c r="I9" s="73"/>
      <c r="J9" s="74"/>
      <c r="K9" s="74"/>
      <c r="L9" s="74"/>
      <c r="M9" s="10"/>
      <c r="N9" s="10"/>
      <c r="O9" s="9"/>
    </row>
    <row r="10" ht="20" customHeight="1" spans="1:15">
      <c r="A10" s="10"/>
      <c r="B10" s="26"/>
      <c r="C10" s="26"/>
      <c r="D10" s="26"/>
      <c r="E10" s="58"/>
      <c r="F10" s="26"/>
      <c r="G10" s="10"/>
      <c r="H10" s="9"/>
      <c r="I10" s="73"/>
      <c r="J10" s="74"/>
      <c r="K10" s="74"/>
      <c r="L10" s="74"/>
      <c r="M10" s="10"/>
      <c r="N10" s="10"/>
      <c r="O10" s="9"/>
    </row>
    <row r="11" ht="20" customHeight="1" spans="1:15">
      <c r="A11" s="10"/>
      <c r="B11" s="26"/>
      <c r="C11" s="26"/>
      <c r="D11" s="26"/>
      <c r="E11" s="58"/>
      <c r="F11" s="26"/>
      <c r="G11" s="10"/>
      <c r="H11" s="9"/>
      <c r="I11" s="73"/>
      <c r="J11" s="74"/>
      <c r="K11" s="74"/>
      <c r="L11" s="74"/>
      <c r="M11" s="10"/>
      <c r="N11" s="10"/>
      <c r="O11" s="9"/>
    </row>
    <row r="12" s="2" customFormat="1" ht="18.75" spans="1:15">
      <c r="A12" s="11" t="s">
        <v>293</v>
      </c>
      <c r="B12" s="12"/>
      <c r="C12" s="26"/>
      <c r="D12" s="13"/>
      <c r="E12" s="14"/>
      <c r="F12" s="26"/>
      <c r="G12" s="10"/>
      <c r="H12" s="37"/>
      <c r="I12" s="31"/>
      <c r="J12" s="11" t="s">
        <v>294</v>
      </c>
      <c r="K12" s="12"/>
      <c r="L12" s="12"/>
      <c r="M12" s="13"/>
      <c r="N12" s="12"/>
      <c r="O12" s="19"/>
    </row>
    <row r="13" ht="61" customHeight="1" spans="1:15">
      <c r="A13" s="71" t="s">
        <v>295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2024-07-08T09:42:59Z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