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）" sheetId="20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首期!$A$1:$K$52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<sst xmlns="http://schemas.openxmlformats.org/spreadsheetml/2006/main" count="878" uniqueCount="327">
  <si>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</si>
  <si>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</si>
  <si>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</si>
  <si>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</si>
  <si>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</si>
  <si>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</si>
  <si>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</si>
  <si>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</si>
  <si>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</si>
  <si>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</si>
  <si>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</si>
  <si>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</si>
  <si>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</si>
  <si>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</si>
  <si>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</si>
  <si>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</si>
  <si>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</si>
  <si>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</si>
  <si>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</si>
  <si>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</si>
  <si>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</si>
  <si>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</si>
  <si>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</si>
  <si>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</si>
  <si>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</si>
  <si>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</si>
  <si>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</si>
  <si>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</si>
  <si>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</si>
  <si>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</si>
  <si>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</si>
  <si>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</si>
  <si>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</si>
  <si>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</si>
  <si>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</si>
  <si>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</si>
  <si>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</si>
  <si>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</si>
  <si>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</si>
  <si>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</si>
  <si>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</si>
  <si>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</si>
  <si>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</si>
  <si>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</si>
  <si>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</si>
  <si>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</si>
  <si>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</si>
  <si>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</si>
  <si>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</si>
  <si>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</si>
  <si>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</si>
  <si>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</si>
  <si>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</si>
  <si>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</si>
  <si>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</si>
  <si>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</si>
  <si>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</si>
  <si>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</si>
  <si>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</si>
  <si>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</si>
  <si>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</si>
  <si>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</si>
  <si>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TAMMBM91767</t>
  </si>
  <si>
    <t>合同交期</t>
  </si>
  <si>
    <t>产前确认样</t>
  </si>
  <si>
    <t>有</t>
  </si>
  <si>
    <t>无</t>
  </si>
  <si>
    <t>品名</t>
  </si>
  <si>
    <t>男式功能长裤</t>
  </si>
  <si>
    <t>上线日</t>
  </si>
  <si>
    <t>原辅材料卡</t>
  </si>
  <si>
    <t>色/号型数</t>
  </si>
  <si>
    <t>4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</si>
  <si>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</si>
  <si>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</si>
  <si>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</si>
  <si>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</si>
  <si>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</si>
  <si>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</si>
  <si>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CGDD24050600013</t>
  </si>
  <si>
    <t>预计发货时间</t>
  </si>
  <si>
    <t>洗唛、合格证指示资料</t>
  </si>
  <si>
    <t>CGDD24050600014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</si>
  <si>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</si>
  <si>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</si>
  <si>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</si>
  <si>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</si>
  <si>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</si>
  <si>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</si>
  <si>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</si>
  <si>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</si>
  <si>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</si>
  <si>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</si>
  <si>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</si>
  <si>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</si>
  <si>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</si>
  <si>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</si>
  <si>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</si>
  <si>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</si>
  <si>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</si>
  <si>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</si>
  <si>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</si>
  <si>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</si>
  <si>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</si>
  <si>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</si>
  <si>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</si>
  <si>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</si>
  <si>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</si>
  <si>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</si>
  <si>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</si>
  <si>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</si>
  <si>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</si>
  <si>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</si>
  <si>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</si>
  <si>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</si>
  <si>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</si>
  <si>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</si>
  <si>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</si>
  <si>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</si>
  <si>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土茶色</t>
  </si>
  <si>
    <t>松绿</t>
  </si>
  <si>
    <t>黑色</t>
  </si>
  <si>
    <t>炭灰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</si>
  <si>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</si>
  <si>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</si>
  <si>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</si>
  <si>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</si>
  <si>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</si>
  <si>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</si>
  <si>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1、上腰头线头没有清理干净，腰绳有长短</t>
  </si>
  <si>
    <t>2、前后浪压线有大小</t>
  </si>
  <si>
    <t>3、脚口容位平均匀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</si>
  <si>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</si>
  <si>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</si>
  <si>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</si>
  <si>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</si>
  <si>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</si>
  <si>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</si>
  <si>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</si>
  <si>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</si>
  <si>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</si>
  <si>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</si>
  <si>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</si>
  <si>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</si>
  <si>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</si>
  <si>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</si>
  <si>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</si>
  <si>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</si>
  <si>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</si>
  <si>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</si>
  <si>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</si>
  <si>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洗前</t>
  </si>
  <si>
    <t>洗后</t>
  </si>
  <si>
    <t>165/80B</t>
  </si>
  <si>
    <t>170/84B</t>
  </si>
  <si>
    <t>175/88B</t>
  </si>
  <si>
    <t>180/92B</t>
  </si>
  <si>
    <t>185/96B</t>
  </si>
  <si>
    <t>190/100B</t>
  </si>
  <si>
    <t>裤外侧长</t>
  </si>
  <si>
    <t>+1</t>
  </si>
  <si>
    <t>+1.5</t>
  </si>
  <si>
    <t>腰围 平量</t>
  </si>
  <si>
    <t>+0</t>
  </si>
  <si>
    <t>臀围</t>
  </si>
  <si>
    <t>107</t>
  </si>
  <si>
    <t>-1</t>
  </si>
  <si>
    <t>腿围/2</t>
  </si>
  <si>
    <t>+0.5</t>
  </si>
  <si>
    <t>膝围/2</t>
  </si>
  <si>
    <t>脚口/2（平量）</t>
  </si>
  <si>
    <t>+0.3</t>
  </si>
  <si>
    <t>前裆长 含腰</t>
  </si>
  <si>
    <t>后裆长 含腰</t>
  </si>
  <si>
    <t>前插袋</t>
  </si>
  <si>
    <t>腰头宽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</si>
  <si>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</si>
  <si>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</si>
  <si>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</si>
  <si>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</si>
  <si>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</si>
  <si>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</si>
  <si>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</si>
  <si>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</si>
  <si>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</si>
  <si>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</si>
  <si>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</si>
  <si>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</si>
  <si>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</si>
  <si>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</si>
  <si>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</si>
  <si>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</si>
  <si>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</si>
  <si>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</si>
  <si>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脚口/2（拉量）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</si>
  <si>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</si>
  <si>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</si>
  <si>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</si>
  <si>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</si>
  <si>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</si>
  <si>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</si>
  <si>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</si>
  <si>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</si>
  <si>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</si>
  <si>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</si>
  <si>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</si>
  <si>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</si>
  <si>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</si>
  <si>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</si>
  <si>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</si>
  <si>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</si>
  <si>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</si>
  <si>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</si>
  <si>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</si>
  <si>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采购凭证编号：CGDD24050600013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</si>
  <si>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</si>
  <si>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</si>
  <si>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</si>
  <si>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</si>
  <si>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</si>
  <si>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</si>
  <si>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</si>
  <si>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</si>
  <si>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</si>
  <si>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</si>
  <si>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</si>
  <si>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</si>
  <si>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</si>
  <si>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</si>
  <si>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②检验明细：齐色齐125件</t>
  </si>
  <si>
    <t>情况说明：</t>
  </si>
  <si>
    <t xml:space="preserve">【问题点描述】  </t>
  </si>
  <si>
    <t>数量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</si>
  <si>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</si>
  <si>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</si>
  <si>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</si>
  <si>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</si>
  <si>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</si>
  <si>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</si>
  <si>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</si>
  <si>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</si>
  <si>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</si>
  <si>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</si>
  <si>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</si>
  <si>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</si>
  <si>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</si>
  <si>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</si>
  <si>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</si>
  <si>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</si>
  <si>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</si>
  <si>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</si>
  <si>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</si>
  <si>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</si>
  <si>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</si>
  <si>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</si>
  <si>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</si>
  <si>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</si>
  <si>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</si>
  <si>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</si>
  <si>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2240310137#</t>
  </si>
  <si>
    <t>四面弹复合超细绒</t>
  </si>
  <si>
    <t>汇良</t>
  </si>
  <si>
    <t>YES</t>
  </si>
  <si>
    <t>224030162A1#</t>
  </si>
  <si>
    <t>24FW松绿</t>
  </si>
  <si>
    <t>224030156#</t>
  </si>
  <si>
    <t>224030157#</t>
  </si>
  <si>
    <t>木炭</t>
  </si>
  <si>
    <t>制表时间：2024/5/10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</si>
  <si>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</si>
  <si>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</si>
  <si>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</si>
  <si>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</si>
  <si>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</si>
  <si>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</si>
  <si>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</si>
  <si>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</si>
  <si>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</si>
  <si>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</si>
  <si>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制表时间：2024/5/12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</si>
  <si>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</si>
  <si>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</si>
  <si>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</si>
  <si>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</si>
  <si>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</si>
  <si>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</si>
  <si>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</si>
  <si>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</si>
  <si>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</si>
  <si>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</si>
  <si>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</si>
  <si>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探路者扁抽绳</t>
  </si>
  <si>
    <t>泰丰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</si>
  <si>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</si>
  <si>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</si>
  <si>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</si>
  <si>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</si>
  <si>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</si>
  <si>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</si>
  <si>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</si>
  <si>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</si>
  <si>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</si>
  <si>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</si>
  <si>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</si>
  <si>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</si>
  <si>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</si>
  <si>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</si>
  <si>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</si>
  <si>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</si>
  <si>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</si>
  <si>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</si>
  <si>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</si>
  <si>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</si>
  <si>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</si>
  <si>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</si>
  <si>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后机头</t>
  </si>
  <si>
    <t>印花</t>
  </si>
  <si>
    <t>无脱落开裂</t>
  </si>
  <si>
    <t>制表时间：2024/6/10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</si>
  <si>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</si>
  <si>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</si>
  <si>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</si>
  <si>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</si>
  <si>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</si>
  <si>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制表时间：4-25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</si>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</sst>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7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00000"/>
      <name val="微软雅黑"/>
      <charset val="134"/>
    </font>
    <font>
      <sz val="9"/>
      <color rgb="FF000000"/>
      <name val="宋体"/>
      <charset val="134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微软雅黑"/>
      <charset val="134"/>
    </font>
    <font>
      <b/>
      <sz val="11"/>
      <name val="Arial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name val="Arial"/>
      <charset val="134"/>
    </font>
    <font>
      <sz val="10"/>
      <name val="微软雅黑"/>
      <charset val="134"/>
    </font>
    <font>
      <b/>
      <sz val="12"/>
      <color indexed="8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0"/>
      <name val="仿宋_GB2312"/>
      <charset val="134"/>
    </font>
    <font>
      <b/>
      <sz val="11"/>
      <color theme="1"/>
      <name val="Arial"/>
      <charset val="134"/>
    </font>
    <font>
      <b/>
      <sz val="10"/>
      <color rgb="FFFF0000"/>
      <name val="微软雅黑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color indexed="8"/>
      <name val="宋体"/>
      <charset val="134"/>
    </font>
    <font>
      <b/>
      <sz val="11"/>
      <name val="黑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 tint="0.39994506668294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5" fillId="11" borderId="82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83" applyNumberFormat="0" applyFill="0" applyAlignment="0" applyProtection="0">
      <alignment vertical="center"/>
    </xf>
    <xf numFmtId="0" fontId="60" fillId="0" borderId="83" applyNumberFormat="0" applyFill="0" applyAlignment="0" applyProtection="0">
      <alignment vertical="center"/>
    </xf>
    <xf numFmtId="0" fontId="61" fillId="0" borderId="84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12" borderId="85" applyNumberFormat="0" applyAlignment="0" applyProtection="0">
      <alignment vertical="center"/>
    </xf>
    <xf numFmtId="0" fontId="63" fillId="13" borderId="86" applyNumberFormat="0" applyAlignment="0" applyProtection="0">
      <alignment vertical="center"/>
    </xf>
    <xf numFmtId="0" fontId="64" fillId="13" borderId="85" applyNumberFormat="0" applyAlignment="0" applyProtection="0">
      <alignment vertical="center"/>
    </xf>
    <xf numFmtId="0" fontId="65" fillId="14" borderId="87" applyNumberFormat="0" applyAlignment="0" applyProtection="0">
      <alignment vertical="center"/>
    </xf>
    <xf numFmtId="0" fontId="66" fillId="0" borderId="88" applyNumberFormat="0" applyFill="0" applyAlignment="0" applyProtection="0">
      <alignment vertical="center"/>
    </xf>
    <xf numFmtId="0" fontId="67" fillId="0" borderId="89" applyNumberFormat="0" applyFill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1" fillId="18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1" fillId="23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" fillId="0" borderId="0"/>
    <xf numFmtId="0" fontId="1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5" fillId="0" borderId="0">
      <alignment vertical="center"/>
    </xf>
    <xf numFmtId="0" fontId="7" fillId="0" borderId="0"/>
    <xf numFmtId="0" fontId="15" fillId="0" borderId="0">
      <alignment vertical="center"/>
    </xf>
    <xf numFmtId="0" fontId="73" fillId="0" borderId="0"/>
    <xf numFmtId="0" fontId="7" fillId="0" borderId="0">
      <alignment vertical="center"/>
    </xf>
    <xf numFmtId="0" fontId="15" fillId="0" borderId="0">
      <alignment vertical="center"/>
    </xf>
    <xf numFmtId="0" fontId="7" fillId="0" borderId="0"/>
    <xf numFmtId="0" fontId="7" fillId="0" borderId="0">
      <alignment vertical="center"/>
    </xf>
    <xf numFmtId="0" fontId="5" fillId="0" borderId="0">
      <alignment horizontal="center" vertical="center"/>
    </xf>
    <xf numFmtId="0" fontId="6" fillId="0" borderId="0">
      <alignment horizontal="center" vertical="center"/>
    </xf>
    <xf numFmtId="0" fontId="74" fillId="0" borderId="0">
      <alignment vertical="center"/>
    </xf>
  </cellStyleXfs>
  <cellXfs count="48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62" applyFont="1" applyFill="1" applyBorder="1" applyAlignment="1">
      <alignment horizontal="center" vertical="center" wrapText="1"/>
    </xf>
    <xf numFmtId="0" fontId="5" fillId="0" borderId="2" xfId="62" applyFont="1" applyFill="1" applyBorder="1" applyAlignment="1">
      <alignment horizontal="left" vertical="center" wrapText="1"/>
    </xf>
    <xf numFmtId="0" fontId="6" fillId="0" borderId="2" xfId="63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2" fillId="0" borderId="2" xfId="0" applyFont="1" applyBorder="1"/>
    <xf numFmtId="0" fontId="7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left"/>
    </xf>
    <xf numFmtId="0" fontId="15" fillId="0" borderId="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6" fillId="0" borderId="2" xfId="0" applyFont="1" applyBorder="1"/>
    <xf numFmtId="0" fontId="16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5" fillId="0" borderId="2" xfId="0" applyNumberFormat="1" applyFont="1" applyFill="1" applyBorder="1" applyAlignment="1" applyProtection="1">
      <alignment horizontal="center"/>
    </xf>
    <xf numFmtId="177" fontId="15" fillId="0" borderId="2" xfId="0" applyNumberFormat="1" applyFont="1" applyFill="1" applyBorder="1" applyAlignment="1">
      <alignment horizontal="center"/>
    </xf>
    <xf numFmtId="0" fontId="15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7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9" fillId="0" borderId="0" xfId="53" applyFont="1" applyFill="1" applyBorder="1" applyAlignment="1">
      <alignment horizontal="center" vertical="center"/>
    </xf>
    <xf numFmtId="0" fontId="7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20" fillId="0" borderId="9" xfId="52" applyFont="1" applyFill="1" applyBorder="1" applyAlignment="1">
      <alignment horizontal="left" vertical="center"/>
    </xf>
    <xf numFmtId="0" fontId="20" fillId="0" borderId="10" xfId="52" applyFont="1" applyFill="1" applyBorder="1" applyAlignment="1">
      <alignment horizontal="center" vertical="center"/>
    </xf>
    <xf numFmtId="0" fontId="21" fillId="0" borderId="10" xfId="52" applyFont="1" applyFill="1" applyBorder="1" applyAlignment="1">
      <alignment horizontal="center" vertical="center"/>
    </xf>
    <xf numFmtId="0" fontId="20" fillId="0" borderId="10" xfId="52" applyFont="1" applyFill="1" applyBorder="1" applyAlignment="1">
      <alignment vertical="center"/>
    </xf>
    <xf numFmtId="0" fontId="22" fillId="0" borderId="10" xfId="52" applyFont="1" applyFill="1" applyBorder="1" applyAlignment="1">
      <alignment horizontal="center" vertical="center"/>
    </xf>
    <xf numFmtId="0" fontId="23" fillId="0" borderId="11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14" fillId="0" borderId="2" xfId="53" applyFont="1" applyFill="1" applyBorder="1" applyAlignment="1">
      <alignment horizontal="center" vertical="center"/>
    </xf>
    <xf numFmtId="0" fontId="25" fillId="0" borderId="2" xfId="64" applyFont="1" applyBorder="1" applyAlignment="1">
      <alignment horizontal="center"/>
    </xf>
    <xf numFmtId="0" fontId="25" fillId="4" borderId="2" xfId="64" applyFont="1" applyFill="1" applyBorder="1" applyAlignment="1">
      <alignment horizontal="center"/>
    </xf>
    <xf numFmtId="0" fontId="25" fillId="0" borderId="5" xfId="64" applyFont="1" applyBorder="1" applyAlignment="1">
      <alignment horizontal="center"/>
    </xf>
    <xf numFmtId="49" fontId="26" fillId="0" borderId="2" xfId="51" applyNumberFormat="1" applyFont="1" applyFill="1" applyBorder="1" applyAlignment="1">
      <alignment horizontal="center" vertical="center"/>
    </xf>
    <xf numFmtId="0" fontId="25" fillId="5" borderId="2" xfId="64" applyFont="1" applyFill="1" applyBorder="1" applyAlignment="1">
      <alignment horizontal="center"/>
    </xf>
    <xf numFmtId="0" fontId="27" fillId="0" borderId="2" xfId="55" applyFont="1" applyFill="1" applyBorder="1" applyAlignment="1">
      <alignment horizontal="left"/>
    </xf>
    <xf numFmtId="178" fontId="28" fillId="0" borderId="2" xfId="55" applyNumberFormat="1" applyFont="1" applyFill="1" applyBorder="1" applyAlignment="1">
      <alignment horizontal="center"/>
    </xf>
    <xf numFmtId="0" fontId="27" fillId="4" borderId="2" xfId="64" applyFont="1" applyFill="1" applyBorder="1" applyAlignment="1">
      <alignment horizontal="center" vertical="center"/>
    </xf>
    <xf numFmtId="0" fontId="27" fillId="0" borderId="2" xfId="64" applyFont="1" applyBorder="1" applyAlignment="1">
      <alignment horizontal="left"/>
    </xf>
    <xf numFmtId="0" fontId="28" fillId="0" borderId="2" xfId="0" applyFont="1" applyFill="1" applyBorder="1" applyAlignment="1">
      <alignment horizontal="center"/>
    </xf>
    <xf numFmtId="0" fontId="28" fillId="0" borderId="12" xfId="64" applyFont="1" applyBorder="1" applyAlignment="1">
      <alignment horizontal="left" vertical="center"/>
    </xf>
    <xf numFmtId="0" fontId="28" fillId="0" borderId="2" xfId="64" applyFont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/>
    </xf>
    <xf numFmtId="0" fontId="28" fillId="0" borderId="5" xfId="64" applyFont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30" fillId="0" borderId="2" xfId="0" applyNumberFormat="1" applyFont="1" applyFill="1" applyBorder="1" applyAlignment="1">
      <alignment horizontal="center" vertical="center"/>
    </xf>
    <xf numFmtId="0" fontId="31" fillId="0" borderId="13" xfId="0" applyFont="1" applyFill="1" applyBorder="1" applyAlignment="1">
      <alignment horizontal="left" vertical="center"/>
    </xf>
    <xf numFmtId="0" fontId="31" fillId="0" borderId="14" xfId="0" applyFont="1" applyFill="1" applyBorder="1" applyAlignment="1">
      <alignment horizontal="center" vertical="center"/>
    </xf>
    <xf numFmtId="0" fontId="27" fillId="6" borderId="14" xfId="0" applyFont="1" applyFill="1" applyBorder="1" applyAlignment="1">
      <alignment horizontal="center" vertical="center"/>
    </xf>
    <xf numFmtId="0" fontId="30" fillId="0" borderId="14" xfId="0" applyNumberFormat="1" applyFont="1" applyFill="1" applyBorder="1" applyAlignment="1">
      <alignment horizontal="center" vertical="center"/>
    </xf>
    <xf numFmtId="0" fontId="31" fillId="0" borderId="0" xfId="0" applyFont="1" applyFill="1" applyAlignment="1">
      <alignment horizontal="left" vertical="center"/>
    </xf>
    <xf numFmtId="0" fontId="31" fillId="0" borderId="0" xfId="0" applyFont="1" applyFill="1" applyAlignment="1">
      <alignment horizontal="center" vertical="center"/>
    </xf>
    <xf numFmtId="0" fontId="27" fillId="6" borderId="0" xfId="0" applyFont="1" applyFill="1" applyAlignment="1">
      <alignment horizontal="center" vertical="center"/>
    </xf>
    <xf numFmtId="0" fontId="30" fillId="0" borderId="0" xfId="0" applyNumberFormat="1" applyFont="1" applyFill="1" applyAlignment="1">
      <alignment horizontal="center" vertical="center"/>
    </xf>
    <xf numFmtId="0" fontId="32" fillId="0" borderId="0" xfId="53" applyFont="1" applyFill="1" applyAlignment="1"/>
    <xf numFmtId="0" fontId="14" fillId="0" borderId="0" xfId="53" applyFont="1" applyFill="1" applyAlignment="1"/>
    <xf numFmtId="0" fontId="0" fillId="0" borderId="0" xfId="0" applyFont="1" applyFill="1" applyBorder="1" applyAlignment="1">
      <alignment horizontal="left" vertical="center"/>
    </xf>
    <xf numFmtId="0" fontId="18" fillId="0" borderId="10" xfId="53" applyFont="1" applyFill="1" applyBorder="1" applyAlignment="1">
      <alignment horizontal="center"/>
    </xf>
    <xf numFmtId="0" fontId="20" fillId="0" borderId="10" xfId="52" applyFont="1" applyFill="1" applyBorder="1" applyAlignment="1">
      <alignment horizontal="left" vertical="center"/>
    </xf>
    <xf numFmtId="0" fontId="18" fillId="0" borderId="10" xfId="52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left" vertical="center"/>
    </xf>
    <xf numFmtId="0" fontId="18" fillId="0" borderId="2" xfId="53" applyFont="1" applyFill="1" applyBorder="1" applyAlignment="1">
      <alignment horizontal="center"/>
    </xf>
    <xf numFmtId="0" fontId="24" fillId="0" borderId="2" xfId="53" applyFont="1" applyFill="1" applyBorder="1" applyAlignment="1" applyProtection="1">
      <alignment horizontal="center" vertical="center"/>
    </xf>
    <xf numFmtId="0" fontId="0" fillId="0" borderId="16" xfId="0" applyFont="1" applyFill="1" applyBorder="1" applyAlignment="1">
      <alignment horizontal="left" vertical="center"/>
    </xf>
    <xf numFmtId="0" fontId="26" fillId="0" borderId="16" xfId="0" applyFont="1" applyFill="1" applyBorder="1" applyAlignment="1">
      <alignment horizontal="center" vertical="center"/>
    </xf>
    <xf numFmtId="49" fontId="32" fillId="0" borderId="2" xfId="54" applyNumberFormat="1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center" vertical="center"/>
    </xf>
    <xf numFmtId="0" fontId="25" fillId="0" borderId="16" xfId="0" applyNumberFormat="1" applyFont="1" applyFill="1" applyBorder="1" applyAlignment="1">
      <alignment horizontal="center" vertical="center"/>
    </xf>
    <xf numFmtId="49" fontId="32" fillId="0" borderId="16" xfId="54" applyNumberFormat="1" applyFont="1" applyFill="1" applyBorder="1" applyAlignment="1">
      <alignment horizontal="center" vertical="center"/>
    </xf>
    <xf numFmtId="49" fontId="18" fillId="0" borderId="2" xfId="53" applyNumberFormat="1" applyFont="1" applyFill="1" applyBorder="1" applyAlignment="1">
      <alignment horizontal="center"/>
    </xf>
    <xf numFmtId="0" fontId="18" fillId="0" borderId="14" xfId="53" applyFont="1" applyFill="1" applyBorder="1" applyAlignment="1"/>
    <xf numFmtId="0" fontId="0" fillId="0" borderId="17" xfId="0" applyFont="1" applyFill="1" applyBorder="1" applyAlignment="1">
      <alignment horizontal="left" vertical="center"/>
    </xf>
    <xf numFmtId="0" fontId="24" fillId="0" borderId="0" xfId="53" applyFont="1" applyFill="1" applyAlignment="1"/>
    <xf numFmtId="14" fontId="24" fillId="0" borderId="0" xfId="53" applyNumberFormat="1" applyFont="1" applyFill="1" applyAlignment="1">
      <alignment horizontal="left"/>
    </xf>
    <xf numFmtId="0" fontId="7" fillId="0" borderId="0" xfId="52" applyFill="1" applyBorder="1" applyAlignment="1">
      <alignment horizontal="left" vertical="center"/>
    </xf>
    <xf numFmtId="0" fontId="7" fillId="0" borderId="0" xfId="52" applyFont="1" applyFill="1" applyAlignment="1">
      <alignment horizontal="left" vertical="center"/>
    </xf>
    <xf numFmtId="0" fontId="7" fillId="0" borderId="0" xfId="52" applyFill="1" applyAlignment="1">
      <alignment horizontal="left" vertical="center"/>
    </xf>
    <xf numFmtId="0" fontId="33" fillId="0" borderId="18" xfId="52" applyFont="1" applyBorder="1" applyAlignment="1">
      <alignment horizontal="center" vertical="top"/>
    </xf>
    <xf numFmtId="0" fontId="34" fillId="0" borderId="19" xfId="52" applyFont="1" applyFill="1" applyBorder="1" applyAlignment="1">
      <alignment horizontal="left" vertical="center"/>
    </xf>
    <xf numFmtId="0" fontId="21" fillId="0" borderId="20" xfId="52" applyFont="1" applyFill="1" applyBorder="1" applyAlignment="1">
      <alignment horizontal="left" vertical="center"/>
    </xf>
    <xf numFmtId="0" fontId="34" fillId="0" borderId="20" xfId="52" applyFont="1" applyFill="1" applyBorder="1" applyAlignment="1">
      <alignment horizontal="center" vertical="center"/>
    </xf>
    <xf numFmtId="0" fontId="14" fillId="0" borderId="20" xfId="52" applyFont="1" applyFill="1" applyBorder="1" applyAlignment="1">
      <alignment vertical="center"/>
    </xf>
    <xf numFmtId="0" fontId="34" fillId="0" borderId="20" xfId="52" applyFont="1" applyFill="1" applyBorder="1" applyAlignment="1">
      <alignment vertical="center"/>
    </xf>
    <xf numFmtId="0" fontId="21" fillId="0" borderId="21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/>
    </xf>
    <xf numFmtId="0" fontId="34" fillId="0" borderId="23" xfId="52" applyFont="1" applyFill="1" applyBorder="1" applyAlignment="1">
      <alignment vertical="center"/>
    </xf>
    <xf numFmtId="0" fontId="21" fillId="0" borderId="21" xfId="52" applyFont="1" applyFill="1" applyBorder="1" applyAlignment="1">
      <alignment horizontal="left" vertical="center"/>
    </xf>
    <xf numFmtId="0" fontId="34" fillId="0" borderId="21" xfId="52" applyFont="1" applyFill="1" applyBorder="1" applyAlignment="1">
      <alignment vertical="center"/>
    </xf>
    <xf numFmtId="58" fontId="14" fillId="0" borderId="21" xfId="52" applyNumberFormat="1" applyFont="1" applyFill="1" applyBorder="1" applyAlignment="1">
      <alignment horizontal="center" vertical="center"/>
    </xf>
    <xf numFmtId="0" fontId="14" fillId="0" borderId="21" xfId="52" applyFont="1" applyFill="1" applyBorder="1" applyAlignment="1">
      <alignment horizontal="center" vertical="center"/>
    </xf>
    <xf numFmtId="0" fontId="34" fillId="0" borderId="21" xfId="52" applyFont="1" applyFill="1" applyBorder="1" applyAlignment="1">
      <alignment horizontal="center" vertical="center"/>
    </xf>
    <xf numFmtId="0" fontId="34" fillId="0" borderId="23" xfId="52" applyFont="1" applyFill="1" applyBorder="1" applyAlignment="1">
      <alignment horizontal="left" vertical="center"/>
    </xf>
    <xf numFmtId="0" fontId="34" fillId="0" borderId="21" xfId="52" applyFont="1" applyFill="1" applyBorder="1" applyAlignment="1">
      <alignment horizontal="left" vertical="center"/>
    </xf>
    <xf numFmtId="0" fontId="34" fillId="0" borderId="24" xfId="52" applyFont="1" applyFill="1" applyBorder="1" applyAlignment="1">
      <alignment vertical="center"/>
    </xf>
    <xf numFmtId="0" fontId="21" fillId="0" borderId="25" xfId="52" applyFont="1" applyFill="1" applyBorder="1" applyAlignment="1">
      <alignment horizontal="left" vertical="center"/>
    </xf>
    <xf numFmtId="0" fontId="34" fillId="0" borderId="25" xfId="52" applyFont="1" applyFill="1" applyBorder="1" applyAlignment="1">
      <alignment vertical="center"/>
    </xf>
    <xf numFmtId="0" fontId="14" fillId="0" borderId="25" xfId="52" applyFont="1" applyFill="1" applyBorder="1" applyAlignment="1">
      <alignment horizontal="left" vertical="center"/>
    </xf>
    <xf numFmtId="0" fontId="34" fillId="0" borderId="25" xfId="52" applyFont="1" applyFill="1" applyBorder="1" applyAlignment="1">
      <alignment horizontal="left" vertical="center"/>
    </xf>
    <xf numFmtId="0" fontId="34" fillId="0" borderId="0" xfId="52" applyFont="1" applyFill="1" applyBorder="1" applyAlignment="1">
      <alignment vertical="center"/>
    </xf>
    <xf numFmtId="0" fontId="14" fillId="0" borderId="0" xfId="52" applyFont="1" applyFill="1" applyBorder="1" applyAlignment="1">
      <alignment vertical="center"/>
    </xf>
    <xf numFmtId="0" fontId="14" fillId="0" borderId="0" xfId="52" applyFont="1" applyFill="1" applyAlignment="1">
      <alignment horizontal="left" vertical="center"/>
    </xf>
    <xf numFmtId="0" fontId="34" fillId="0" borderId="19" xfId="52" applyFont="1" applyFill="1" applyBorder="1" applyAlignment="1">
      <alignment vertical="center"/>
    </xf>
    <xf numFmtId="0" fontId="34" fillId="0" borderId="26" xfId="52" applyFont="1" applyFill="1" applyBorder="1" applyAlignment="1">
      <alignment horizontal="left" vertical="center"/>
    </xf>
    <xf numFmtId="0" fontId="34" fillId="0" borderId="27" xfId="52" applyFont="1" applyFill="1" applyBorder="1" applyAlignment="1">
      <alignment horizontal="left" vertical="center"/>
    </xf>
    <xf numFmtId="0" fontId="14" fillId="0" borderId="21" xfId="52" applyFont="1" applyFill="1" applyBorder="1" applyAlignment="1">
      <alignment horizontal="left" vertical="center"/>
    </xf>
    <xf numFmtId="0" fontId="14" fillId="0" borderId="21" xfId="52" applyFont="1" applyFill="1" applyBorder="1" applyAlignment="1">
      <alignment vertical="center"/>
    </xf>
    <xf numFmtId="0" fontId="14" fillId="0" borderId="28" xfId="52" applyFont="1" applyFill="1" applyBorder="1" applyAlignment="1">
      <alignment horizontal="center" vertical="center"/>
    </xf>
    <xf numFmtId="0" fontId="14" fillId="0" borderId="29" xfId="52" applyFont="1" applyFill="1" applyBorder="1" applyAlignment="1">
      <alignment horizontal="center" vertical="center"/>
    </xf>
    <xf numFmtId="0" fontId="35" fillId="0" borderId="30" xfId="52" applyFont="1" applyFill="1" applyBorder="1" applyAlignment="1">
      <alignment horizontal="left" vertical="center"/>
    </xf>
    <xf numFmtId="0" fontId="35" fillId="0" borderId="29" xfId="52" applyFont="1" applyFill="1" applyBorder="1" applyAlignment="1">
      <alignment horizontal="left" vertical="center"/>
    </xf>
    <xf numFmtId="0" fontId="14" fillId="0" borderId="25" xfId="52" applyFont="1" applyFill="1" applyBorder="1" applyAlignment="1">
      <alignment vertical="center"/>
    </xf>
    <xf numFmtId="0" fontId="14" fillId="0" borderId="0" xfId="52" applyFont="1" applyFill="1" applyBorder="1" applyAlignment="1">
      <alignment horizontal="left" vertical="center"/>
    </xf>
    <xf numFmtId="0" fontId="34" fillId="0" borderId="20" xfId="52" applyFont="1" applyFill="1" applyBorder="1" applyAlignment="1">
      <alignment horizontal="left" vertical="center"/>
    </xf>
    <xf numFmtId="0" fontId="14" fillId="0" borderId="23" xfId="52" applyFont="1" applyFill="1" applyBorder="1" applyAlignment="1">
      <alignment horizontal="left" vertical="center"/>
    </xf>
    <xf numFmtId="0" fontId="14" fillId="0" borderId="30" xfId="52" applyFont="1" applyFill="1" applyBorder="1" applyAlignment="1">
      <alignment horizontal="left" vertical="center"/>
    </xf>
    <xf numFmtId="0" fontId="14" fillId="0" borderId="29" xfId="52" applyFont="1" applyFill="1" applyBorder="1" applyAlignment="1">
      <alignment horizontal="left" vertical="center"/>
    </xf>
    <xf numFmtId="0" fontId="14" fillId="0" borderId="23" xfId="52" applyFont="1" applyFill="1" applyBorder="1" applyAlignment="1">
      <alignment horizontal="left" vertical="center" wrapText="1"/>
    </xf>
    <xf numFmtId="0" fontId="14" fillId="0" borderId="21" xfId="52" applyFont="1" applyFill="1" applyBorder="1" applyAlignment="1">
      <alignment horizontal="left" vertical="center" wrapText="1"/>
    </xf>
    <xf numFmtId="0" fontId="34" fillId="0" borderId="24" xfId="52" applyFont="1" applyFill="1" applyBorder="1" applyAlignment="1">
      <alignment horizontal="left" vertical="center"/>
    </xf>
    <xf numFmtId="0" fontId="7" fillId="0" borderId="25" xfId="52" applyFill="1" applyBorder="1" applyAlignment="1">
      <alignment horizontal="center" vertical="center"/>
    </xf>
    <xf numFmtId="0" fontId="34" fillId="0" borderId="31" xfId="52" applyFont="1" applyFill="1" applyBorder="1" applyAlignment="1">
      <alignment horizontal="center" vertical="center"/>
    </xf>
    <xf numFmtId="0" fontId="34" fillId="0" borderId="32" xfId="52" applyFont="1" applyFill="1" applyBorder="1" applyAlignment="1">
      <alignment horizontal="left" vertical="center"/>
    </xf>
    <xf numFmtId="0" fontId="14" fillId="0" borderId="30" xfId="52" applyFont="1" applyFill="1" applyBorder="1" applyAlignment="1">
      <alignment horizontal="right" vertical="center"/>
    </xf>
    <xf numFmtId="0" fontId="14" fillId="0" borderId="29" xfId="52" applyFont="1" applyFill="1" applyBorder="1" applyAlignment="1">
      <alignment horizontal="right" vertical="center"/>
    </xf>
    <xf numFmtId="0" fontId="35" fillId="0" borderId="19" xfId="52" applyFont="1" applyFill="1" applyBorder="1" applyAlignment="1">
      <alignment horizontal="left" vertical="center"/>
    </xf>
    <xf numFmtId="0" fontId="35" fillId="0" borderId="20" xfId="52" applyFont="1" applyFill="1" applyBorder="1" applyAlignment="1">
      <alignment horizontal="left" vertical="center"/>
    </xf>
    <xf numFmtId="0" fontId="34" fillId="0" borderId="28" xfId="52" applyFont="1" applyFill="1" applyBorder="1" applyAlignment="1">
      <alignment horizontal="left" vertical="center"/>
    </xf>
    <xf numFmtId="0" fontId="34" fillId="0" borderId="33" xfId="52" applyFont="1" applyFill="1" applyBorder="1" applyAlignment="1">
      <alignment horizontal="left" vertical="center"/>
    </xf>
    <xf numFmtId="0" fontId="14" fillId="0" borderId="25" xfId="52" applyFont="1" applyFill="1" applyBorder="1" applyAlignment="1">
      <alignment horizontal="center" vertical="center"/>
    </xf>
    <xf numFmtId="58" fontId="14" fillId="0" borderId="25" xfId="52" applyNumberFormat="1" applyFont="1" applyFill="1" applyBorder="1" applyAlignment="1">
      <alignment horizontal="center" vertical="center"/>
    </xf>
    <xf numFmtId="0" fontId="34" fillId="0" borderId="25" xfId="52" applyFont="1" applyFill="1" applyBorder="1" applyAlignment="1">
      <alignment horizontal="center" vertical="center"/>
    </xf>
    <xf numFmtId="0" fontId="14" fillId="0" borderId="20" xfId="52" applyFont="1" applyFill="1" applyBorder="1" applyAlignment="1">
      <alignment horizontal="center" vertical="center"/>
    </xf>
    <xf numFmtId="0" fontId="14" fillId="0" borderId="34" xfId="52" applyFont="1" applyFill="1" applyBorder="1" applyAlignment="1">
      <alignment horizontal="center" vertical="center"/>
    </xf>
    <xf numFmtId="0" fontId="34" fillId="0" borderId="22" xfId="52" applyFont="1" applyFill="1" applyBorder="1" applyAlignment="1">
      <alignment horizontal="center" vertical="center"/>
    </xf>
    <xf numFmtId="0" fontId="14" fillId="0" borderId="22" xfId="52" applyFont="1" applyFill="1" applyBorder="1" applyAlignment="1">
      <alignment horizontal="left" vertical="center"/>
    </xf>
    <xf numFmtId="0" fontId="14" fillId="0" borderId="35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4" fillId="0" borderId="36" xfId="52" applyFont="1" applyFill="1" applyBorder="1" applyAlignment="1">
      <alignment horizontal="left" vertical="center"/>
    </xf>
    <xf numFmtId="0" fontId="14" fillId="0" borderId="37" xfId="52" applyFont="1" applyFill="1" applyBorder="1" applyAlignment="1">
      <alignment horizontal="center" vertical="center"/>
    </xf>
    <xf numFmtId="0" fontId="35" fillId="0" borderId="37" xfId="52" applyFont="1" applyFill="1" applyBorder="1" applyAlignment="1">
      <alignment horizontal="left" vertical="center"/>
    </xf>
    <xf numFmtId="0" fontId="34" fillId="0" borderId="34" xfId="52" applyFont="1" applyFill="1" applyBorder="1" applyAlignment="1">
      <alignment horizontal="left" vertical="center"/>
    </xf>
    <xf numFmtId="0" fontId="34" fillId="0" borderId="22" xfId="52" applyFont="1" applyFill="1" applyBorder="1" applyAlignment="1">
      <alignment horizontal="left" vertical="center"/>
    </xf>
    <xf numFmtId="0" fontId="14" fillId="0" borderId="37" xfId="52" applyFont="1" applyFill="1" applyBorder="1" applyAlignment="1">
      <alignment horizontal="left" vertical="center"/>
    </xf>
    <xf numFmtId="0" fontId="14" fillId="0" borderId="22" xfId="52" applyFont="1" applyFill="1" applyBorder="1" applyAlignment="1">
      <alignment horizontal="left" vertical="center" wrapText="1"/>
    </xf>
    <xf numFmtId="0" fontId="7" fillId="0" borderId="35" xfId="52" applyFill="1" applyBorder="1" applyAlignment="1">
      <alignment horizontal="center" vertical="center"/>
    </xf>
    <xf numFmtId="0" fontId="34" fillId="0" borderId="36" xfId="52" applyFont="1" applyFill="1" applyBorder="1" applyAlignment="1">
      <alignment horizontal="center" vertical="center"/>
    </xf>
    <xf numFmtId="0" fontId="14" fillId="0" borderId="33" xfId="52" applyFont="1" applyFill="1" applyBorder="1" applyAlignment="1">
      <alignment horizontal="left" vertical="center"/>
    </xf>
    <xf numFmtId="0" fontId="14" fillId="0" borderId="22" xfId="52" applyFont="1" applyFill="1" applyBorder="1" applyAlignment="1">
      <alignment horizontal="center" vertical="center"/>
    </xf>
    <xf numFmtId="0" fontId="14" fillId="0" borderId="22" xfId="52" applyFont="1" applyFill="1" applyBorder="1" applyAlignment="1">
      <alignment horizontal="center" vertical="center" wrapText="1"/>
    </xf>
    <xf numFmtId="0" fontId="7" fillId="0" borderId="37" xfId="52" applyFont="1" applyFill="1" applyBorder="1" applyAlignment="1">
      <alignment horizontal="center" vertical="center"/>
    </xf>
    <xf numFmtId="0" fontId="36" fillId="0" borderId="37" xfId="52" applyFont="1" applyFill="1" applyBorder="1" applyAlignment="1">
      <alignment horizontal="center" vertical="center"/>
    </xf>
    <xf numFmtId="0" fontId="14" fillId="0" borderId="33" xfId="52" applyFont="1" applyFill="1" applyBorder="1" applyAlignment="1">
      <alignment horizontal="right" vertical="center"/>
    </xf>
    <xf numFmtId="0" fontId="14" fillId="0" borderId="38" xfId="52" applyFont="1" applyFill="1" applyBorder="1" applyAlignment="1">
      <alignment horizontal="center" vertical="center"/>
    </xf>
    <xf numFmtId="0" fontId="35" fillId="0" borderId="34" xfId="52" applyFont="1" applyFill="1" applyBorder="1" applyAlignment="1">
      <alignment horizontal="left" vertical="center"/>
    </xf>
    <xf numFmtId="0" fontId="14" fillId="0" borderId="35" xfId="52" applyFont="1" applyFill="1" applyBorder="1" applyAlignment="1">
      <alignment horizontal="center" vertical="center"/>
    </xf>
    <xf numFmtId="0" fontId="32" fillId="0" borderId="0" xfId="53" applyFont="1" applyFill="1" applyAlignment="1">
      <alignment horizontal="center"/>
    </xf>
    <xf numFmtId="0" fontId="20" fillId="0" borderId="39" xfId="52" applyFont="1" applyFill="1" applyBorder="1" applyAlignment="1">
      <alignment horizontal="left" vertical="center"/>
    </xf>
    <xf numFmtId="0" fontId="0" fillId="0" borderId="40" xfId="52" applyFont="1" applyFill="1" applyBorder="1" applyAlignment="1">
      <alignment horizontal="center" vertical="center"/>
    </xf>
    <xf numFmtId="0" fontId="37" fillId="0" borderId="40" xfId="52" applyFont="1" applyFill="1" applyBorder="1" applyAlignment="1">
      <alignment horizontal="center" vertical="center"/>
    </xf>
    <xf numFmtId="0" fontId="20" fillId="0" borderId="40" xfId="52" applyFont="1" applyFill="1" applyBorder="1" applyAlignment="1">
      <alignment vertical="center"/>
    </xf>
    <xf numFmtId="0" fontId="22" fillId="0" borderId="40" xfId="52" applyFont="1" applyFill="1" applyBorder="1" applyAlignment="1">
      <alignment horizontal="center" vertical="center"/>
    </xf>
    <xf numFmtId="0" fontId="22" fillId="0" borderId="41" xfId="52" applyFont="1" applyFill="1" applyBorder="1" applyAlignment="1">
      <alignment horizontal="center" vertical="center"/>
    </xf>
    <xf numFmtId="0" fontId="18" fillId="0" borderId="42" xfId="53" applyFont="1" applyFill="1" applyBorder="1" applyAlignment="1"/>
    <xf numFmtId="0" fontId="23" fillId="0" borderId="43" xfId="53" applyFont="1" applyFill="1" applyBorder="1" applyAlignment="1" applyProtection="1">
      <alignment horizontal="center" vertical="center"/>
    </xf>
    <xf numFmtId="0" fontId="27" fillId="0" borderId="2" xfId="55" applyFont="1" applyFill="1" applyBorder="1" applyAlignment="1">
      <alignment horizontal="center"/>
    </xf>
    <xf numFmtId="0" fontId="38" fillId="0" borderId="43" xfId="59" applyFont="1" applyFill="1" applyBorder="1" applyAlignment="1">
      <alignment horizontal="center"/>
    </xf>
    <xf numFmtId="0" fontId="39" fillId="0" borderId="2" xfId="0" applyNumberFormat="1" applyFont="1" applyFill="1" applyBorder="1" applyAlignment="1">
      <alignment horizontal="center" vertical="center"/>
    </xf>
    <xf numFmtId="178" fontId="29" fillId="0" borderId="5" xfId="0" applyNumberFormat="1" applyFont="1" applyFill="1" applyBorder="1" applyAlignment="1">
      <alignment horizontal="center" vertical="center"/>
    </xf>
    <xf numFmtId="0" fontId="18" fillId="0" borderId="8" xfId="53" applyFont="1" applyFill="1" applyBorder="1" applyAlignment="1"/>
    <xf numFmtId="0" fontId="30" fillId="0" borderId="44" xfId="0" applyFont="1" applyFill="1" applyBorder="1" applyAlignment="1">
      <alignment horizontal="center" vertical="center"/>
    </xf>
    <xf numFmtId="0" fontId="30" fillId="0" borderId="45" xfId="0" applyNumberFormat="1" applyFont="1" applyFill="1" applyBorder="1" applyAlignment="1">
      <alignment horizontal="center" vertical="center"/>
    </xf>
    <xf numFmtId="0" fontId="40" fillId="0" borderId="45" xfId="0" applyFont="1" applyFill="1" applyBorder="1" applyAlignment="1">
      <alignment horizontal="center" vertical="center"/>
    </xf>
    <xf numFmtId="0" fontId="30" fillId="0" borderId="46" xfId="0" applyNumberFormat="1" applyFont="1" applyFill="1" applyBorder="1" applyAlignment="1">
      <alignment horizontal="center" vertical="center"/>
    </xf>
    <xf numFmtId="0" fontId="18" fillId="0" borderId="47" xfId="53" applyFont="1" applyFill="1" applyBorder="1" applyAlignment="1"/>
    <xf numFmtId="0" fontId="30" fillId="0" borderId="0" xfId="0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center" vertical="center"/>
    </xf>
    <xf numFmtId="0" fontId="40" fillId="0" borderId="0" xfId="51" applyNumberFormat="1" applyFont="1" applyFill="1" applyBorder="1" applyAlignment="1">
      <alignment horizontal="center" vertical="center"/>
    </xf>
    <xf numFmtId="179" fontId="30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20" fillId="0" borderId="48" xfId="52" applyFont="1" applyFill="1" applyBorder="1" applyAlignment="1">
      <alignment horizontal="left" vertical="center"/>
    </xf>
    <xf numFmtId="0" fontId="18" fillId="0" borderId="40" xfId="52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center" vertical="center"/>
    </xf>
    <xf numFmtId="0" fontId="24" fillId="0" borderId="7" xfId="53" applyFont="1" applyFill="1" applyBorder="1" applyAlignment="1" applyProtection="1">
      <alignment horizontal="center" vertical="center"/>
    </xf>
    <xf numFmtId="0" fontId="41" fillId="0" borderId="7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/>
    </xf>
    <xf numFmtId="49" fontId="32" fillId="0" borderId="33" xfId="54" applyNumberFormat="1" applyFont="1" applyFill="1" applyBorder="1" applyAlignment="1">
      <alignment horizontal="center" vertical="center"/>
    </xf>
    <xf numFmtId="49" fontId="32" fillId="0" borderId="21" xfId="54" applyNumberFormat="1" applyFont="1" applyFill="1" applyBorder="1" applyAlignment="1">
      <alignment horizontal="center" vertical="center"/>
    </xf>
    <xf numFmtId="49" fontId="12" fillId="0" borderId="21" xfId="0" applyNumberFormat="1" applyFont="1" applyFill="1" applyBorder="1" applyAlignment="1">
      <alignment horizontal="center" vertical="center"/>
    </xf>
    <xf numFmtId="49" fontId="32" fillId="0" borderId="49" xfId="54" applyNumberFormat="1" applyFont="1" applyFill="1" applyBorder="1" applyAlignment="1">
      <alignment horizontal="center" vertical="center"/>
    </xf>
    <xf numFmtId="49" fontId="32" fillId="0" borderId="50" xfId="54" applyNumberFormat="1" applyFont="1" applyFill="1" applyBorder="1" applyAlignment="1">
      <alignment horizontal="center" vertical="center"/>
    </xf>
    <xf numFmtId="49" fontId="42" fillId="0" borderId="50" xfId="54" applyNumberFormat="1" applyFont="1" applyFill="1" applyBorder="1" applyAlignment="1">
      <alignment horizontal="center" vertical="center"/>
    </xf>
    <xf numFmtId="49" fontId="12" fillId="0" borderId="50" xfId="0" applyNumberFormat="1" applyFont="1" applyFill="1" applyBorder="1" applyAlignment="1">
      <alignment horizontal="center" vertical="center"/>
    </xf>
    <xf numFmtId="49" fontId="18" fillId="0" borderId="51" xfId="53" applyNumberFormat="1" applyFont="1" applyFill="1" applyBorder="1" applyAlignment="1">
      <alignment horizontal="center"/>
    </xf>
    <xf numFmtId="49" fontId="18" fillId="0" borderId="52" xfId="53" applyNumberFormat="1" applyFont="1" applyFill="1" applyBorder="1" applyAlignment="1">
      <alignment horizontal="center"/>
    </xf>
    <xf numFmtId="49" fontId="32" fillId="0" borderId="52" xfId="54" applyNumberFormat="1" applyFont="1" applyFill="1" applyBorder="1" applyAlignment="1">
      <alignment horizontal="center" vertical="center"/>
    </xf>
    <xf numFmtId="49" fontId="12" fillId="0" borderId="52" xfId="0" applyNumberFormat="1" applyFont="1" applyFill="1" applyBorder="1" applyAlignment="1">
      <alignment horizontal="center" vertical="center"/>
    </xf>
    <xf numFmtId="14" fontId="24" fillId="0" borderId="0" xfId="53" applyNumberFormat="1" applyFont="1" applyFill="1" applyAlignment="1"/>
    <xf numFmtId="58" fontId="32" fillId="0" borderId="0" xfId="53" applyNumberFormat="1" applyFont="1" applyFill="1" applyAlignment="1">
      <alignment horizontal="left"/>
    </xf>
    <xf numFmtId="0" fontId="41" fillId="0" borderId="5" xfId="0" applyFont="1" applyFill="1" applyBorder="1" applyAlignment="1">
      <alignment horizontal="center" vertical="center"/>
    </xf>
    <xf numFmtId="49" fontId="12" fillId="0" borderId="53" xfId="0" applyNumberFormat="1" applyFont="1" applyFill="1" applyBorder="1" applyAlignment="1">
      <alignment horizontal="center" vertical="center"/>
    </xf>
    <xf numFmtId="49" fontId="12" fillId="0" borderId="28" xfId="0" applyNumberFormat="1" applyFont="1" applyFill="1" applyBorder="1" applyAlignment="1">
      <alignment horizontal="center" vertical="center"/>
    </xf>
    <xf numFmtId="0" fontId="7" fillId="0" borderId="0" xfId="52" applyFont="1" applyAlignment="1">
      <alignment horizontal="left" vertical="center"/>
    </xf>
    <xf numFmtId="0" fontId="36" fillId="0" borderId="54" xfId="52" applyFont="1" applyBorder="1" applyAlignment="1">
      <alignment horizontal="left" vertical="center"/>
    </xf>
    <xf numFmtId="0" fontId="21" fillId="0" borderId="55" xfId="52" applyFont="1" applyBorder="1" applyAlignment="1">
      <alignment horizontal="center" vertical="center"/>
    </xf>
    <xf numFmtId="0" fontId="36" fillId="0" borderId="55" xfId="52" applyFont="1" applyBorder="1" applyAlignment="1">
      <alignment horizontal="center" vertical="center"/>
    </xf>
    <xf numFmtId="0" fontId="35" fillId="0" borderId="55" xfId="52" applyFont="1" applyBorder="1" applyAlignment="1">
      <alignment horizontal="left" vertical="center"/>
    </xf>
    <xf numFmtId="0" fontId="35" fillId="0" borderId="19" xfId="52" applyFont="1" applyBorder="1" applyAlignment="1">
      <alignment horizontal="center" vertical="center"/>
    </xf>
    <xf numFmtId="0" fontId="35" fillId="0" borderId="20" xfId="52" applyFont="1" applyBorder="1" applyAlignment="1">
      <alignment horizontal="center" vertical="center"/>
    </xf>
    <xf numFmtId="0" fontId="35" fillId="0" borderId="34" xfId="52" applyFont="1" applyBorder="1" applyAlignment="1">
      <alignment horizontal="center" vertical="center"/>
    </xf>
    <xf numFmtId="0" fontId="36" fillId="0" borderId="19" xfId="52" applyFont="1" applyBorder="1" applyAlignment="1">
      <alignment horizontal="center" vertical="center"/>
    </xf>
    <xf numFmtId="0" fontId="36" fillId="0" borderId="20" xfId="52" applyFont="1" applyBorder="1" applyAlignment="1">
      <alignment horizontal="center" vertical="center"/>
    </xf>
    <xf numFmtId="0" fontId="36" fillId="0" borderId="34" xfId="52" applyFont="1" applyBorder="1" applyAlignment="1">
      <alignment horizontal="center" vertical="center"/>
    </xf>
    <xf numFmtId="0" fontId="35" fillId="0" borderId="23" xfId="52" applyFont="1" applyBorder="1" applyAlignment="1">
      <alignment horizontal="left" vertical="center"/>
    </xf>
    <xf numFmtId="0" fontId="35" fillId="0" borderId="21" xfId="52" applyFont="1" applyBorder="1" applyAlignment="1">
      <alignment horizontal="left" vertical="center"/>
    </xf>
    <xf numFmtId="14" fontId="21" fillId="0" borderId="21" xfId="52" applyNumberFormat="1" applyFont="1" applyBorder="1" applyAlignment="1">
      <alignment horizontal="center" vertical="center"/>
    </xf>
    <xf numFmtId="14" fontId="21" fillId="0" borderId="22" xfId="52" applyNumberFormat="1" applyFont="1" applyBorder="1" applyAlignment="1">
      <alignment horizontal="center" vertical="center"/>
    </xf>
    <xf numFmtId="0" fontId="35" fillId="0" borderId="23" xfId="52" applyFont="1" applyBorder="1" applyAlignment="1">
      <alignment vertical="center"/>
    </xf>
    <xf numFmtId="49" fontId="21" fillId="0" borderId="21" xfId="52" applyNumberFormat="1" applyFont="1" applyBorder="1" applyAlignment="1">
      <alignment horizontal="center" vertical="center"/>
    </xf>
    <xf numFmtId="0" fontId="21" fillId="0" borderId="22" xfId="52" applyFont="1" applyBorder="1" applyAlignment="1">
      <alignment horizontal="center" vertical="center"/>
    </xf>
    <xf numFmtId="0" fontId="35" fillId="0" borderId="21" xfId="52" applyFont="1" applyBorder="1" applyAlignment="1">
      <alignment vertical="center"/>
    </xf>
    <xf numFmtId="0" fontId="21" fillId="0" borderId="56" xfId="52" applyFont="1" applyBorder="1" applyAlignment="1">
      <alignment horizontal="center" vertical="center"/>
    </xf>
    <xf numFmtId="0" fontId="21" fillId="0" borderId="57" xfId="52" applyFont="1" applyBorder="1" applyAlignment="1">
      <alignment horizontal="center" vertical="center"/>
    </xf>
    <xf numFmtId="0" fontId="7" fillId="0" borderId="21" xfId="52" applyFont="1" applyBorder="1" applyAlignment="1">
      <alignment vertical="center"/>
    </xf>
    <xf numFmtId="0" fontId="43" fillId="0" borderId="24" xfId="52" applyFont="1" applyBorder="1" applyAlignment="1">
      <alignment vertical="center"/>
    </xf>
    <xf numFmtId="0" fontId="21" fillId="0" borderId="58" xfId="52" applyFont="1" applyBorder="1" applyAlignment="1">
      <alignment horizontal="center" vertical="center"/>
    </xf>
    <xf numFmtId="0" fontId="21" fillId="0" borderId="38" xfId="52" applyFont="1" applyBorder="1" applyAlignment="1">
      <alignment horizontal="center" vertical="center"/>
    </xf>
    <xf numFmtId="0" fontId="35" fillId="0" borderId="24" xfId="52" applyFont="1" applyBorder="1" applyAlignment="1">
      <alignment horizontal="left" vertical="center"/>
    </xf>
    <xf numFmtId="0" fontId="35" fillId="0" borderId="25" xfId="52" applyFont="1" applyBorder="1" applyAlignment="1">
      <alignment horizontal="left" vertical="center"/>
    </xf>
    <xf numFmtId="14" fontId="21" fillId="0" borderId="25" xfId="52" applyNumberFormat="1" applyFont="1" applyBorder="1" applyAlignment="1">
      <alignment horizontal="center" vertical="center"/>
    </xf>
    <xf numFmtId="14" fontId="21" fillId="0" borderId="35" xfId="52" applyNumberFormat="1" applyFont="1" applyBorder="1" applyAlignment="1">
      <alignment horizontal="center" vertical="center"/>
    </xf>
    <xf numFmtId="0" fontId="36" fillId="0" borderId="0" xfId="52" applyFont="1" applyBorder="1" applyAlignment="1">
      <alignment horizontal="left" vertical="center"/>
    </xf>
    <xf numFmtId="0" fontId="35" fillId="0" borderId="19" xfId="52" applyFont="1" applyBorder="1" applyAlignment="1">
      <alignment vertical="center"/>
    </xf>
    <xf numFmtId="0" fontId="7" fillId="0" borderId="20" xfId="52" applyFont="1" applyBorder="1" applyAlignment="1">
      <alignment horizontal="left" vertical="center"/>
    </xf>
    <xf numFmtId="0" fontId="21" fillId="0" borderId="20" xfId="52" applyFont="1" applyBorder="1" applyAlignment="1">
      <alignment horizontal="left" vertical="center"/>
    </xf>
    <xf numFmtId="0" fontId="7" fillId="0" borderId="20" xfId="52" applyFont="1" applyBorder="1" applyAlignment="1">
      <alignment vertical="center"/>
    </xf>
    <xf numFmtId="0" fontId="35" fillId="0" borderId="20" xfId="52" applyFont="1" applyBorder="1" applyAlignment="1">
      <alignment vertical="center"/>
    </xf>
    <xf numFmtId="0" fontId="7" fillId="0" borderId="21" xfId="52" applyFont="1" applyBorder="1" applyAlignment="1">
      <alignment horizontal="left" vertical="center"/>
    </xf>
    <xf numFmtId="0" fontId="35" fillId="0" borderId="0" xfId="52" applyFont="1" applyBorder="1" applyAlignment="1">
      <alignment horizontal="left" vertical="center"/>
    </xf>
    <xf numFmtId="0" fontId="14" fillId="0" borderId="32" xfId="52" applyFont="1" applyBorder="1" applyAlignment="1">
      <alignment horizontal="left" vertical="center" wrapText="1"/>
    </xf>
    <xf numFmtId="0" fontId="14" fillId="0" borderId="27" xfId="52" applyFont="1" applyBorder="1" applyAlignment="1">
      <alignment horizontal="left" vertical="center" wrapText="1"/>
    </xf>
    <xf numFmtId="0" fontId="14" fillId="0" borderId="59" xfId="52" applyFont="1" applyBorder="1" applyAlignment="1">
      <alignment horizontal="left" vertical="center" wrapText="1"/>
    </xf>
    <xf numFmtId="0" fontId="14" fillId="0" borderId="30" xfId="52" applyFont="1" applyBorder="1" applyAlignment="1">
      <alignment horizontal="left" vertical="center"/>
    </xf>
    <xf numFmtId="0" fontId="14" fillId="0" borderId="29" xfId="52" applyFont="1" applyBorder="1" applyAlignment="1">
      <alignment horizontal="left" vertical="center"/>
    </xf>
    <xf numFmtId="0" fontId="14" fillId="0" borderId="33" xfId="52" applyFont="1" applyBorder="1" applyAlignment="1">
      <alignment horizontal="left" vertical="center"/>
    </xf>
    <xf numFmtId="0" fontId="14" fillId="0" borderId="28" xfId="52" applyFont="1" applyBorder="1" applyAlignment="1">
      <alignment horizontal="left" vertical="center"/>
    </xf>
    <xf numFmtId="0" fontId="21" fillId="0" borderId="24" xfId="52" applyFont="1" applyBorder="1" applyAlignment="1">
      <alignment horizontal="left" vertical="center"/>
    </xf>
    <xf numFmtId="0" fontId="21" fillId="0" borderId="25" xfId="52" applyFont="1" applyBorder="1" applyAlignment="1">
      <alignment horizontal="left" vertical="center"/>
    </xf>
    <xf numFmtId="0" fontId="14" fillId="0" borderId="19" xfId="52" applyFont="1" applyBorder="1" applyAlignment="1">
      <alignment horizontal="left" vertical="center" wrapText="1"/>
    </xf>
    <xf numFmtId="0" fontId="14" fillId="0" borderId="20" xfId="52" applyFont="1" applyBorder="1" applyAlignment="1">
      <alignment horizontal="left" vertical="center"/>
    </xf>
    <xf numFmtId="0" fontId="36" fillId="0" borderId="0" xfId="0" applyFont="1" applyBorder="1" applyAlignment="1">
      <alignment horizontal="left" vertical="center"/>
    </xf>
    <xf numFmtId="0" fontId="35" fillId="0" borderId="23" xfId="52" applyFont="1" applyFill="1" applyBorder="1" applyAlignment="1">
      <alignment horizontal="left" vertical="center"/>
    </xf>
    <xf numFmtId="0" fontId="35" fillId="0" borderId="24" xfId="52" applyFont="1" applyBorder="1" applyAlignment="1">
      <alignment horizontal="center" vertical="center"/>
    </xf>
    <xf numFmtId="0" fontId="35" fillId="0" borderId="25" xfId="52" applyFont="1" applyBorder="1" applyAlignment="1">
      <alignment horizontal="center" vertical="center"/>
    </xf>
    <xf numFmtId="0" fontId="35" fillId="0" borderId="23" xfId="52" applyFont="1" applyBorder="1" applyAlignment="1">
      <alignment horizontal="center" vertical="center"/>
    </xf>
    <xf numFmtId="0" fontId="35" fillId="0" borderId="21" xfId="52" applyFont="1" applyBorder="1" applyAlignment="1">
      <alignment horizontal="center" vertical="center"/>
    </xf>
    <xf numFmtId="0" fontId="34" fillId="0" borderId="21" xfId="52" applyFont="1" applyBorder="1" applyAlignment="1">
      <alignment horizontal="left" vertical="center"/>
    </xf>
    <xf numFmtId="0" fontId="35" fillId="0" borderId="60" xfId="52" applyFont="1" applyFill="1" applyBorder="1" applyAlignment="1">
      <alignment horizontal="left" vertical="center"/>
    </xf>
    <xf numFmtId="0" fontId="35" fillId="0" borderId="61" xfId="52" applyFont="1" applyFill="1" applyBorder="1" applyAlignment="1">
      <alignment horizontal="left" vertical="center"/>
    </xf>
    <xf numFmtId="0" fontId="36" fillId="0" borderId="0" xfId="52" applyFont="1" applyFill="1" applyBorder="1" applyAlignment="1">
      <alignment horizontal="left" vertical="center"/>
    </xf>
    <xf numFmtId="0" fontId="21" fillId="0" borderId="32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21" fillId="0" borderId="30" xfId="52" applyFont="1" applyFill="1" applyBorder="1" applyAlignment="1">
      <alignment horizontal="left" vertical="center"/>
    </xf>
    <xf numFmtId="0" fontId="21" fillId="0" borderId="29" xfId="52" applyFont="1" applyFill="1" applyBorder="1" applyAlignment="1">
      <alignment horizontal="left" vertical="center"/>
    </xf>
    <xf numFmtId="0" fontId="35" fillId="0" borderId="30" xfId="52" applyFont="1" applyBorder="1" applyAlignment="1">
      <alignment horizontal="left" vertical="center"/>
    </xf>
    <xf numFmtId="0" fontId="35" fillId="0" borderId="29" xfId="52" applyFont="1" applyBorder="1" applyAlignment="1">
      <alignment horizontal="left" vertical="center"/>
    </xf>
    <xf numFmtId="0" fontId="36" fillId="0" borderId="62" xfId="52" applyFont="1" applyBorder="1" applyAlignment="1">
      <alignment vertical="center"/>
    </xf>
    <xf numFmtId="0" fontId="21" fillId="0" borderId="63" xfId="52" applyFont="1" applyBorder="1" applyAlignment="1">
      <alignment horizontal="center" vertical="center"/>
    </xf>
    <xf numFmtId="0" fontId="36" fillId="0" borderId="63" xfId="52" applyFont="1" applyBorder="1" applyAlignment="1">
      <alignment vertical="center"/>
    </xf>
    <xf numFmtId="58" fontId="7" fillId="0" borderId="63" xfId="52" applyNumberFormat="1" applyFont="1" applyBorder="1" applyAlignment="1">
      <alignment vertical="center"/>
    </xf>
    <xf numFmtId="0" fontId="36" fillId="0" borderId="63" xfId="52" applyFont="1" applyBorder="1" applyAlignment="1">
      <alignment horizontal="center" vertical="center"/>
    </xf>
    <xf numFmtId="0" fontId="36" fillId="0" borderId="64" xfId="52" applyFont="1" applyFill="1" applyBorder="1" applyAlignment="1">
      <alignment horizontal="left" vertical="center"/>
    </xf>
    <xf numFmtId="0" fontId="36" fillId="0" borderId="63" xfId="52" applyFont="1" applyFill="1" applyBorder="1" applyAlignment="1">
      <alignment horizontal="left" vertical="center"/>
    </xf>
    <xf numFmtId="0" fontId="36" fillId="0" borderId="65" xfId="52" applyFont="1" applyFill="1" applyBorder="1" applyAlignment="1">
      <alignment horizontal="center" vertical="center"/>
    </xf>
    <xf numFmtId="0" fontId="36" fillId="0" borderId="50" xfId="52" applyFont="1" applyFill="1" applyBorder="1" applyAlignment="1">
      <alignment horizontal="center" vertical="center"/>
    </xf>
    <xf numFmtId="0" fontId="36" fillId="0" borderId="24" xfId="52" applyFont="1" applyFill="1" applyBorder="1" applyAlignment="1">
      <alignment horizontal="center" vertical="center"/>
    </xf>
    <xf numFmtId="0" fontId="36" fillId="0" borderId="25" xfId="52" applyFont="1" applyFill="1" applyBorder="1" applyAlignment="1">
      <alignment horizontal="center" vertical="center"/>
    </xf>
    <xf numFmtId="0" fontId="7" fillId="0" borderId="55" xfId="52" applyFont="1" applyBorder="1" applyAlignment="1">
      <alignment horizontal="center" vertical="center"/>
    </xf>
    <xf numFmtId="0" fontId="7" fillId="0" borderId="66" xfId="52" applyFont="1" applyBorder="1" applyAlignment="1">
      <alignment horizontal="center" vertical="center"/>
    </xf>
    <xf numFmtId="0" fontId="21" fillId="0" borderId="35" xfId="52" applyFont="1" applyBorder="1" applyAlignment="1">
      <alignment horizontal="left" vertical="center"/>
    </xf>
    <xf numFmtId="0" fontId="21" fillId="0" borderId="34" xfId="52" applyFont="1" applyBorder="1" applyAlignment="1">
      <alignment horizontal="left" vertical="center"/>
    </xf>
    <xf numFmtId="0" fontId="35" fillId="0" borderId="35" xfId="52" applyFont="1" applyBorder="1" applyAlignment="1">
      <alignment horizontal="left" vertical="center"/>
    </xf>
    <xf numFmtId="0" fontId="34" fillId="0" borderId="20" xfId="52" applyFont="1" applyBorder="1" applyAlignment="1">
      <alignment horizontal="left" vertical="center"/>
    </xf>
    <xf numFmtId="0" fontId="34" fillId="0" borderId="34" xfId="52" applyFont="1" applyBorder="1" applyAlignment="1">
      <alignment horizontal="left" vertical="center"/>
    </xf>
    <xf numFmtId="0" fontId="34" fillId="0" borderId="28" xfId="52" applyFont="1" applyBorder="1" applyAlignment="1">
      <alignment horizontal="left" vertical="center"/>
    </xf>
    <xf numFmtId="0" fontId="34" fillId="0" borderId="29" xfId="52" applyFont="1" applyBorder="1" applyAlignment="1">
      <alignment horizontal="left" vertical="center"/>
    </xf>
    <xf numFmtId="0" fontId="34" fillId="0" borderId="37" xfId="52" applyFont="1" applyBorder="1" applyAlignment="1">
      <alignment horizontal="left" vertical="center"/>
    </xf>
    <xf numFmtId="0" fontId="21" fillId="0" borderId="22" xfId="52" applyFont="1" applyFill="1" applyBorder="1" applyAlignment="1">
      <alignment horizontal="left" vertical="center"/>
    </xf>
    <xf numFmtId="0" fontId="35" fillId="0" borderId="35" xfId="52" applyFont="1" applyBorder="1" applyAlignment="1">
      <alignment horizontal="center" vertical="center"/>
    </xf>
    <xf numFmtId="0" fontId="34" fillId="0" borderId="22" xfId="52" applyFont="1" applyBorder="1" applyAlignment="1">
      <alignment horizontal="left" vertical="center"/>
    </xf>
    <xf numFmtId="0" fontId="35" fillId="0" borderId="38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35" fillId="0" borderId="37" xfId="52" applyFont="1" applyBorder="1" applyAlignment="1">
      <alignment horizontal="left" vertical="center"/>
    </xf>
    <xf numFmtId="0" fontId="21" fillId="0" borderId="67" xfId="52" applyFont="1" applyBorder="1" applyAlignment="1">
      <alignment horizontal="center" vertical="center"/>
    </xf>
    <xf numFmtId="0" fontId="36" fillId="0" borderId="68" xfId="52" applyFont="1" applyFill="1" applyBorder="1" applyAlignment="1">
      <alignment horizontal="left" vertical="center"/>
    </xf>
    <xf numFmtId="0" fontId="36" fillId="0" borderId="69" xfId="52" applyFont="1" applyFill="1" applyBorder="1" applyAlignment="1">
      <alignment horizontal="center" vertical="center"/>
    </xf>
    <xf numFmtId="0" fontId="36" fillId="0" borderId="35" xfId="52" applyFont="1" applyFill="1" applyBorder="1" applyAlignment="1">
      <alignment horizontal="center" vertical="center"/>
    </xf>
    <xf numFmtId="0" fontId="18" fillId="0" borderId="0" xfId="53" applyFont="1" applyFill="1" applyAlignment="1">
      <alignment horizontal="left"/>
    </xf>
    <xf numFmtId="0" fontId="28" fillId="0" borderId="4" xfId="64" applyFont="1" applyBorder="1" applyAlignment="1">
      <alignment horizontal="left" vertical="center"/>
    </xf>
    <xf numFmtId="0" fontId="31" fillId="0" borderId="2" xfId="0" applyFont="1" applyFill="1" applyBorder="1" applyAlignment="1">
      <alignment horizontal="left" vertical="center"/>
    </xf>
    <xf numFmtId="0" fontId="31" fillId="0" borderId="2" xfId="0" applyFont="1" applyFill="1" applyBorder="1" applyAlignment="1">
      <alignment horizontal="center" vertical="center"/>
    </xf>
    <xf numFmtId="0" fontId="27" fillId="6" borderId="2" xfId="0" applyFont="1" applyFill="1" applyBorder="1" applyAlignment="1">
      <alignment horizontal="center" vertical="center"/>
    </xf>
    <xf numFmtId="0" fontId="28" fillId="0" borderId="0" xfId="59" applyFont="1" applyFill="1" applyAlignment="1">
      <alignment horizontal="left" vertical="center"/>
    </xf>
    <xf numFmtId="0" fontId="27" fillId="0" borderId="0" xfId="59" applyFont="1" applyFill="1" applyAlignment="1">
      <alignment horizontal="center" vertical="center"/>
    </xf>
    <xf numFmtId="180" fontId="25" fillId="0" borderId="2" xfId="0" applyNumberFormat="1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 wrapText="1"/>
    </xf>
    <xf numFmtId="0" fontId="18" fillId="0" borderId="2" xfId="53" applyFont="1" applyFill="1" applyBorder="1" applyAlignment="1"/>
    <xf numFmtId="0" fontId="7" fillId="0" borderId="0" xfId="52" applyFont="1" applyBorder="1" applyAlignment="1">
      <alignment horizontal="left" vertical="center"/>
    </xf>
    <xf numFmtId="0" fontId="44" fillId="0" borderId="18" xfId="52" applyFont="1" applyBorder="1" applyAlignment="1">
      <alignment horizontal="center" vertical="top"/>
    </xf>
    <xf numFmtId="0" fontId="35" fillId="0" borderId="70" xfId="52" applyFont="1" applyBorder="1" applyAlignment="1">
      <alignment horizontal="left" vertical="center"/>
    </xf>
    <xf numFmtId="0" fontId="35" fillId="0" borderId="18" xfId="52" applyFont="1" applyBorder="1" applyAlignment="1">
      <alignment horizontal="left" vertical="center"/>
    </xf>
    <xf numFmtId="0" fontId="35" fillId="0" borderId="31" xfId="52" applyFont="1" applyBorder="1" applyAlignment="1">
      <alignment horizontal="left" vertical="center"/>
    </xf>
    <xf numFmtId="0" fontId="36" fillId="0" borderId="64" xfId="52" applyFont="1" applyBorder="1" applyAlignment="1">
      <alignment horizontal="left" vertical="center"/>
    </xf>
    <xf numFmtId="0" fontId="36" fillId="0" borderId="63" xfId="52" applyFont="1" applyBorder="1" applyAlignment="1">
      <alignment horizontal="left" vertical="center"/>
    </xf>
    <xf numFmtId="0" fontId="35" fillId="0" borderId="65" xfId="52" applyFont="1" applyBorder="1" applyAlignment="1">
      <alignment vertical="center"/>
    </xf>
    <xf numFmtId="0" fontId="7" fillId="0" borderId="50" xfId="52" applyFont="1" applyBorder="1" applyAlignment="1">
      <alignment horizontal="left" vertical="center"/>
    </xf>
    <xf numFmtId="0" fontId="21" fillId="0" borderId="50" xfId="52" applyFont="1" applyBorder="1" applyAlignment="1">
      <alignment horizontal="left" vertical="center"/>
    </xf>
    <xf numFmtId="0" fontId="7" fillId="0" borderId="50" xfId="52" applyFont="1" applyBorder="1" applyAlignment="1">
      <alignment vertical="center"/>
    </xf>
    <xf numFmtId="0" fontId="35" fillId="0" borderId="50" xfId="52" applyFont="1" applyBorder="1" applyAlignment="1">
      <alignment vertical="center"/>
    </xf>
    <xf numFmtId="0" fontId="35" fillId="0" borderId="65" xfId="52" applyFont="1" applyBorder="1" applyAlignment="1">
      <alignment horizontal="center" vertical="center"/>
    </xf>
    <xf numFmtId="0" fontId="21" fillId="0" borderId="50" xfId="52" applyFont="1" applyBorder="1" applyAlignment="1">
      <alignment horizontal="center" vertical="center"/>
    </xf>
    <xf numFmtId="0" fontId="35" fillId="0" borderId="50" xfId="52" applyFont="1" applyBorder="1" applyAlignment="1">
      <alignment horizontal="center" vertical="center"/>
    </xf>
    <xf numFmtId="0" fontId="7" fillId="0" borderId="50" xfId="52" applyFont="1" applyBorder="1" applyAlignment="1">
      <alignment horizontal="center" vertical="center"/>
    </xf>
    <xf numFmtId="0" fontId="21" fillId="0" borderId="21" xfId="52" applyFont="1" applyBorder="1" applyAlignment="1">
      <alignment horizontal="center" vertical="center"/>
    </xf>
    <xf numFmtId="0" fontId="7" fillId="0" borderId="21" xfId="52" applyFont="1" applyBorder="1" applyAlignment="1">
      <alignment horizontal="center" vertical="center"/>
    </xf>
    <xf numFmtId="0" fontId="35" fillId="0" borderId="60" xfId="52" applyFont="1" applyBorder="1" applyAlignment="1">
      <alignment horizontal="left" vertical="center" wrapText="1"/>
    </xf>
    <xf numFmtId="0" fontId="35" fillId="0" borderId="61" xfId="52" applyFont="1" applyBorder="1" applyAlignment="1">
      <alignment horizontal="left" vertical="center" wrapText="1"/>
    </xf>
    <xf numFmtId="0" fontId="35" fillId="0" borderId="71" xfId="52" applyFont="1" applyBorder="1" applyAlignment="1">
      <alignment horizontal="left" vertical="center"/>
    </xf>
    <xf numFmtId="0" fontId="35" fillId="0" borderId="72" xfId="52" applyFont="1" applyBorder="1" applyAlignment="1">
      <alignment horizontal="left" vertical="center"/>
    </xf>
    <xf numFmtId="0" fontId="45" fillId="0" borderId="73" xfId="52" applyFont="1" applyBorder="1" applyAlignment="1">
      <alignment horizontal="left" vertical="center" wrapText="1"/>
    </xf>
    <xf numFmtId="0" fontId="25" fillId="3" borderId="2" xfId="0" applyFont="1" applyFill="1" applyBorder="1" applyAlignment="1">
      <alignment horizontal="center" vertical="center"/>
    </xf>
    <xf numFmtId="0" fontId="46" fillId="3" borderId="2" xfId="0" applyFont="1" applyFill="1" applyBorder="1" applyAlignment="1" applyProtection="1">
      <alignment horizontal="center" vertical="center" wrapText="1"/>
      <protection locked="0"/>
    </xf>
    <xf numFmtId="0" fontId="47" fillId="3" borderId="2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/>
    <xf numFmtId="9" fontId="21" fillId="0" borderId="2" xfId="52" applyNumberFormat="1" applyFont="1" applyBorder="1" applyAlignment="1">
      <alignment horizontal="center" vertical="center"/>
    </xf>
    <xf numFmtId="0" fontId="21" fillId="0" borderId="65" xfId="52" applyFont="1" applyBorder="1" applyAlignment="1">
      <alignment horizontal="left" vertical="center"/>
    </xf>
    <xf numFmtId="9" fontId="21" fillId="0" borderId="50" xfId="52" applyNumberFormat="1" applyFont="1" applyBorder="1" applyAlignment="1">
      <alignment horizontal="center" vertical="center"/>
    </xf>
    <xf numFmtId="9" fontId="21" fillId="0" borderId="21" xfId="52" applyNumberFormat="1" applyFont="1" applyBorder="1" applyAlignment="1">
      <alignment horizontal="center" vertical="center"/>
    </xf>
    <xf numFmtId="0" fontId="21" fillId="0" borderId="23" xfId="52" applyFont="1" applyBorder="1" applyAlignment="1">
      <alignment horizontal="left" vertical="center"/>
    </xf>
    <xf numFmtId="0" fontId="36" fillId="0" borderId="64" xfId="0" applyFont="1" applyBorder="1" applyAlignment="1">
      <alignment horizontal="left" vertical="center"/>
    </xf>
    <xf numFmtId="0" fontId="36" fillId="0" borderId="63" xfId="0" applyFont="1" applyBorder="1" applyAlignment="1">
      <alignment horizontal="left" vertical="center"/>
    </xf>
    <xf numFmtId="9" fontId="21" fillId="0" borderId="32" xfId="52" applyNumberFormat="1" applyFont="1" applyBorder="1" applyAlignment="1">
      <alignment horizontal="left" vertical="center"/>
    </xf>
    <xf numFmtId="9" fontId="21" fillId="0" borderId="27" xfId="52" applyNumberFormat="1" applyFont="1" applyBorder="1" applyAlignment="1">
      <alignment horizontal="left" vertical="center"/>
    </xf>
    <xf numFmtId="9" fontId="21" fillId="0" borderId="60" xfId="52" applyNumberFormat="1" applyFont="1" applyBorder="1" applyAlignment="1">
      <alignment horizontal="left" vertical="center"/>
    </xf>
    <xf numFmtId="9" fontId="21" fillId="0" borderId="61" xfId="52" applyNumberFormat="1" applyFont="1" applyBorder="1" applyAlignment="1">
      <alignment horizontal="left" vertical="center"/>
    </xf>
    <xf numFmtId="0" fontId="34" fillId="0" borderId="65" xfId="52" applyFont="1" applyFill="1" applyBorder="1" applyAlignment="1">
      <alignment horizontal="left" vertical="center"/>
    </xf>
    <xf numFmtId="0" fontId="34" fillId="0" borderId="50" xfId="52" applyFont="1" applyFill="1" applyBorder="1" applyAlignment="1">
      <alignment horizontal="left" vertical="center"/>
    </xf>
    <xf numFmtId="0" fontId="34" fillId="0" borderId="58" xfId="52" applyFont="1" applyFill="1" applyBorder="1" applyAlignment="1">
      <alignment horizontal="left" vertical="center"/>
    </xf>
    <xf numFmtId="0" fontId="34" fillId="0" borderId="61" xfId="52" applyFont="1" applyFill="1" applyBorder="1" applyAlignment="1">
      <alignment horizontal="left" vertical="center"/>
    </xf>
    <xf numFmtId="0" fontId="36" fillId="0" borderId="31" xfId="52" applyFont="1" applyFill="1" applyBorder="1" applyAlignment="1">
      <alignment horizontal="left" vertical="center"/>
    </xf>
    <xf numFmtId="0" fontId="21" fillId="0" borderId="74" xfId="52" applyFont="1" applyFill="1" applyBorder="1" applyAlignment="1">
      <alignment horizontal="left" vertical="center"/>
    </xf>
    <xf numFmtId="0" fontId="21" fillId="0" borderId="75" xfId="52" applyFont="1" applyFill="1" applyBorder="1" applyAlignment="1">
      <alignment horizontal="left" vertical="center"/>
    </xf>
    <xf numFmtId="0" fontId="36" fillId="0" borderId="54" xfId="52" applyFont="1" applyBorder="1" applyAlignment="1">
      <alignment vertical="center"/>
    </xf>
    <xf numFmtId="0" fontId="48" fillId="0" borderId="63" xfId="52" applyFont="1" applyBorder="1" applyAlignment="1">
      <alignment horizontal="center" vertical="center"/>
    </xf>
    <xf numFmtId="0" fontId="36" fillId="0" borderId="55" xfId="52" applyFont="1" applyBorder="1" applyAlignment="1">
      <alignment vertical="center"/>
    </xf>
    <xf numFmtId="0" fontId="21" fillId="0" borderId="76" xfId="52" applyFont="1" applyBorder="1" applyAlignment="1">
      <alignment vertical="center"/>
    </xf>
    <xf numFmtId="0" fontId="36" fillId="0" borderId="76" xfId="52" applyFont="1" applyBorder="1" applyAlignment="1">
      <alignment vertical="center"/>
    </xf>
    <xf numFmtId="58" fontId="7" fillId="0" borderId="55" xfId="52" applyNumberFormat="1" applyFont="1" applyBorder="1" applyAlignment="1">
      <alignment vertical="center"/>
    </xf>
    <xf numFmtId="0" fontId="36" fillId="0" borderId="31" xfId="52" applyFont="1" applyBorder="1" applyAlignment="1">
      <alignment horizontal="center" vertical="center"/>
    </xf>
    <xf numFmtId="0" fontId="21" fillId="0" borderId="77" xfId="52" applyFont="1" applyFill="1" applyBorder="1" applyAlignment="1">
      <alignment horizontal="left" vertical="center"/>
    </xf>
    <xf numFmtId="0" fontId="21" fillId="0" borderId="31" xfId="52" applyFont="1" applyFill="1" applyBorder="1" applyAlignment="1">
      <alignment horizontal="left" vertical="center"/>
    </xf>
    <xf numFmtId="0" fontId="35" fillId="0" borderId="78" xfId="52" applyFont="1" applyBorder="1" applyAlignment="1">
      <alignment horizontal="left" vertical="center"/>
    </xf>
    <xf numFmtId="0" fontId="36" fillId="0" borderId="68" xfId="52" applyFont="1" applyBorder="1" applyAlignment="1">
      <alignment horizontal="left" vertical="center"/>
    </xf>
    <xf numFmtId="0" fontId="21" fillId="0" borderId="69" xfId="52" applyFont="1" applyBorder="1" applyAlignment="1">
      <alignment horizontal="left" vertical="center"/>
    </xf>
    <xf numFmtId="0" fontId="35" fillId="0" borderId="0" xfId="52" applyFont="1" applyBorder="1" applyAlignment="1">
      <alignment vertical="center"/>
    </xf>
    <xf numFmtId="0" fontId="35" fillId="0" borderId="38" xfId="52" applyFont="1" applyBorder="1" applyAlignment="1">
      <alignment horizontal="left" vertical="center" wrapText="1"/>
    </xf>
    <xf numFmtId="0" fontId="35" fillId="0" borderId="69" xfId="52" applyFont="1" applyBorder="1" applyAlignment="1">
      <alignment horizontal="left" vertical="center"/>
    </xf>
    <xf numFmtId="0" fontId="25" fillId="0" borderId="2" xfId="0" applyFont="1" applyFill="1" applyBorder="1" applyAlignment="1">
      <alignment horizontal="center" vertical="center"/>
    </xf>
    <xf numFmtId="0" fontId="35" fillId="0" borderId="2" xfId="52" applyFont="1" applyBorder="1" applyAlignment="1">
      <alignment horizontal="center" vertical="center"/>
    </xf>
    <xf numFmtId="0" fontId="49" fillId="0" borderId="37" xfId="52" applyFont="1" applyBorder="1" applyAlignment="1">
      <alignment horizontal="left" vertical="center"/>
    </xf>
    <xf numFmtId="0" fontId="14" fillId="0" borderId="22" xfId="52" applyFont="1" applyBorder="1" applyAlignment="1">
      <alignment horizontal="left" vertical="center"/>
    </xf>
    <xf numFmtId="0" fontId="36" fillId="0" borderId="68" xfId="0" applyFont="1" applyBorder="1" applyAlignment="1">
      <alignment horizontal="left" vertical="center"/>
    </xf>
    <xf numFmtId="9" fontId="21" fillId="0" borderId="36" xfId="52" applyNumberFormat="1" applyFont="1" applyBorder="1" applyAlignment="1">
      <alignment horizontal="left" vertical="center"/>
    </xf>
    <xf numFmtId="9" fontId="21" fillId="0" borderId="38" xfId="52" applyNumberFormat="1" applyFont="1" applyBorder="1" applyAlignment="1">
      <alignment horizontal="left" vertical="center"/>
    </xf>
    <xf numFmtId="0" fontId="34" fillId="0" borderId="69" xfId="52" applyFont="1" applyFill="1" applyBorder="1" applyAlignment="1">
      <alignment horizontal="left" vertical="center"/>
    </xf>
    <xf numFmtId="0" fontId="34" fillId="0" borderId="38" xfId="52" applyFont="1" applyFill="1" applyBorder="1" applyAlignment="1">
      <alignment horizontal="left" vertical="center"/>
    </xf>
    <xf numFmtId="0" fontId="21" fillId="0" borderId="79" xfId="52" applyFont="1" applyFill="1" applyBorder="1" applyAlignment="1">
      <alignment horizontal="left" vertical="center"/>
    </xf>
    <xf numFmtId="0" fontId="36" fillId="0" borderId="80" xfId="52" applyFont="1" applyBorder="1" applyAlignment="1">
      <alignment horizontal="center" vertical="center"/>
    </xf>
    <xf numFmtId="0" fontId="21" fillId="0" borderId="76" xfId="52" applyFont="1" applyBorder="1" applyAlignment="1">
      <alignment horizontal="center" vertical="center"/>
    </xf>
    <xf numFmtId="0" fontId="21" fillId="0" borderId="78" xfId="52" applyFont="1" applyBorder="1" applyAlignment="1">
      <alignment horizontal="center" vertical="center"/>
    </xf>
    <xf numFmtId="0" fontId="21" fillId="0" borderId="78" xfId="52" applyFont="1" applyFill="1" applyBorder="1" applyAlignment="1">
      <alignment horizontal="left" vertical="center"/>
    </xf>
    <xf numFmtId="0" fontId="50" fillId="0" borderId="9" xfId="0" applyFont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 wrapText="1"/>
    </xf>
    <xf numFmtId="0" fontId="51" fillId="0" borderId="11" xfId="0" applyFont="1" applyBorder="1"/>
    <xf numFmtId="0" fontId="51" fillId="0" borderId="2" xfId="0" applyFont="1" applyBorder="1"/>
    <xf numFmtId="0" fontId="51" fillId="0" borderId="5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7" borderId="5" xfId="0" applyFont="1" applyFill="1" applyBorder="1" applyAlignment="1">
      <alignment horizontal="center" vertical="center"/>
    </xf>
    <xf numFmtId="0" fontId="51" fillId="7" borderId="7" xfId="0" applyFont="1" applyFill="1" applyBorder="1" applyAlignment="1">
      <alignment horizontal="center" vertical="center"/>
    </xf>
    <xf numFmtId="0" fontId="51" fillId="7" borderId="2" xfId="0" applyFont="1" applyFill="1" applyBorder="1"/>
    <xf numFmtId="0" fontId="0" fillId="0" borderId="11" xfId="0" applyBorder="1"/>
    <xf numFmtId="0" fontId="0" fillId="7" borderId="2" xfId="0" applyFill="1" applyBorder="1"/>
    <xf numFmtId="0" fontId="0" fillId="0" borderId="13" xfId="0" applyBorder="1"/>
    <xf numFmtId="0" fontId="0" fillId="0" borderId="14" xfId="0" applyBorder="1"/>
    <xf numFmtId="0" fontId="0" fillId="7" borderId="14" xfId="0" applyFill="1" applyBorder="1"/>
    <xf numFmtId="0" fontId="0" fillId="8" borderId="0" xfId="0" applyFill="1"/>
    <xf numFmtId="0" fontId="50" fillId="0" borderId="15" xfId="0" applyFont="1" applyBorder="1" applyAlignment="1">
      <alignment horizontal="center" vertical="center" wrapText="1"/>
    </xf>
    <xf numFmtId="0" fontId="51" fillId="0" borderId="81" xfId="0" applyFont="1" applyBorder="1" applyAlignment="1">
      <alignment horizontal="center" vertical="center"/>
    </xf>
    <xf numFmtId="0" fontId="51" fillId="0" borderId="16" xfId="0" applyFont="1" applyBorder="1"/>
    <xf numFmtId="0" fontId="0" fillId="0" borderId="16" xfId="0" applyBorder="1"/>
    <xf numFmtId="0" fontId="0" fillId="0" borderId="1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52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10" borderId="2" xfId="0" applyFont="1" applyFill="1" applyBorder="1" applyAlignment="1">
      <alignment vertical="top" wrapText="1"/>
    </xf>
    <xf numFmtId="0" fontId="51" fillId="9" borderId="2" xfId="0" applyFont="1" applyFill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3" fillId="0" borderId="0" xfId="0" applyFont="1"/>
    <xf numFmtId="0" fontId="53" fillId="0" borderId="0" xfId="0" applyFont="1" applyAlignment="1">
      <alignment vertical="top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常规_110509_2006-09-28 2" xfId="61"/>
    <cellStyle name="S10" xfId="62"/>
    <cellStyle name="S16" xfId="63"/>
    <cellStyle name="常规 11 17" xfId="6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80135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2383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2383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80135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1050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20383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480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289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219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038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219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038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2194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038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2194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219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3038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476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476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476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4765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476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8774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04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100488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1004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10048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1004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10048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1004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1004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43840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476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1004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2390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239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1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1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1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1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22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81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82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83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84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87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88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89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90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91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92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93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94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95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96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97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98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99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100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101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02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03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04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5" name="Text Box 1"/>
        <xdr:cNvSpPr txBox="1">
          <a:spLocks noChangeArrowheads="1"/>
        </xdr:cNvSpPr>
      </xdr:nvSpPr>
      <xdr:spPr>
        <a:xfrm>
          <a:off x="0" y="524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06" name="Text Box 1"/>
        <xdr:cNvSpPr txBox="1">
          <a:spLocks noChangeArrowheads="1"/>
        </xdr:cNvSpPr>
      </xdr:nvSpPr>
      <xdr:spPr>
        <a:xfrm>
          <a:off x="0" y="5241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07" name="Text Box 1"/>
        <xdr:cNvSpPr txBox="1">
          <a:spLocks noChangeArrowheads="1"/>
        </xdr:cNvSpPr>
      </xdr:nvSpPr>
      <xdr:spPr>
        <a:xfrm>
          <a:off x="0" y="5241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8" name="Text Box 1"/>
        <xdr:cNvSpPr txBox="1">
          <a:spLocks noChangeArrowheads="1"/>
        </xdr:cNvSpPr>
      </xdr:nvSpPr>
      <xdr:spPr>
        <a:xfrm>
          <a:off x="0" y="524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9" name="Text Box 1"/>
        <xdr:cNvSpPr txBox="1">
          <a:spLocks noChangeArrowheads="1"/>
        </xdr:cNvSpPr>
      </xdr:nvSpPr>
      <xdr:spPr>
        <a:xfrm>
          <a:off x="0" y="524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0" name="Text Box 1"/>
        <xdr:cNvSpPr txBox="1">
          <a:spLocks noChangeArrowheads="1"/>
        </xdr:cNvSpPr>
      </xdr:nvSpPr>
      <xdr:spPr>
        <a:xfrm>
          <a:off x="0" y="524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11" name="Text Box 1"/>
        <xdr:cNvSpPr txBox="1">
          <a:spLocks noChangeArrowheads="1"/>
        </xdr:cNvSpPr>
      </xdr:nvSpPr>
      <xdr:spPr>
        <a:xfrm>
          <a:off x="0" y="5241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12" name="Text Box 1"/>
        <xdr:cNvSpPr txBox="1">
          <a:spLocks noChangeArrowheads="1"/>
        </xdr:cNvSpPr>
      </xdr:nvSpPr>
      <xdr:spPr>
        <a:xfrm>
          <a:off x="0" y="5241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3" name="Text Box 1"/>
        <xdr:cNvSpPr txBox="1">
          <a:spLocks noChangeArrowheads="1"/>
        </xdr:cNvSpPr>
      </xdr:nvSpPr>
      <xdr:spPr>
        <a:xfrm>
          <a:off x="0" y="524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4" name="Text Box 1"/>
        <xdr:cNvSpPr txBox="1">
          <a:spLocks noChangeArrowheads="1"/>
        </xdr:cNvSpPr>
      </xdr:nvSpPr>
      <xdr:spPr>
        <a:xfrm>
          <a:off x="0" y="524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5" name="Text Box 1"/>
        <xdr:cNvSpPr txBox="1">
          <a:spLocks noChangeArrowheads="1"/>
        </xdr:cNvSpPr>
      </xdr:nvSpPr>
      <xdr:spPr>
        <a:xfrm>
          <a:off x="0" y="524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68580</xdr:colOff>
      <xdr:row>2</xdr:row>
      <xdr:rowOff>49530</xdr:rowOff>
    </xdr:from>
    <xdr:to>
      <xdr:col>8</xdr:col>
      <xdr:colOff>1002030</xdr:colOff>
      <xdr:row>4</xdr:row>
      <xdr:rowOff>59055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61885" y="630555"/>
          <a:ext cx="933450" cy="485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38.xml"/><Relationship Id="rId8" Type="http://schemas.openxmlformats.org/officeDocument/2006/relationships/ctrlProp" Target="../ctrlProps/ctrlProp137.xml"/><Relationship Id="rId7" Type="http://schemas.openxmlformats.org/officeDocument/2006/relationships/ctrlProp" Target="../ctrlProps/ctrlProp136.xml"/><Relationship Id="rId6" Type="http://schemas.openxmlformats.org/officeDocument/2006/relationships/ctrlProp" Target="../ctrlProps/ctrlProp135.xml"/><Relationship Id="rId5" Type="http://schemas.openxmlformats.org/officeDocument/2006/relationships/ctrlProp" Target="../ctrlProps/ctrlProp134.xml"/><Relationship Id="rId41" Type="http://schemas.openxmlformats.org/officeDocument/2006/relationships/ctrlProp" Target="../ctrlProps/ctrlProp170.xml"/><Relationship Id="rId40" Type="http://schemas.openxmlformats.org/officeDocument/2006/relationships/ctrlProp" Target="../ctrlProps/ctrlProp169.xml"/><Relationship Id="rId4" Type="http://schemas.openxmlformats.org/officeDocument/2006/relationships/ctrlProp" Target="../ctrlProps/ctrlProp133.xml"/><Relationship Id="rId39" Type="http://schemas.openxmlformats.org/officeDocument/2006/relationships/ctrlProp" Target="../ctrlProps/ctrlProp168.xml"/><Relationship Id="rId38" Type="http://schemas.openxmlformats.org/officeDocument/2006/relationships/ctrlProp" Target="../ctrlProps/ctrlProp167.xml"/><Relationship Id="rId37" Type="http://schemas.openxmlformats.org/officeDocument/2006/relationships/ctrlProp" Target="../ctrlProps/ctrlProp166.xml"/><Relationship Id="rId36" Type="http://schemas.openxmlformats.org/officeDocument/2006/relationships/ctrlProp" Target="../ctrlProps/ctrlProp165.xml"/><Relationship Id="rId35" Type="http://schemas.openxmlformats.org/officeDocument/2006/relationships/ctrlProp" Target="../ctrlProps/ctrlProp164.xml"/><Relationship Id="rId34" Type="http://schemas.openxmlformats.org/officeDocument/2006/relationships/ctrlProp" Target="../ctrlProps/ctrlProp163.xml"/><Relationship Id="rId33" Type="http://schemas.openxmlformats.org/officeDocument/2006/relationships/ctrlProp" Target="../ctrlProps/ctrlProp162.xml"/><Relationship Id="rId32" Type="http://schemas.openxmlformats.org/officeDocument/2006/relationships/ctrlProp" Target="../ctrlProps/ctrlProp161.xml"/><Relationship Id="rId31" Type="http://schemas.openxmlformats.org/officeDocument/2006/relationships/ctrlProp" Target="../ctrlProps/ctrlProp160.xml"/><Relationship Id="rId30" Type="http://schemas.openxmlformats.org/officeDocument/2006/relationships/ctrlProp" Target="../ctrlProps/ctrlProp159.xml"/><Relationship Id="rId3" Type="http://schemas.openxmlformats.org/officeDocument/2006/relationships/ctrlProp" Target="../ctrlProps/ctrlProp132.xml"/><Relationship Id="rId29" Type="http://schemas.openxmlformats.org/officeDocument/2006/relationships/ctrlProp" Target="../ctrlProps/ctrlProp158.xml"/><Relationship Id="rId28" Type="http://schemas.openxmlformats.org/officeDocument/2006/relationships/ctrlProp" Target="../ctrlProps/ctrlProp157.xml"/><Relationship Id="rId27" Type="http://schemas.openxmlformats.org/officeDocument/2006/relationships/ctrlProp" Target="../ctrlProps/ctrlProp156.xml"/><Relationship Id="rId26" Type="http://schemas.openxmlformats.org/officeDocument/2006/relationships/ctrlProp" Target="../ctrlProps/ctrlProp155.xml"/><Relationship Id="rId25" Type="http://schemas.openxmlformats.org/officeDocument/2006/relationships/ctrlProp" Target="../ctrlProps/ctrlProp154.xml"/><Relationship Id="rId24" Type="http://schemas.openxmlformats.org/officeDocument/2006/relationships/ctrlProp" Target="../ctrlProps/ctrlProp153.xml"/><Relationship Id="rId23" Type="http://schemas.openxmlformats.org/officeDocument/2006/relationships/ctrlProp" Target="../ctrlProps/ctrlProp152.xml"/><Relationship Id="rId22" Type="http://schemas.openxmlformats.org/officeDocument/2006/relationships/ctrlProp" Target="../ctrlProps/ctrlProp151.xml"/><Relationship Id="rId21" Type="http://schemas.openxmlformats.org/officeDocument/2006/relationships/ctrlProp" Target="../ctrlProps/ctrlProp150.xml"/><Relationship Id="rId20" Type="http://schemas.openxmlformats.org/officeDocument/2006/relationships/ctrlProp" Target="../ctrlProps/ctrlProp14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48.xml"/><Relationship Id="rId18" Type="http://schemas.openxmlformats.org/officeDocument/2006/relationships/ctrlProp" Target="../ctrlProps/ctrlProp147.xml"/><Relationship Id="rId17" Type="http://schemas.openxmlformats.org/officeDocument/2006/relationships/ctrlProp" Target="../ctrlProps/ctrlProp146.xml"/><Relationship Id="rId16" Type="http://schemas.openxmlformats.org/officeDocument/2006/relationships/ctrlProp" Target="../ctrlProps/ctrlProp145.xml"/><Relationship Id="rId15" Type="http://schemas.openxmlformats.org/officeDocument/2006/relationships/ctrlProp" Target="../ctrlProps/ctrlProp144.xml"/><Relationship Id="rId14" Type="http://schemas.openxmlformats.org/officeDocument/2006/relationships/ctrlProp" Target="../ctrlProps/ctrlProp143.xml"/><Relationship Id="rId13" Type="http://schemas.openxmlformats.org/officeDocument/2006/relationships/ctrlProp" Target="../ctrlProps/ctrlProp142.xml"/><Relationship Id="rId12" Type="http://schemas.openxmlformats.org/officeDocument/2006/relationships/ctrlProp" Target="../ctrlProps/ctrlProp141.xml"/><Relationship Id="rId11" Type="http://schemas.openxmlformats.org/officeDocument/2006/relationships/ctrlProp" Target="../ctrlProps/ctrlProp140.xml"/><Relationship Id="rId10" Type="http://schemas.openxmlformats.org/officeDocument/2006/relationships/ctrlProp" Target="../ctrlProps/ctrlProp13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75" customWidth="1"/>
    <col min="3" max="3" width="10.125" customWidth="1"/>
  </cols>
  <sheetData>
    <row r="1" ht="21" customHeight="1" spans="1:2">
      <c r="A1" s="476"/>
      <c r="B1" s="477" t="s">
        <v>0</v>
      </c>
    </row>
    <row r="2" spans="1:2">
      <c r="A2" s="9">
        <v>1</v>
      </c>
      <c r="B2" s="478" t="s">
        <v>1</v>
      </c>
    </row>
    <row r="3" spans="1:2">
      <c r="A3" s="9">
        <v>2</v>
      </c>
      <c r="B3" s="478" t="s">
        <v>2</v>
      </c>
    </row>
    <row r="4" spans="1:2">
      <c r="A4" s="9">
        <v>3</v>
      </c>
      <c r="B4" s="478" t="s">
        <v>3</v>
      </c>
    </row>
    <row r="5" spans="1:2">
      <c r="A5" s="9">
        <v>4</v>
      </c>
      <c r="B5" s="478" t="s">
        <v>4</v>
      </c>
    </row>
    <row r="6" spans="1:2">
      <c r="A6" s="9">
        <v>5</v>
      </c>
      <c r="B6" s="478" t="s">
        <v>5</v>
      </c>
    </row>
    <row r="7" spans="1:2">
      <c r="A7" s="9">
        <v>6</v>
      </c>
      <c r="B7" s="478" t="s">
        <v>6</v>
      </c>
    </row>
    <row r="8" s="474" customFormat="1" ht="15" customHeight="1" spans="1:2">
      <c r="A8" s="479">
        <v>7</v>
      </c>
      <c r="B8" s="480" t="s">
        <v>7</v>
      </c>
    </row>
    <row r="9" ht="18.95" customHeight="1" spans="1:2">
      <c r="A9" s="476"/>
      <c r="B9" s="481" t="s">
        <v>8</v>
      </c>
    </row>
    <row r="10" ht="15.95" customHeight="1" spans="1:2">
      <c r="A10" s="9">
        <v>1</v>
      </c>
      <c r="B10" s="482" t="s">
        <v>9</v>
      </c>
    </row>
    <row r="11" spans="1:2">
      <c r="A11" s="9">
        <v>2</v>
      </c>
      <c r="B11" s="478" t="s">
        <v>10</v>
      </c>
    </row>
    <row r="12" spans="1:2">
      <c r="A12" s="9">
        <v>3</v>
      </c>
      <c r="B12" s="480" t="s">
        <v>11</v>
      </c>
    </row>
    <row r="13" spans="1:2">
      <c r="A13" s="9">
        <v>4</v>
      </c>
      <c r="B13" s="478" t="s">
        <v>12</v>
      </c>
    </row>
    <row r="14" spans="1:2">
      <c r="A14" s="9">
        <v>5</v>
      </c>
      <c r="B14" s="478" t="s">
        <v>13</v>
      </c>
    </row>
    <row r="15" spans="1:2">
      <c r="A15" s="9">
        <v>6</v>
      </c>
      <c r="B15" s="478" t="s">
        <v>14</v>
      </c>
    </row>
    <row r="16" spans="1:2">
      <c r="A16" s="9">
        <v>7</v>
      </c>
      <c r="B16" s="478" t="s">
        <v>15</v>
      </c>
    </row>
    <row r="17" spans="1:2">
      <c r="A17" s="9">
        <v>8</v>
      </c>
      <c r="B17" s="478" t="s">
        <v>16</v>
      </c>
    </row>
    <row r="18" spans="1:2">
      <c r="A18" s="9">
        <v>9</v>
      </c>
      <c r="B18" s="478" t="s">
        <v>17</v>
      </c>
    </row>
    <row r="19" spans="1:2">
      <c r="A19" s="9"/>
      <c r="B19" s="478"/>
    </row>
    <row r="20" ht="20.25" spans="1:2">
      <c r="A20" s="476"/>
      <c r="B20" s="477" t="s">
        <v>18</v>
      </c>
    </row>
    <row r="21" spans="1:2">
      <c r="A21" s="9">
        <v>1</v>
      </c>
      <c r="B21" s="483" t="s">
        <v>19</v>
      </c>
    </row>
    <row r="22" spans="1:2">
      <c r="A22" s="9">
        <v>2</v>
      </c>
      <c r="B22" s="478" t="s">
        <v>20</v>
      </c>
    </row>
    <row r="23" spans="1:2">
      <c r="A23" s="9">
        <v>3</v>
      </c>
      <c r="B23" s="478" t="s">
        <v>21</v>
      </c>
    </row>
    <row r="24" spans="1:2">
      <c r="A24" s="9">
        <v>4</v>
      </c>
      <c r="B24" s="478" t="s">
        <v>22</v>
      </c>
    </row>
    <row r="25" spans="1:2">
      <c r="A25" s="9">
        <v>5</v>
      </c>
      <c r="B25" s="478" t="s">
        <v>23</v>
      </c>
    </row>
    <row r="26" spans="1:2">
      <c r="A26" s="9">
        <v>6</v>
      </c>
      <c r="B26" s="478" t="s">
        <v>24</v>
      </c>
    </row>
    <row r="27" spans="1:2">
      <c r="A27" s="9">
        <v>7</v>
      </c>
      <c r="B27" s="478" t="s">
        <v>25</v>
      </c>
    </row>
    <row r="28" spans="1:2">
      <c r="A28" s="9"/>
      <c r="B28" s="478"/>
    </row>
    <row r="29" ht="20.25" spans="1:2">
      <c r="A29" s="476"/>
      <c r="B29" s="477" t="s">
        <v>26</v>
      </c>
    </row>
    <row r="30" spans="1:2">
      <c r="A30" s="9">
        <v>1</v>
      </c>
      <c r="B30" s="483" t="s">
        <v>27</v>
      </c>
    </row>
    <row r="31" spans="1:2">
      <c r="A31" s="9">
        <v>2</v>
      </c>
      <c r="B31" s="478" t="s">
        <v>28</v>
      </c>
    </row>
    <row r="32" spans="1:2">
      <c r="A32" s="9">
        <v>3</v>
      </c>
      <c r="B32" s="478" t="s">
        <v>29</v>
      </c>
    </row>
    <row r="33" ht="28.5" spans="1:2">
      <c r="A33" s="9">
        <v>4</v>
      </c>
      <c r="B33" s="478" t="s">
        <v>30</v>
      </c>
    </row>
    <row r="34" spans="1:2">
      <c r="A34" s="9">
        <v>5</v>
      </c>
      <c r="B34" s="478" t="s">
        <v>31</v>
      </c>
    </row>
    <row r="35" spans="1:2">
      <c r="A35" s="9">
        <v>6</v>
      </c>
      <c r="B35" s="478" t="s">
        <v>32</v>
      </c>
    </row>
    <row r="36" spans="1:2">
      <c r="A36" s="9">
        <v>7</v>
      </c>
      <c r="B36" s="478" t="s">
        <v>33</v>
      </c>
    </row>
    <row r="37" spans="1:2">
      <c r="A37" s="9"/>
      <c r="B37" s="478"/>
    </row>
    <row r="39" spans="1:2">
      <c r="A39" s="484" t="s">
        <v>34</v>
      </c>
      <c r="B39" s="48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125" zoomScaleNormal="125" workbookViewId="0">
      <selection activeCell="B4" sqref="B4:F7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8.6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244</v>
      </c>
      <c r="B2" s="5" t="s">
        <v>249</v>
      </c>
      <c r="C2" s="5" t="s">
        <v>245</v>
      </c>
      <c r="D2" s="5" t="s">
        <v>246</v>
      </c>
      <c r="E2" s="5" t="s">
        <v>247</v>
      </c>
      <c r="F2" s="5" t="s">
        <v>248</v>
      </c>
      <c r="G2" s="4" t="s">
        <v>272</v>
      </c>
      <c r="H2" s="4"/>
      <c r="I2" s="4" t="s">
        <v>273</v>
      </c>
      <c r="J2" s="4"/>
      <c r="K2" s="6" t="s">
        <v>274</v>
      </c>
      <c r="L2" s="71" t="s">
        <v>275</v>
      </c>
      <c r="M2" s="24" t="s">
        <v>276</v>
      </c>
    </row>
    <row r="3" s="1" customFormat="1" ht="16.5" spans="1:13">
      <c r="A3" s="4"/>
      <c r="B3" s="7"/>
      <c r="C3" s="7"/>
      <c r="D3" s="7"/>
      <c r="E3" s="7"/>
      <c r="F3" s="7"/>
      <c r="G3" s="4" t="s">
        <v>277</v>
      </c>
      <c r="H3" s="4" t="s">
        <v>278</v>
      </c>
      <c r="I3" s="4" t="s">
        <v>277</v>
      </c>
      <c r="J3" s="4" t="s">
        <v>278</v>
      </c>
      <c r="K3" s="8"/>
      <c r="L3" s="72"/>
      <c r="M3" s="25"/>
    </row>
    <row r="4" ht="22" customHeight="1" spans="1:13">
      <c r="A4" s="62">
        <v>1</v>
      </c>
      <c r="B4" s="16" t="s">
        <v>261</v>
      </c>
      <c r="C4" s="28" t="s">
        <v>259</v>
      </c>
      <c r="D4" s="28" t="s">
        <v>260</v>
      </c>
      <c r="E4" s="29" t="s">
        <v>121</v>
      </c>
      <c r="F4" s="13" t="s">
        <v>62</v>
      </c>
      <c r="G4" s="63">
        <v>-0.01</v>
      </c>
      <c r="H4" s="64">
        <v>0</v>
      </c>
      <c r="I4" s="63">
        <v>-0.01</v>
      </c>
      <c r="J4" s="64">
        <v>0</v>
      </c>
      <c r="K4" s="67"/>
      <c r="L4" s="17"/>
      <c r="M4" s="17" t="s">
        <v>262</v>
      </c>
    </row>
    <row r="5" ht="22" customHeight="1" spans="1:13">
      <c r="A5" s="62">
        <v>2</v>
      </c>
      <c r="B5" s="16" t="s">
        <v>261</v>
      </c>
      <c r="C5" s="28" t="s">
        <v>263</v>
      </c>
      <c r="D5" s="28" t="s">
        <v>260</v>
      </c>
      <c r="E5" s="29" t="s">
        <v>264</v>
      </c>
      <c r="F5" s="13" t="s">
        <v>62</v>
      </c>
      <c r="G5" s="63">
        <v>-0.01</v>
      </c>
      <c r="H5" s="64">
        <v>0</v>
      </c>
      <c r="I5" s="63">
        <v>-0.01</v>
      </c>
      <c r="J5" s="64">
        <v>0</v>
      </c>
      <c r="K5" s="67"/>
      <c r="L5" s="17"/>
      <c r="M5" s="17" t="s">
        <v>262</v>
      </c>
    </row>
    <row r="6" ht="22" customHeight="1" spans="1:13">
      <c r="A6" s="62">
        <v>3</v>
      </c>
      <c r="B6" s="16" t="s">
        <v>261</v>
      </c>
      <c r="C6" s="28" t="s">
        <v>265</v>
      </c>
      <c r="D6" s="28" t="s">
        <v>260</v>
      </c>
      <c r="E6" s="29" t="s">
        <v>119</v>
      </c>
      <c r="F6" s="13" t="s">
        <v>62</v>
      </c>
      <c r="G6" s="63">
        <v>-0.01</v>
      </c>
      <c r="H6" s="64">
        <v>0</v>
      </c>
      <c r="I6" s="63">
        <v>-0.01</v>
      </c>
      <c r="J6" s="64">
        <v>0</v>
      </c>
      <c r="K6" s="67"/>
      <c r="L6" s="17"/>
      <c r="M6" s="17" t="s">
        <v>262</v>
      </c>
    </row>
    <row r="7" ht="22" customHeight="1" spans="1:13">
      <c r="A7" s="62">
        <v>4</v>
      </c>
      <c r="B7" s="16" t="s">
        <v>261</v>
      </c>
      <c r="C7" s="28" t="s">
        <v>266</v>
      </c>
      <c r="D7" s="28" t="s">
        <v>260</v>
      </c>
      <c r="E7" s="29" t="s">
        <v>267</v>
      </c>
      <c r="F7" s="13" t="s">
        <v>62</v>
      </c>
      <c r="G7" s="63">
        <v>-0.01</v>
      </c>
      <c r="H7" s="64">
        <v>0</v>
      </c>
      <c r="I7" s="63">
        <v>-0.01</v>
      </c>
      <c r="J7" s="64">
        <v>0</v>
      </c>
      <c r="K7" s="67"/>
      <c r="L7" s="9"/>
      <c r="M7" s="9" t="s">
        <v>262</v>
      </c>
    </row>
    <row r="8" ht="22" customHeight="1" spans="1:13">
      <c r="A8" s="62"/>
      <c r="B8" s="65"/>
      <c r="C8" s="32"/>
      <c r="D8" s="32"/>
      <c r="E8" s="32"/>
      <c r="F8" s="66"/>
      <c r="G8" s="67"/>
      <c r="H8" s="68"/>
      <c r="I8" s="68"/>
      <c r="J8" s="68"/>
      <c r="K8" s="67"/>
      <c r="L8" s="9"/>
      <c r="M8" s="9"/>
    </row>
    <row r="9" ht="22" customHeight="1" spans="1:13">
      <c r="A9" s="62"/>
      <c r="B9" s="65"/>
      <c r="C9" s="32"/>
      <c r="D9" s="32"/>
      <c r="E9" s="32"/>
      <c r="F9" s="66"/>
      <c r="G9" s="67"/>
      <c r="H9" s="68"/>
      <c r="I9" s="68"/>
      <c r="J9" s="68"/>
      <c r="K9" s="67"/>
      <c r="L9" s="9"/>
      <c r="M9" s="9"/>
    </row>
    <row r="10" ht="22" customHeight="1" spans="1:13">
      <c r="A10" s="62"/>
      <c r="B10" s="65"/>
      <c r="C10" s="32"/>
      <c r="D10" s="32"/>
      <c r="E10" s="32"/>
      <c r="F10" s="66"/>
      <c r="G10" s="67"/>
      <c r="H10" s="68"/>
      <c r="I10" s="68"/>
      <c r="J10" s="68"/>
      <c r="K10" s="67"/>
      <c r="L10" s="9"/>
      <c r="M10" s="9"/>
    </row>
    <row r="11" s="2" customFormat="1" ht="18.75" spans="1:13">
      <c r="A11" s="18" t="s">
        <v>279</v>
      </c>
      <c r="B11" s="19"/>
      <c r="C11" s="19"/>
      <c r="D11" s="32"/>
      <c r="E11" s="20"/>
      <c r="F11" s="66"/>
      <c r="G11" s="33"/>
      <c r="H11" s="18" t="s">
        <v>269</v>
      </c>
      <c r="I11" s="19"/>
      <c r="J11" s="19"/>
      <c r="K11" s="20"/>
      <c r="L11" s="73"/>
      <c r="M11" s="26"/>
    </row>
    <row r="12" ht="84" customHeight="1" spans="1:13">
      <c r="A12" s="69" t="s">
        <v>280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4"/>
    </row>
  </sheetData>
  <mergeCells count="15">
    <mergeCell ref="A1:M1"/>
    <mergeCell ref="G2:H2"/>
    <mergeCell ref="I2:J2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B4" sqref="B4:F7"/>
    </sheetView>
  </sheetViews>
  <sheetFormatPr defaultColWidth="9" defaultRowHeight="14.25"/>
  <cols>
    <col min="1" max="2" width="8.625" customWidth="1"/>
    <col min="3" max="3" width="13.5" customWidth="1"/>
    <col min="4" max="4" width="18.625" customWidth="1"/>
    <col min="5" max="5" width="12.125" customWidth="1"/>
    <col min="6" max="6" width="16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282</v>
      </c>
      <c r="B2" s="5" t="s">
        <v>249</v>
      </c>
      <c r="C2" s="5" t="s">
        <v>245</v>
      </c>
      <c r="D2" s="5" t="s">
        <v>246</v>
      </c>
      <c r="E2" s="5" t="s">
        <v>247</v>
      </c>
      <c r="F2" s="5" t="s">
        <v>248</v>
      </c>
      <c r="G2" s="40" t="s">
        <v>283</v>
      </c>
      <c r="H2" s="41"/>
      <c r="I2" s="59"/>
      <c r="J2" s="40" t="s">
        <v>284</v>
      </c>
      <c r="K2" s="41"/>
      <c r="L2" s="59"/>
      <c r="M2" s="40" t="s">
        <v>285</v>
      </c>
      <c r="N2" s="41"/>
      <c r="O2" s="59"/>
      <c r="P2" s="40" t="s">
        <v>286</v>
      </c>
      <c r="Q2" s="41"/>
      <c r="R2" s="59"/>
      <c r="S2" s="41" t="s">
        <v>287</v>
      </c>
      <c r="T2" s="41"/>
      <c r="U2" s="59"/>
      <c r="V2" s="36" t="s">
        <v>288</v>
      </c>
      <c r="W2" s="36" t="s">
        <v>258</v>
      </c>
    </row>
    <row r="3" s="1" customFormat="1" ht="16.5" spans="1:23">
      <c r="A3" s="7"/>
      <c r="B3" s="42"/>
      <c r="C3" s="42"/>
      <c r="D3" s="42"/>
      <c r="E3" s="42"/>
      <c r="F3" s="42"/>
      <c r="G3" s="4" t="s">
        <v>289</v>
      </c>
      <c r="H3" s="4" t="s">
        <v>67</v>
      </c>
      <c r="I3" s="4" t="s">
        <v>249</v>
      </c>
      <c r="J3" s="4" t="s">
        <v>289</v>
      </c>
      <c r="K3" s="4" t="s">
        <v>67</v>
      </c>
      <c r="L3" s="4" t="s">
        <v>249</v>
      </c>
      <c r="M3" s="4" t="s">
        <v>289</v>
      </c>
      <c r="N3" s="4" t="s">
        <v>67</v>
      </c>
      <c r="O3" s="4" t="s">
        <v>249</v>
      </c>
      <c r="P3" s="4" t="s">
        <v>289</v>
      </c>
      <c r="Q3" s="4" t="s">
        <v>67</v>
      </c>
      <c r="R3" s="4" t="s">
        <v>249</v>
      </c>
      <c r="S3" s="4" t="s">
        <v>289</v>
      </c>
      <c r="T3" s="4" t="s">
        <v>67</v>
      </c>
      <c r="U3" s="4" t="s">
        <v>249</v>
      </c>
      <c r="V3" s="61"/>
      <c r="W3" s="61"/>
    </row>
    <row r="4" ht="18.75" spans="1:23">
      <c r="A4" s="43" t="s">
        <v>290</v>
      </c>
      <c r="B4" s="16" t="s">
        <v>261</v>
      </c>
      <c r="C4" s="28" t="s">
        <v>259</v>
      </c>
      <c r="D4" s="28" t="s">
        <v>260</v>
      </c>
      <c r="E4" s="29" t="s">
        <v>121</v>
      </c>
      <c r="F4" s="13" t="s">
        <v>62</v>
      </c>
      <c r="G4" s="31" t="s">
        <v>291</v>
      </c>
      <c r="H4" s="44"/>
      <c r="I4" s="44" t="s">
        <v>292</v>
      </c>
      <c r="J4" s="44"/>
      <c r="K4" s="31"/>
      <c r="L4" s="31"/>
      <c r="M4" s="17"/>
      <c r="N4" s="17"/>
      <c r="O4" s="17"/>
      <c r="P4" s="17"/>
      <c r="Q4" s="17"/>
      <c r="R4" s="17"/>
      <c r="S4" s="17"/>
      <c r="T4" s="17"/>
      <c r="U4" s="17"/>
      <c r="V4" s="17" t="s">
        <v>293</v>
      </c>
      <c r="W4" s="17"/>
    </row>
    <row r="5" ht="18.75" spans="1:23">
      <c r="A5" s="45"/>
      <c r="B5" s="16" t="s">
        <v>261</v>
      </c>
      <c r="C5" s="28" t="s">
        <v>263</v>
      </c>
      <c r="D5" s="28" t="s">
        <v>260</v>
      </c>
      <c r="E5" s="29" t="s">
        <v>264</v>
      </c>
      <c r="F5" s="13" t="s">
        <v>62</v>
      </c>
      <c r="G5" s="46" t="s">
        <v>294</v>
      </c>
      <c r="H5" s="47"/>
      <c r="I5" s="60"/>
      <c r="J5" s="46" t="s">
        <v>295</v>
      </c>
      <c r="K5" s="47"/>
      <c r="L5" s="60"/>
      <c r="M5" s="40" t="s">
        <v>296</v>
      </c>
      <c r="N5" s="41"/>
      <c r="O5" s="59"/>
      <c r="P5" s="40" t="s">
        <v>297</v>
      </c>
      <c r="Q5" s="41"/>
      <c r="R5" s="59"/>
      <c r="S5" s="41" t="s">
        <v>298</v>
      </c>
      <c r="T5" s="41"/>
      <c r="U5" s="59"/>
      <c r="V5" s="17"/>
      <c r="W5" s="17"/>
    </row>
    <row r="6" ht="18.75" spans="1:23">
      <c r="A6" s="45"/>
      <c r="B6" s="16" t="s">
        <v>261</v>
      </c>
      <c r="C6" s="28" t="s">
        <v>265</v>
      </c>
      <c r="D6" s="28" t="s">
        <v>260</v>
      </c>
      <c r="E6" s="29" t="s">
        <v>119</v>
      </c>
      <c r="F6" s="13" t="s">
        <v>62</v>
      </c>
      <c r="G6" s="48" t="s">
        <v>289</v>
      </c>
      <c r="H6" s="48" t="s">
        <v>67</v>
      </c>
      <c r="I6" s="48" t="s">
        <v>249</v>
      </c>
      <c r="J6" s="48" t="s">
        <v>289</v>
      </c>
      <c r="K6" s="48" t="s">
        <v>67</v>
      </c>
      <c r="L6" s="48" t="s">
        <v>249</v>
      </c>
      <c r="M6" s="4" t="s">
        <v>289</v>
      </c>
      <c r="N6" s="4" t="s">
        <v>67</v>
      </c>
      <c r="O6" s="4" t="s">
        <v>249</v>
      </c>
      <c r="P6" s="4" t="s">
        <v>289</v>
      </c>
      <c r="Q6" s="4" t="s">
        <v>67</v>
      </c>
      <c r="R6" s="4" t="s">
        <v>249</v>
      </c>
      <c r="S6" s="4" t="s">
        <v>289</v>
      </c>
      <c r="T6" s="4" t="s">
        <v>67</v>
      </c>
      <c r="U6" s="4" t="s">
        <v>249</v>
      </c>
      <c r="V6" s="17"/>
      <c r="W6" s="17"/>
    </row>
    <row r="7" ht="18.75" spans="1:23">
      <c r="A7" s="49"/>
      <c r="B7" s="16" t="s">
        <v>261</v>
      </c>
      <c r="C7" s="28" t="s">
        <v>266</v>
      </c>
      <c r="D7" s="28" t="s">
        <v>260</v>
      </c>
      <c r="E7" s="29" t="s">
        <v>267</v>
      </c>
      <c r="F7" s="13" t="s">
        <v>62</v>
      </c>
      <c r="G7" s="31"/>
      <c r="H7" s="44"/>
      <c r="I7" s="44"/>
      <c r="J7" s="44"/>
      <c r="K7" s="44"/>
      <c r="L7" s="31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1:23">
      <c r="A8" s="43"/>
      <c r="B8" s="50"/>
      <c r="C8" s="51"/>
      <c r="D8" s="51"/>
      <c r="E8" s="51"/>
      <c r="F8" s="43"/>
      <c r="G8" s="17"/>
      <c r="H8" s="44"/>
      <c r="I8" s="44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ht="22" customHeight="1" spans="1:23">
      <c r="A9" s="45"/>
      <c r="B9" s="52"/>
      <c r="C9" s="49"/>
      <c r="D9" s="53"/>
      <c r="E9" s="49"/>
      <c r="F9" s="49"/>
      <c r="G9" s="17"/>
      <c r="H9" s="44"/>
      <c r="I9" s="44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pans="1:23">
      <c r="A10" s="43"/>
      <c r="B10" s="50"/>
      <c r="C10" s="54"/>
      <c r="D10" s="51"/>
      <c r="E10" s="54"/>
      <c r="F10" s="43"/>
      <c r="G10" s="17"/>
      <c r="H10" s="44"/>
      <c r="I10" s="44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spans="1:23">
      <c r="A11" s="45"/>
      <c r="B11" s="52"/>
      <c r="C11" s="55"/>
      <c r="D11" s="53"/>
      <c r="E11" s="55"/>
      <c r="F11" s="49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spans="1:23">
      <c r="A12" s="56"/>
      <c r="B12" s="56"/>
      <c r="C12" s="56"/>
      <c r="D12" s="56"/>
      <c r="E12" s="56"/>
      <c r="F12" s="56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spans="1:23">
      <c r="A13" s="55"/>
      <c r="B13" s="55"/>
      <c r="C13" s="55"/>
      <c r="D13" s="55"/>
      <c r="E13" s="55"/>
      <c r="F13" s="55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spans="1:23">
      <c r="A14" s="56"/>
      <c r="B14" s="56"/>
      <c r="C14" s="56"/>
      <c r="D14" s="56"/>
      <c r="E14" s="56"/>
      <c r="F14" s="56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5"/>
      <c r="B15" s="55"/>
      <c r="C15" s="55"/>
      <c r="D15" s="55"/>
      <c r="E15" s="55"/>
      <c r="F15" s="55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8" t="s">
        <v>279</v>
      </c>
      <c r="B17" s="19"/>
      <c r="C17" s="19"/>
      <c r="D17" s="19"/>
      <c r="E17" s="20"/>
      <c r="F17" s="21"/>
      <c r="G17" s="33"/>
      <c r="H17" s="39"/>
      <c r="I17" s="39"/>
      <c r="J17" s="18" t="s">
        <v>269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0"/>
      <c r="V17" s="19"/>
      <c r="W17" s="26"/>
    </row>
    <row r="18" ht="80" customHeight="1" spans="1:23">
      <c r="A18" s="57" t="s">
        <v>299</v>
      </c>
      <c r="B18" s="57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</row>
  </sheetData>
  <mergeCells count="4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301</v>
      </c>
      <c r="B2" s="36" t="s">
        <v>245</v>
      </c>
      <c r="C2" s="36" t="s">
        <v>246</v>
      </c>
      <c r="D2" s="36" t="s">
        <v>247</v>
      </c>
      <c r="E2" s="36" t="s">
        <v>248</v>
      </c>
      <c r="F2" s="36" t="s">
        <v>249</v>
      </c>
      <c r="G2" s="35" t="s">
        <v>302</v>
      </c>
      <c r="H2" s="35" t="s">
        <v>303</v>
      </c>
      <c r="I2" s="35" t="s">
        <v>304</v>
      </c>
      <c r="J2" s="35" t="s">
        <v>303</v>
      </c>
      <c r="K2" s="35" t="s">
        <v>305</v>
      </c>
      <c r="L2" s="35" t="s">
        <v>303</v>
      </c>
      <c r="M2" s="36" t="s">
        <v>288</v>
      </c>
      <c r="N2" s="36" t="s">
        <v>258</v>
      </c>
    </row>
    <row r="3" spans="1:14">
      <c r="A3" s="9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ht="16.5" spans="1:14">
      <c r="A4" s="37" t="s">
        <v>301</v>
      </c>
      <c r="B4" s="38" t="s">
        <v>306</v>
      </c>
      <c r="C4" s="38" t="s">
        <v>289</v>
      </c>
      <c r="D4" s="38" t="s">
        <v>247</v>
      </c>
      <c r="E4" s="36" t="s">
        <v>248</v>
      </c>
      <c r="F4" s="36" t="s">
        <v>249</v>
      </c>
      <c r="G4" s="35" t="s">
        <v>302</v>
      </c>
      <c r="H4" s="35" t="s">
        <v>303</v>
      </c>
      <c r="I4" s="35" t="s">
        <v>304</v>
      </c>
      <c r="J4" s="35" t="s">
        <v>303</v>
      </c>
      <c r="K4" s="35" t="s">
        <v>305</v>
      </c>
      <c r="L4" s="35" t="s">
        <v>303</v>
      </c>
      <c r="M4" s="36" t="s">
        <v>288</v>
      </c>
      <c r="N4" s="36" t="s">
        <v>258</v>
      </c>
    </row>
    <row r="5" spans="1:14">
      <c r="A5" s="9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>
      <c r="A6" s="9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8" t="s">
        <v>307</v>
      </c>
      <c r="B11" s="19"/>
      <c r="C11" s="19"/>
      <c r="D11" s="20"/>
      <c r="E11" s="21"/>
      <c r="F11" s="39"/>
      <c r="G11" s="33"/>
      <c r="H11" s="39"/>
      <c r="I11" s="18" t="s">
        <v>308</v>
      </c>
      <c r="J11" s="19"/>
      <c r="K11" s="19"/>
      <c r="L11" s="19"/>
      <c r="M11" s="19"/>
      <c r="N11" s="26"/>
    </row>
    <row r="12" ht="16.5" spans="1:14">
      <c r="A12" s="22" t="s">
        <v>309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H6" sqref="H6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6.4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310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282</v>
      </c>
      <c r="B2" s="5" t="s">
        <v>249</v>
      </c>
      <c r="C2" s="5" t="s">
        <v>245</v>
      </c>
      <c r="D2" s="5" t="s">
        <v>246</v>
      </c>
      <c r="E2" s="5" t="s">
        <v>247</v>
      </c>
      <c r="F2" s="5" t="s">
        <v>248</v>
      </c>
      <c r="G2" s="4" t="s">
        <v>311</v>
      </c>
      <c r="H2" s="4" t="s">
        <v>312</v>
      </c>
      <c r="I2" s="4" t="s">
        <v>313</v>
      </c>
      <c r="J2" s="4" t="s">
        <v>314</v>
      </c>
      <c r="K2" s="5" t="s">
        <v>288</v>
      </c>
      <c r="L2" s="5" t="s">
        <v>258</v>
      </c>
    </row>
    <row r="3" ht="18.75" spans="1:12">
      <c r="A3" s="27" t="s">
        <v>290</v>
      </c>
      <c r="B3" s="16" t="s">
        <v>261</v>
      </c>
      <c r="C3" s="28" t="s">
        <v>259</v>
      </c>
      <c r="D3" s="28" t="s">
        <v>260</v>
      </c>
      <c r="E3" s="29" t="s">
        <v>121</v>
      </c>
      <c r="F3" s="13" t="s">
        <v>62</v>
      </c>
      <c r="G3" s="30" t="s">
        <v>315</v>
      </c>
      <c r="H3" s="31" t="s">
        <v>316</v>
      </c>
      <c r="I3" s="31"/>
      <c r="J3" s="17"/>
      <c r="K3" s="34" t="s">
        <v>317</v>
      </c>
      <c r="L3" s="17" t="s">
        <v>262</v>
      </c>
    </row>
    <row r="4" ht="18.75" spans="1:12">
      <c r="A4" s="27" t="s">
        <v>290</v>
      </c>
      <c r="B4" s="16" t="s">
        <v>261</v>
      </c>
      <c r="C4" s="28" t="s">
        <v>263</v>
      </c>
      <c r="D4" s="28" t="s">
        <v>260</v>
      </c>
      <c r="E4" s="29" t="s">
        <v>264</v>
      </c>
      <c r="F4" s="13" t="s">
        <v>62</v>
      </c>
      <c r="G4" s="30" t="s">
        <v>315</v>
      </c>
      <c r="H4" s="31" t="s">
        <v>316</v>
      </c>
      <c r="I4" s="31"/>
      <c r="J4" s="17"/>
      <c r="K4" s="34" t="s">
        <v>317</v>
      </c>
      <c r="L4" s="17" t="s">
        <v>262</v>
      </c>
    </row>
    <row r="5" ht="18.75" spans="1:12">
      <c r="A5" s="27" t="s">
        <v>290</v>
      </c>
      <c r="B5" s="16" t="s">
        <v>261</v>
      </c>
      <c r="C5" s="28" t="s">
        <v>265</v>
      </c>
      <c r="D5" s="28" t="s">
        <v>260</v>
      </c>
      <c r="E5" s="29" t="s">
        <v>119</v>
      </c>
      <c r="F5" s="13" t="s">
        <v>62</v>
      </c>
      <c r="G5" s="30" t="s">
        <v>315</v>
      </c>
      <c r="H5" s="31" t="s">
        <v>316</v>
      </c>
      <c r="I5" s="9"/>
      <c r="J5" s="9"/>
      <c r="K5" s="34" t="s">
        <v>317</v>
      </c>
      <c r="L5" s="17" t="s">
        <v>262</v>
      </c>
    </row>
    <row r="6" ht="18.75" spans="1:12">
      <c r="A6" s="27" t="s">
        <v>290</v>
      </c>
      <c r="B6" s="16" t="s">
        <v>261</v>
      </c>
      <c r="C6" s="28" t="s">
        <v>266</v>
      </c>
      <c r="D6" s="28" t="s">
        <v>260</v>
      </c>
      <c r="E6" s="29" t="s">
        <v>267</v>
      </c>
      <c r="F6" s="13" t="s">
        <v>62</v>
      </c>
      <c r="G6" s="30" t="s">
        <v>315</v>
      </c>
      <c r="H6" s="31" t="s">
        <v>316</v>
      </c>
      <c r="I6" s="9"/>
      <c r="J6" s="9"/>
      <c r="K6" s="34" t="s">
        <v>317</v>
      </c>
      <c r="L6" s="17" t="s">
        <v>262</v>
      </c>
    </row>
    <row r="7" spans="1:12">
      <c r="A7" s="9"/>
      <c r="B7" s="32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8" t="s">
        <v>318</v>
      </c>
      <c r="B9" s="19"/>
      <c r="C9" s="19"/>
      <c r="D9" s="19"/>
      <c r="E9" s="20"/>
      <c r="F9" s="21"/>
      <c r="G9" s="33"/>
      <c r="H9" s="18" t="s">
        <v>319</v>
      </c>
      <c r="I9" s="19"/>
      <c r="J9" s="19"/>
      <c r="K9" s="19"/>
      <c r="L9" s="26"/>
    </row>
    <row r="10" ht="16.5" spans="1:12">
      <c r="A10" s="22" t="s">
        <v>320</v>
      </c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J13" sqref="J13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244</v>
      </c>
      <c r="B2" s="5" t="s">
        <v>249</v>
      </c>
      <c r="C2" s="5" t="s">
        <v>289</v>
      </c>
      <c r="D2" s="5" t="s">
        <v>247</v>
      </c>
      <c r="E2" s="5" t="s">
        <v>248</v>
      </c>
      <c r="F2" s="4" t="s">
        <v>322</v>
      </c>
      <c r="G2" s="4" t="s">
        <v>273</v>
      </c>
      <c r="H2" s="6" t="s">
        <v>274</v>
      </c>
      <c r="I2" s="24" t="s">
        <v>276</v>
      </c>
    </row>
    <row r="3" s="1" customFormat="1" ht="16.5" spans="1:9">
      <c r="A3" s="4"/>
      <c r="B3" s="7"/>
      <c r="C3" s="7"/>
      <c r="D3" s="7"/>
      <c r="E3" s="7"/>
      <c r="F3" s="4" t="s">
        <v>323</v>
      </c>
      <c r="G3" s="4" t="s">
        <v>277</v>
      </c>
      <c r="H3" s="8"/>
      <c r="I3" s="25"/>
    </row>
    <row r="4" ht="16.5" spans="1:9">
      <c r="A4" s="9"/>
      <c r="B4" s="10"/>
      <c r="C4" s="11"/>
      <c r="D4" s="12"/>
      <c r="E4" s="13"/>
      <c r="F4" s="14"/>
      <c r="G4" s="14"/>
      <c r="H4" s="14"/>
      <c r="I4" s="17"/>
    </row>
    <row r="5" ht="16.5" spans="1:9">
      <c r="A5" s="9"/>
      <c r="B5" s="10"/>
      <c r="C5" s="11"/>
      <c r="D5" s="12"/>
      <c r="E5" s="13"/>
      <c r="F5" s="14"/>
      <c r="G5" s="14"/>
      <c r="H5" s="14"/>
      <c r="I5" s="17"/>
    </row>
    <row r="6" ht="18.75" spans="1:9">
      <c r="A6" s="9"/>
      <c r="B6" s="9"/>
      <c r="C6" s="15"/>
      <c r="D6" s="16"/>
      <c r="E6" s="13"/>
      <c r="F6" s="14"/>
      <c r="G6" s="14"/>
      <c r="H6" s="14"/>
      <c r="I6" s="17"/>
    </row>
    <row r="7" spans="1:9">
      <c r="A7" s="9"/>
      <c r="B7" s="9"/>
      <c r="C7" s="17"/>
      <c r="D7" s="17"/>
      <c r="E7" s="17"/>
      <c r="F7" s="17"/>
      <c r="G7" s="17"/>
      <c r="H7" s="17"/>
      <c r="I7" s="17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8" t="s">
        <v>324</v>
      </c>
      <c r="B12" s="19"/>
      <c r="C12" s="19"/>
      <c r="D12" s="20"/>
      <c r="E12" s="21"/>
      <c r="F12" s="18" t="s">
        <v>325</v>
      </c>
      <c r="G12" s="19"/>
      <c r="H12" s="20"/>
      <c r="I12" s="26"/>
    </row>
    <row r="13" ht="16.5" spans="1:9">
      <c r="A13" s="22" t="s">
        <v>326</v>
      </c>
      <c r="B13" s="22"/>
      <c r="C13" s="23"/>
      <c r="D13" s="23"/>
      <c r="E13" s="23"/>
      <c r="F13" s="23"/>
      <c r="G13" s="23"/>
      <c r="H13" s="23"/>
      <c r="I13" s="2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8" sqref="B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54" t="s">
        <v>35</v>
      </c>
      <c r="C2" s="455"/>
      <c r="D2" s="455"/>
      <c r="E2" s="455"/>
      <c r="F2" s="455"/>
      <c r="G2" s="455"/>
      <c r="H2" s="455"/>
      <c r="I2" s="469"/>
    </row>
    <row r="3" ht="27.95" customHeight="1" spans="2:9">
      <c r="B3" s="456"/>
      <c r="C3" s="457"/>
      <c r="D3" s="458" t="s">
        <v>36</v>
      </c>
      <c r="E3" s="459"/>
      <c r="F3" s="460" t="s">
        <v>37</v>
      </c>
      <c r="G3" s="461"/>
      <c r="H3" s="458" t="s">
        <v>38</v>
      </c>
      <c r="I3" s="470"/>
    </row>
    <row r="4" ht="27.95" customHeight="1" spans="2:9">
      <c r="B4" s="456" t="s">
        <v>39</v>
      </c>
      <c r="C4" s="457" t="s">
        <v>40</v>
      </c>
      <c r="D4" s="457" t="s">
        <v>41</v>
      </c>
      <c r="E4" s="457" t="s">
        <v>42</v>
      </c>
      <c r="F4" s="462" t="s">
        <v>41</v>
      </c>
      <c r="G4" s="462" t="s">
        <v>42</v>
      </c>
      <c r="H4" s="457" t="s">
        <v>41</v>
      </c>
      <c r="I4" s="471" t="s">
        <v>42</v>
      </c>
    </row>
    <row r="5" ht="27.95" customHeight="1" spans="2:9">
      <c r="B5" s="463" t="s">
        <v>43</v>
      </c>
      <c r="C5" s="9">
        <v>13</v>
      </c>
      <c r="D5" s="9">
        <v>0</v>
      </c>
      <c r="E5" s="9">
        <v>1</v>
      </c>
      <c r="F5" s="464">
        <v>0</v>
      </c>
      <c r="G5" s="464">
        <v>1</v>
      </c>
      <c r="H5" s="9">
        <v>1</v>
      </c>
      <c r="I5" s="472">
        <v>2</v>
      </c>
    </row>
    <row r="6" ht="27.95" customHeight="1" spans="2:9">
      <c r="B6" s="463" t="s">
        <v>44</v>
      </c>
      <c r="C6" s="9">
        <v>20</v>
      </c>
      <c r="D6" s="9">
        <v>0</v>
      </c>
      <c r="E6" s="9">
        <v>1</v>
      </c>
      <c r="F6" s="464">
        <v>1</v>
      </c>
      <c r="G6" s="464">
        <v>2</v>
      </c>
      <c r="H6" s="9">
        <v>2</v>
      </c>
      <c r="I6" s="472">
        <v>3</v>
      </c>
    </row>
    <row r="7" ht="27.95" customHeight="1" spans="2:9">
      <c r="B7" s="463" t="s">
        <v>45</v>
      </c>
      <c r="C7" s="9">
        <v>32</v>
      </c>
      <c r="D7" s="9">
        <v>0</v>
      </c>
      <c r="E7" s="9">
        <v>1</v>
      </c>
      <c r="F7" s="464">
        <v>2</v>
      </c>
      <c r="G7" s="464">
        <v>3</v>
      </c>
      <c r="H7" s="9">
        <v>3</v>
      </c>
      <c r="I7" s="472">
        <v>4</v>
      </c>
    </row>
    <row r="8" ht="27.95" customHeight="1" spans="2:9">
      <c r="B8" s="463" t="s">
        <v>46</v>
      </c>
      <c r="C8" s="9">
        <v>50</v>
      </c>
      <c r="D8" s="9">
        <v>1</v>
      </c>
      <c r="E8" s="9">
        <v>2</v>
      </c>
      <c r="F8" s="464">
        <v>3</v>
      </c>
      <c r="G8" s="464">
        <v>4</v>
      </c>
      <c r="H8" s="9">
        <v>5</v>
      </c>
      <c r="I8" s="472">
        <v>6</v>
      </c>
    </row>
    <row r="9" ht="27.95" customHeight="1" spans="2:9">
      <c r="B9" s="463" t="s">
        <v>47</v>
      </c>
      <c r="C9" s="9">
        <v>80</v>
      </c>
      <c r="D9" s="9">
        <v>2</v>
      </c>
      <c r="E9" s="9">
        <v>3</v>
      </c>
      <c r="F9" s="464">
        <v>5</v>
      </c>
      <c r="G9" s="464">
        <v>6</v>
      </c>
      <c r="H9" s="9">
        <v>7</v>
      </c>
      <c r="I9" s="472">
        <v>8</v>
      </c>
    </row>
    <row r="10" ht="27.95" customHeight="1" spans="2:9">
      <c r="B10" s="463" t="s">
        <v>48</v>
      </c>
      <c r="C10" s="9">
        <v>125</v>
      </c>
      <c r="D10" s="9">
        <v>3</v>
      </c>
      <c r="E10" s="9">
        <v>4</v>
      </c>
      <c r="F10" s="464">
        <v>7</v>
      </c>
      <c r="G10" s="464">
        <v>8</v>
      </c>
      <c r="H10" s="9">
        <v>10</v>
      </c>
      <c r="I10" s="472">
        <v>11</v>
      </c>
    </row>
    <row r="11" ht="27.95" customHeight="1" spans="2:9">
      <c r="B11" s="463" t="s">
        <v>49</v>
      </c>
      <c r="C11" s="9">
        <v>200</v>
      </c>
      <c r="D11" s="9">
        <v>5</v>
      </c>
      <c r="E11" s="9">
        <v>6</v>
      </c>
      <c r="F11" s="464">
        <v>10</v>
      </c>
      <c r="G11" s="464">
        <v>11</v>
      </c>
      <c r="H11" s="9">
        <v>14</v>
      </c>
      <c r="I11" s="472">
        <v>15</v>
      </c>
    </row>
    <row r="12" ht="27.95" customHeight="1" spans="2:9">
      <c r="B12" s="465" t="s">
        <v>50</v>
      </c>
      <c r="C12" s="466">
        <v>315</v>
      </c>
      <c r="D12" s="466">
        <v>7</v>
      </c>
      <c r="E12" s="466">
        <v>8</v>
      </c>
      <c r="F12" s="467">
        <v>14</v>
      </c>
      <c r="G12" s="467">
        <v>15</v>
      </c>
      <c r="H12" s="466">
        <v>21</v>
      </c>
      <c r="I12" s="473">
        <v>22</v>
      </c>
    </row>
    <row r="14" spans="2:4">
      <c r="B14" s="468" t="s">
        <v>51</v>
      </c>
      <c r="C14" s="468"/>
      <c r="D14" s="46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H25" sqref="H25"/>
    </sheetView>
  </sheetViews>
  <sheetFormatPr defaultColWidth="10.375" defaultRowHeight="16.5" customHeight="1"/>
  <cols>
    <col min="1" max="1" width="11.125" style="272" customWidth="1"/>
    <col min="2" max="9" width="10.375" style="272"/>
    <col min="10" max="10" width="8.875" style="272" customWidth="1"/>
    <col min="11" max="11" width="12" style="272" customWidth="1"/>
    <col min="12" max="16384" width="10.375" style="272"/>
  </cols>
  <sheetData>
    <row r="1" ht="21" spans="1:11">
      <c r="A1" s="381" t="s">
        <v>52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</row>
    <row r="2" ht="15" spans="1:11">
      <c r="A2" s="273" t="s">
        <v>53</v>
      </c>
      <c r="B2" s="274" t="s">
        <v>54</v>
      </c>
      <c r="C2" s="274"/>
      <c r="D2" s="275" t="s">
        <v>55</v>
      </c>
      <c r="E2" s="275"/>
      <c r="F2" s="274" t="s">
        <v>56</v>
      </c>
      <c r="G2" s="274"/>
      <c r="H2" s="276" t="s">
        <v>57</v>
      </c>
      <c r="I2" s="347" t="s">
        <v>56</v>
      </c>
      <c r="J2" s="347"/>
      <c r="K2" s="348"/>
    </row>
    <row r="3" ht="14.25" spans="1:11">
      <c r="A3" s="277" t="s">
        <v>58</v>
      </c>
      <c r="B3" s="278"/>
      <c r="C3" s="279"/>
      <c r="D3" s="280" t="s">
        <v>59</v>
      </c>
      <c r="E3" s="281"/>
      <c r="F3" s="281"/>
      <c r="G3" s="282"/>
      <c r="H3" s="280" t="s">
        <v>60</v>
      </c>
      <c r="I3" s="281"/>
      <c r="J3" s="281"/>
      <c r="K3" s="282"/>
    </row>
    <row r="4" ht="14.25" spans="1:11">
      <c r="A4" s="283" t="s">
        <v>61</v>
      </c>
      <c r="B4" s="154" t="s">
        <v>62</v>
      </c>
      <c r="C4" s="155"/>
      <c r="D4" s="283" t="s">
        <v>63</v>
      </c>
      <c r="E4" s="284"/>
      <c r="F4" s="285">
        <v>45483</v>
      </c>
      <c r="G4" s="286"/>
      <c r="H4" s="283" t="s">
        <v>64</v>
      </c>
      <c r="I4" s="284"/>
      <c r="J4" s="154" t="s">
        <v>65</v>
      </c>
      <c r="K4" s="155" t="s">
        <v>66</v>
      </c>
    </row>
    <row r="5" ht="14.25" spans="1:11">
      <c r="A5" s="287" t="s">
        <v>67</v>
      </c>
      <c r="B5" s="154" t="s">
        <v>68</v>
      </c>
      <c r="C5" s="155"/>
      <c r="D5" s="283" t="s">
        <v>69</v>
      </c>
      <c r="E5" s="284"/>
      <c r="F5" s="285">
        <v>45468</v>
      </c>
      <c r="G5" s="286"/>
      <c r="H5" s="283" t="s">
        <v>70</v>
      </c>
      <c r="I5" s="284"/>
      <c r="J5" s="154" t="s">
        <v>65</v>
      </c>
      <c r="K5" s="155" t="s">
        <v>66</v>
      </c>
    </row>
    <row r="6" ht="14.25" spans="1:11">
      <c r="A6" s="283" t="s">
        <v>71</v>
      </c>
      <c r="B6" s="288" t="s">
        <v>72</v>
      </c>
      <c r="C6" s="289">
        <v>6</v>
      </c>
      <c r="D6" s="287" t="s">
        <v>73</v>
      </c>
      <c r="E6" s="290"/>
      <c r="F6" s="285">
        <v>45483</v>
      </c>
      <c r="G6" s="286"/>
      <c r="H6" s="283" t="s">
        <v>74</v>
      </c>
      <c r="I6" s="284"/>
      <c r="J6" s="154" t="s">
        <v>65</v>
      </c>
      <c r="K6" s="155" t="s">
        <v>66</v>
      </c>
    </row>
    <row r="7" ht="14.25" spans="1:11">
      <c r="A7" s="283" t="s">
        <v>75</v>
      </c>
      <c r="B7" s="291">
        <v>4300</v>
      </c>
      <c r="C7" s="292"/>
      <c r="D7" s="287" t="s">
        <v>76</v>
      </c>
      <c r="E7" s="293"/>
      <c r="F7" s="285">
        <v>45485</v>
      </c>
      <c r="G7" s="286"/>
      <c r="H7" s="283" t="s">
        <v>77</v>
      </c>
      <c r="I7" s="284"/>
      <c r="J7" s="154" t="s">
        <v>65</v>
      </c>
      <c r="K7" s="155" t="s">
        <v>66</v>
      </c>
    </row>
    <row r="8" ht="29.25" spans="1:13">
      <c r="A8" s="294" t="s">
        <v>78</v>
      </c>
      <c r="B8" s="295" t="s">
        <v>79</v>
      </c>
      <c r="C8" s="296"/>
      <c r="D8" s="297" t="s">
        <v>80</v>
      </c>
      <c r="E8" s="298"/>
      <c r="F8" s="299">
        <v>45486</v>
      </c>
      <c r="G8" s="300"/>
      <c r="H8" s="297" t="s">
        <v>81</v>
      </c>
      <c r="I8" s="298"/>
      <c r="J8" s="317" t="s">
        <v>65</v>
      </c>
      <c r="K8" s="349" t="s">
        <v>66</v>
      </c>
      <c r="M8" s="207" t="s">
        <v>82</v>
      </c>
    </row>
    <row r="9" ht="15" spans="1:11">
      <c r="A9" s="382" t="s">
        <v>83</v>
      </c>
      <c r="B9" s="383"/>
      <c r="C9" s="383"/>
      <c r="D9" s="384"/>
      <c r="E9" s="384"/>
      <c r="F9" s="384"/>
      <c r="G9" s="384"/>
      <c r="H9" s="384"/>
      <c r="I9" s="384"/>
      <c r="J9" s="384"/>
      <c r="K9" s="434"/>
    </row>
    <row r="10" ht="15" spans="1:11">
      <c r="A10" s="385" t="s">
        <v>84</v>
      </c>
      <c r="B10" s="386"/>
      <c r="C10" s="386"/>
      <c r="D10" s="386"/>
      <c r="E10" s="386"/>
      <c r="F10" s="386"/>
      <c r="G10" s="386"/>
      <c r="H10" s="386"/>
      <c r="I10" s="386"/>
      <c r="J10" s="386"/>
      <c r="K10" s="435"/>
    </row>
    <row r="11" ht="14.25" spans="1:11">
      <c r="A11" s="387" t="s">
        <v>85</v>
      </c>
      <c r="B11" s="388" t="s">
        <v>86</v>
      </c>
      <c r="C11" s="389" t="s">
        <v>87</v>
      </c>
      <c r="D11" s="390"/>
      <c r="E11" s="391" t="s">
        <v>88</v>
      </c>
      <c r="F11" s="388" t="s">
        <v>86</v>
      </c>
      <c r="G11" s="389" t="s">
        <v>87</v>
      </c>
      <c r="H11" s="389" t="s">
        <v>89</v>
      </c>
      <c r="I11" s="391" t="s">
        <v>90</v>
      </c>
      <c r="J11" s="388" t="s">
        <v>86</v>
      </c>
      <c r="K11" s="436" t="s">
        <v>87</v>
      </c>
    </row>
    <row r="12" ht="14.25" spans="1:11">
      <c r="A12" s="287" t="s">
        <v>91</v>
      </c>
      <c r="B12" s="307" t="s">
        <v>86</v>
      </c>
      <c r="C12" s="154" t="s">
        <v>87</v>
      </c>
      <c r="D12" s="293"/>
      <c r="E12" s="290" t="s">
        <v>92</v>
      </c>
      <c r="F12" s="307" t="s">
        <v>86</v>
      </c>
      <c r="G12" s="154" t="s">
        <v>87</v>
      </c>
      <c r="H12" s="154" t="s">
        <v>89</v>
      </c>
      <c r="I12" s="290" t="s">
        <v>93</v>
      </c>
      <c r="J12" s="307" t="s">
        <v>86</v>
      </c>
      <c r="K12" s="155" t="s">
        <v>87</v>
      </c>
    </row>
    <row r="13" ht="14.25" spans="1:11">
      <c r="A13" s="287" t="s">
        <v>94</v>
      </c>
      <c r="B13" s="307" t="s">
        <v>86</v>
      </c>
      <c r="C13" s="154" t="s">
        <v>87</v>
      </c>
      <c r="D13" s="293"/>
      <c r="E13" s="290" t="s">
        <v>95</v>
      </c>
      <c r="F13" s="154" t="s">
        <v>96</v>
      </c>
      <c r="G13" s="154" t="s">
        <v>97</v>
      </c>
      <c r="H13" s="154" t="s">
        <v>89</v>
      </c>
      <c r="I13" s="290" t="s">
        <v>98</v>
      </c>
      <c r="J13" s="307" t="s">
        <v>86</v>
      </c>
      <c r="K13" s="155" t="s">
        <v>87</v>
      </c>
    </row>
    <row r="14" ht="15" spans="1:11">
      <c r="A14" s="297" t="s">
        <v>99</v>
      </c>
      <c r="B14" s="298"/>
      <c r="C14" s="298"/>
      <c r="D14" s="298"/>
      <c r="E14" s="298"/>
      <c r="F14" s="298"/>
      <c r="G14" s="298"/>
      <c r="H14" s="298"/>
      <c r="I14" s="298"/>
      <c r="J14" s="298"/>
      <c r="K14" s="351"/>
    </row>
    <row r="15" ht="15" spans="1:11">
      <c r="A15" s="385" t="s">
        <v>100</v>
      </c>
      <c r="B15" s="386"/>
      <c r="C15" s="386"/>
      <c r="D15" s="386"/>
      <c r="E15" s="386"/>
      <c r="F15" s="386"/>
      <c r="G15" s="386"/>
      <c r="H15" s="386"/>
      <c r="I15" s="386"/>
      <c r="J15" s="386"/>
      <c r="K15" s="435"/>
    </row>
    <row r="16" ht="14.25" spans="1:11">
      <c r="A16" s="392" t="s">
        <v>101</v>
      </c>
      <c r="B16" s="389" t="s">
        <v>96</v>
      </c>
      <c r="C16" s="389" t="s">
        <v>97</v>
      </c>
      <c r="D16" s="393"/>
      <c r="E16" s="394" t="s">
        <v>102</v>
      </c>
      <c r="F16" s="389" t="s">
        <v>96</v>
      </c>
      <c r="G16" s="389" t="s">
        <v>97</v>
      </c>
      <c r="H16" s="395"/>
      <c r="I16" s="394" t="s">
        <v>103</v>
      </c>
      <c r="J16" s="389" t="s">
        <v>96</v>
      </c>
      <c r="K16" s="436" t="s">
        <v>97</v>
      </c>
    </row>
    <row r="17" customHeight="1" spans="1:22">
      <c r="A17" s="324" t="s">
        <v>104</v>
      </c>
      <c r="B17" s="154" t="s">
        <v>96</v>
      </c>
      <c r="C17" s="154" t="s">
        <v>97</v>
      </c>
      <c r="D17" s="396"/>
      <c r="E17" s="325" t="s">
        <v>105</v>
      </c>
      <c r="F17" s="154" t="s">
        <v>96</v>
      </c>
      <c r="G17" s="154" t="s">
        <v>97</v>
      </c>
      <c r="H17" s="397"/>
      <c r="I17" s="325" t="s">
        <v>106</v>
      </c>
      <c r="J17" s="154" t="s">
        <v>96</v>
      </c>
      <c r="K17" s="155" t="s">
        <v>97</v>
      </c>
      <c r="L17" s="437"/>
      <c r="M17" s="437"/>
      <c r="N17" s="437"/>
      <c r="O17" s="437"/>
      <c r="P17" s="437"/>
      <c r="Q17" s="437"/>
      <c r="R17" s="437"/>
      <c r="S17" s="437"/>
      <c r="T17" s="437"/>
      <c r="U17" s="437"/>
      <c r="V17" s="437"/>
    </row>
    <row r="18" ht="18" customHeight="1" spans="1:11">
      <c r="A18" s="398" t="s">
        <v>107</v>
      </c>
      <c r="B18" s="399"/>
      <c r="C18" s="399"/>
      <c r="D18" s="399"/>
      <c r="E18" s="399"/>
      <c r="F18" s="399"/>
      <c r="G18" s="399"/>
      <c r="H18" s="399"/>
      <c r="I18" s="399"/>
      <c r="J18" s="399"/>
      <c r="K18" s="438"/>
    </row>
    <row r="19" s="380" customFormat="1" ht="18" customHeight="1" spans="1:11">
      <c r="A19" s="385" t="s">
        <v>108</v>
      </c>
      <c r="B19" s="386"/>
      <c r="C19" s="386"/>
      <c r="D19" s="386"/>
      <c r="E19" s="386"/>
      <c r="F19" s="386"/>
      <c r="G19" s="386"/>
      <c r="H19" s="386"/>
      <c r="I19" s="386"/>
      <c r="J19" s="386"/>
      <c r="K19" s="435"/>
    </row>
    <row r="20" customHeight="1" spans="1:11">
      <c r="A20" s="400" t="s">
        <v>109</v>
      </c>
      <c r="B20" s="401"/>
      <c r="C20" s="401"/>
      <c r="D20" s="401"/>
      <c r="E20" s="401"/>
      <c r="F20" s="401"/>
      <c r="G20" s="401"/>
      <c r="H20" s="401"/>
      <c r="I20" s="401"/>
      <c r="J20" s="401"/>
      <c r="K20" s="439"/>
    </row>
    <row r="21" ht="21.75" customHeight="1" spans="1:11">
      <c r="A21" s="402" t="s">
        <v>110</v>
      </c>
      <c r="B21" s="403" t="s">
        <v>111</v>
      </c>
      <c r="C21" s="404" t="s">
        <v>112</v>
      </c>
      <c r="D21" s="404" t="s">
        <v>113</v>
      </c>
      <c r="E21" s="404" t="s">
        <v>114</v>
      </c>
      <c r="F21" s="404" t="s">
        <v>115</v>
      </c>
      <c r="G21" s="404" t="s">
        <v>116</v>
      </c>
      <c r="H21" s="405" t="s">
        <v>117</v>
      </c>
      <c r="I21" s="440"/>
      <c r="J21" s="441"/>
      <c r="K21" s="356" t="s">
        <v>118</v>
      </c>
    </row>
    <row r="22" ht="23" customHeight="1" spans="1:11">
      <c r="A22" s="406" t="s">
        <v>119</v>
      </c>
      <c r="B22" s="407"/>
      <c r="C22" s="407" t="s">
        <v>96</v>
      </c>
      <c r="D22" s="407" t="s">
        <v>96</v>
      </c>
      <c r="E22" s="407" t="s">
        <v>96</v>
      </c>
      <c r="F22" s="407" t="s">
        <v>96</v>
      </c>
      <c r="G22" s="407" t="s">
        <v>96</v>
      </c>
      <c r="H22" s="407" t="s">
        <v>96</v>
      </c>
      <c r="I22" s="407"/>
      <c r="J22" s="407"/>
      <c r="K22" s="442"/>
    </row>
    <row r="23" ht="23" customHeight="1" spans="1:11">
      <c r="A23" s="406" t="s">
        <v>120</v>
      </c>
      <c r="B23" s="407"/>
      <c r="C23" s="407" t="s">
        <v>96</v>
      </c>
      <c r="D23" s="407" t="s">
        <v>96</v>
      </c>
      <c r="E23" s="407" t="s">
        <v>96</v>
      </c>
      <c r="F23" s="407" t="s">
        <v>96</v>
      </c>
      <c r="G23" s="407" t="s">
        <v>96</v>
      </c>
      <c r="H23" s="407" t="s">
        <v>96</v>
      </c>
      <c r="I23" s="407"/>
      <c r="J23" s="407"/>
      <c r="K23" s="442"/>
    </row>
    <row r="24" ht="23" customHeight="1" spans="1:11">
      <c r="A24" s="406" t="s">
        <v>121</v>
      </c>
      <c r="B24" s="407"/>
      <c r="C24" s="407" t="s">
        <v>96</v>
      </c>
      <c r="D24" s="407" t="s">
        <v>96</v>
      </c>
      <c r="E24" s="407" t="s">
        <v>96</v>
      </c>
      <c r="F24" s="407" t="s">
        <v>96</v>
      </c>
      <c r="G24" s="407" t="s">
        <v>96</v>
      </c>
      <c r="H24" s="407" t="s">
        <v>96</v>
      </c>
      <c r="I24" s="407"/>
      <c r="J24" s="407"/>
      <c r="K24" s="442"/>
    </row>
    <row r="25" ht="23" customHeight="1" spans="1:11">
      <c r="A25" s="406" t="s">
        <v>122</v>
      </c>
      <c r="B25" s="407"/>
      <c r="C25" s="407" t="s">
        <v>96</v>
      </c>
      <c r="D25" s="407" t="s">
        <v>96</v>
      </c>
      <c r="E25" s="407" t="s">
        <v>96</v>
      </c>
      <c r="F25" s="407" t="s">
        <v>96</v>
      </c>
      <c r="G25" s="407" t="s">
        <v>96</v>
      </c>
      <c r="H25" s="407" t="s">
        <v>96</v>
      </c>
      <c r="I25" s="410"/>
      <c r="J25" s="410"/>
      <c r="K25" s="443"/>
    </row>
    <row r="26" ht="23" customHeight="1" spans="1:11">
      <c r="A26" s="408"/>
      <c r="B26" s="409"/>
      <c r="C26" s="410"/>
      <c r="D26" s="410"/>
      <c r="E26" s="410"/>
      <c r="F26" s="410"/>
      <c r="G26" s="410"/>
      <c r="H26" s="410"/>
      <c r="I26" s="410"/>
      <c r="J26" s="410"/>
      <c r="K26" s="443"/>
    </row>
    <row r="27" ht="23" customHeight="1" spans="1:11">
      <c r="A27" s="411"/>
      <c r="B27" s="410"/>
      <c r="C27" s="410"/>
      <c r="D27" s="410"/>
      <c r="E27" s="410"/>
      <c r="F27" s="410"/>
      <c r="G27" s="410"/>
      <c r="H27" s="410"/>
      <c r="I27" s="410"/>
      <c r="J27" s="410"/>
      <c r="K27" s="443"/>
    </row>
    <row r="28" ht="18" customHeight="1" spans="1:11">
      <c r="A28" s="412" t="s">
        <v>123</v>
      </c>
      <c r="B28" s="413"/>
      <c r="C28" s="413"/>
      <c r="D28" s="413"/>
      <c r="E28" s="413"/>
      <c r="F28" s="413"/>
      <c r="G28" s="413"/>
      <c r="H28" s="413"/>
      <c r="I28" s="413"/>
      <c r="J28" s="413"/>
      <c r="K28" s="444"/>
    </row>
    <row r="29" ht="18.75" customHeight="1" spans="1:11">
      <c r="A29" s="414"/>
      <c r="B29" s="415"/>
      <c r="C29" s="415"/>
      <c r="D29" s="415"/>
      <c r="E29" s="415"/>
      <c r="F29" s="415"/>
      <c r="G29" s="415"/>
      <c r="H29" s="415"/>
      <c r="I29" s="415"/>
      <c r="J29" s="415"/>
      <c r="K29" s="445"/>
    </row>
    <row r="30" ht="18.75" customHeight="1" spans="1:11">
      <c r="A30" s="416"/>
      <c r="B30" s="417"/>
      <c r="C30" s="417"/>
      <c r="D30" s="417"/>
      <c r="E30" s="417"/>
      <c r="F30" s="417"/>
      <c r="G30" s="417"/>
      <c r="H30" s="417"/>
      <c r="I30" s="417"/>
      <c r="J30" s="417"/>
      <c r="K30" s="446"/>
    </row>
    <row r="31" ht="18" customHeight="1" spans="1:11">
      <c r="A31" s="412" t="s">
        <v>124</v>
      </c>
      <c r="B31" s="413"/>
      <c r="C31" s="413"/>
      <c r="D31" s="413"/>
      <c r="E31" s="413"/>
      <c r="F31" s="413"/>
      <c r="G31" s="413"/>
      <c r="H31" s="413"/>
      <c r="I31" s="413"/>
      <c r="J31" s="413"/>
      <c r="K31" s="444"/>
    </row>
    <row r="32" ht="14.25" spans="1:11">
      <c r="A32" s="418" t="s">
        <v>125</v>
      </c>
      <c r="B32" s="419"/>
      <c r="C32" s="419"/>
      <c r="D32" s="419"/>
      <c r="E32" s="419"/>
      <c r="F32" s="419"/>
      <c r="G32" s="419"/>
      <c r="H32" s="419"/>
      <c r="I32" s="419"/>
      <c r="J32" s="419"/>
      <c r="K32" s="447"/>
    </row>
    <row r="33" ht="15" spans="1:11">
      <c r="A33" s="162" t="s">
        <v>126</v>
      </c>
      <c r="B33" s="163"/>
      <c r="C33" s="154" t="s">
        <v>65</v>
      </c>
      <c r="D33" s="154" t="s">
        <v>66</v>
      </c>
      <c r="E33" s="420" t="s">
        <v>127</v>
      </c>
      <c r="F33" s="421"/>
      <c r="G33" s="421"/>
      <c r="H33" s="421"/>
      <c r="I33" s="421"/>
      <c r="J33" s="421"/>
      <c r="K33" s="448"/>
    </row>
    <row r="34" ht="15" spans="1:11">
      <c r="A34" s="422" t="s">
        <v>128</v>
      </c>
      <c r="B34" s="422"/>
      <c r="C34" s="422"/>
      <c r="D34" s="422"/>
      <c r="E34" s="422"/>
      <c r="F34" s="422"/>
      <c r="G34" s="422"/>
      <c r="H34" s="422"/>
      <c r="I34" s="422"/>
      <c r="J34" s="422"/>
      <c r="K34" s="422"/>
    </row>
    <row r="35" ht="21" customHeight="1" spans="1:11">
      <c r="A35" s="423" t="s">
        <v>129</v>
      </c>
      <c r="B35" s="424"/>
      <c r="C35" s="424"/>
      <c r="D35" s="424"/>
      <c r="E35" s="424"/>
      <c r="F35" s="424"/>
      <c r="G35" s="424"/>
      <c r="H35" s="424"/>
      <c r="I35" s="424"/>
      <c r="J35" s="424"/>
      <c r="K35" s="449"/>
    </row>
    <row r="36" ht="21" customHeight="1" spans="1:11">
      <c r="A36" s="332" t="s">
        <v>130</v>
      </c>
      <c r="B36" s="333"/>
      <c r="C36" s="333"/>
      <c r="D36" s="333"/>
      <c r="E36" s="333"/>
      <c r="F36" s="333"/>
      <c r="G36" s="333"/>
      <c r="H36" s="333"/>
      <c r="I36" s="333"/>
      <c r="J36" s="333"/>
      <c r="K36" s="362"/>
    </row>
    <row r="37" ht="21" customHeight="1" spans="1:11">
      <c r="A37" s="332" t="s">
        <v>131</v>
      </c>
      <c r="B37" s="333"/>
      <c r="C37" s="333"/>
      <c r="D37" s="333"/>
      <c r="E37" s="333"/>
      <c r="F37" s="333"/>
      <c r="G37" s="333"/>
      <c r="H37" s="333"/>
      <c r="I37" s="333"/>
      <c r="J37" s="333"/>
      <c r="K37" s="362"/>
    </row>
    <row r="38" ht="21" customHeight="1" spans="1:11">
      <c r="A38" s="332"/>
      <c r="B38" s="333"/>
      <c r="C38" s="333"/>
      <c r="D38" s="333"/>
      <c r="E38" s="333"/>
      <c r="F38" s="333"/>
      <c r="G38" s="333"/>
      <c r="H38" s="333"/>
      <c r="I38" s="333"/>
      <c r="J38" s="333"/>
      <c r="K38" s="362"/>
    </row>
    <row r="39" ht="21" customHeight="1" spans="1:11">
      <c r="A39" s="332"/>
      <c r="B39" s="333"/>
      <c r="C39" s="333"/>
      <c r="D39" s="333"/>
      <c r="E39" s="333"/>
      <c r="F39" s="333"/>
      <c r="G39" s="333"/>
      <c r="H39" s="333"/>
      <c r="I39" s="333"/>
      <c r="J39" s="333"/>
      <c r="K39" s="362"/>
    </row>
    <row r="40" ht="21" customHeight="1" spans="1:11">
      <c r="A40" s="332"/>
      <c r="B40" s="333"/>
      <c r="C40" s="333"/>
      <c r="D40" s="333"/>
      <c r="E40" s="333"/>
      <c r="F40" s="333"/>
      <c r="G40" s="333"/>
      <c r="H40" s="333"/>
      <c r="I40" s="333"/>
      <c r="J40" s="333"/>
      <c r="K40" s="362"/>
    </row>
    <row r="41" ht="21" customHeight="1" spans="1:11">
      <c r="A41" s="332"/>
      <c r="B41" s="333"/>
      <c r="C41" s="333"/>
      <c r="D41" s="333"/>
      <c r="E41" s="333"/>
      <c r="F41" s="333"/>
      <c r="G41" s="333"/>
      <c r="H41" s="333"/>
      <c r="I41" s="333"/>
      <c r="J41" s="333"/>
      <c r="K41" s="362"/>
    </row>
    <row r="42" ht="15" spans="1:11">
      <c r="A42" s="327" t="s">
        <v>132</v>
      </c>
      <c r="B42" s="328"/>
      <c r="C42" s="328"/>
      <c r="D42" s="328"/>
      <c r="E42" s="328"/>
      <c r="F42" s="328"/>
      <c r="G42" s="328"/>
      <c r="H42" s="328"/>
      <c r="I42" s="328"/>
      <c r="J42" s="328"/>
      <c r="K42" s="360"/>
    </row>
    <row r="43" ht="15" spans="1:11">
      <c r="A43" s="385" t="s">
        <v>133</v>
      </c>
      <c r="B43" s="386"/>
      <c r="C43" s="386"/>
      <c r="D43" s="386"/>
      <c r="E43" s="386"/>
      <c r="F43" s="386"/>
      <c r="G43" s="386"/>
      <c r="H43" s="386"/>
      <c r="I43" s="386"/>
      <c r="J43" s="386"/>
      <c r="K43" s="435"/>
    </row>
    <row r="44" ht="14.25" spans="1:11">
      <c r="A44" s="392" t="s">
        <v>134</v>
      </c>
      <c r="B44" s="389" t="s">
        <v>96</v>
      </c>
      <c r="C44" s="389" t="s">
        <v>97</v>
      </c>
      <c r="D44" s="389" t="s">
        <v>89</v>
      </c>
      <c r="E44" s="394" t="s">
        <v>135</v>
      </c>
      <c r="F44" s="389" t="s">
        <v>96</v>
      </c>
      <c r="G44" s="389" t="s">
        <v>97</v>
      </c>
      <c r="H44" s="389" t="s">
        <v>89</v>
      </c>
      <c r="I44" s="394" t="s">
        <v>136</v>
      </c>
      <c r="J44" s="389" t="s">
        <v>96</v>
      </c>
      <c r="K44" s="436" t="s">
        <v>97</v>
      </c>
    </row>
    <row r="45" ht="14.25" spans="1:11">
      <c r="A45" s="324" t="s">
        <v>88</v>
      </c>
      <c r="B45" s="154" t="s">
        <v>96</v>
      </c>
      <c r="C45" s="154" t="s">
        <v>97</v>
      </c>
      <c r="D45" s="154" t="s">
        <v>89</v>
      </c>
      <c r="E45" s="325" t="s">
        <v>95</v>
      </c>
      <c r="F45" s="154" t="s">
        <v>96</v>
      </c>
      <c r="G45" s="154" t="s">
        <v>97</v>
      </c>
      <c r="H45" s="154" t="s">
        <v>89</v>
      </c>
      <c r="I45" s="325" t="s">
        <v>106</v>
      </c>
      <c r="J45" s="154" t="s">
        <v>96</v>
      </c>
      <c r="K45" s="155" t="s">
        <v>97</v>
      </c>
    </row>
    <row r="46" ht="15" spans="1:11">
      <c r="A46" s="297" t="s">
        <v>99</v>
      </c>
      <c r="B46" s="298"/>
      <c r="C46" s="298"/>
      <c r="D46" s="298"/>
      <c r="E46" s="298"/>
      <c r="F46" s="298"/>
      <c r="G46" s="298"/>
      <c r="H46" s="298"/>
      <c r="I46" s="298"/>
      <c r="J46" s="298"/>
      <c r="K46" s="351"/>
    </row>
    <row r="47" ht="15" spans="1:11">
      <c r="A47" s="422" t="s">
        <v>137</v>
      </c>
      <c r="B47" s="422"/>
      <c r="C47" s="422"/>
      <c r="D47" s="422"/>
      <c r="E47" s="422"/>
      <c r="F47" s="422"/>
      <c r="G47" s="422"/>
      <c r="H47" s="422"/>
      <c r="I47" s="422"/>
      <c r="J47" s="422"/>
      <c r="K47" s="422"/>
    </row>
    <row r="48" ht="15" spans="1:11">
      <c r="A48" s="423"/>
      <c r="B48" s="424"/>
      <c r="C48" s="424"/>
      <c r="D48" s="424"/>
      <c r="E48" s="424"/>
      <c r="F48" s="424"/>
      <c r="G48" s="424"/>
      <c r="H48" s="424"/>
      <c r="I48" s="424"/>
      <c r="J48" s="424"/>
      <c r="K48" s="449"/>
    </row>
    <row r="49" ht="15" spans="1:11">
      <c r="A49" s="425" t="s">
        <v>138</v>
      </c>
      <c r="B49" s="426" t="s">
        <v>139</v>
      </c>
      <c r="C49" s="426"/>
      <c r="D49" s="427" t="s">
        <v>140</v>
      </c>
      <c r="E49" s="428" t="s">
        <v>141</v>
      </c>
      <c r="F49" s="429" t="s">
        <v>142</v>
      </c>
      <c r="G49" s="430">
        <v>45474</v>
      </c>
      <c r="H49" s="431" t="s">
        <v>143</v>
      </c>
      <c r="I49" s="450"/>
      <c r="J49" s="451" t="s">
        <v>144</v>
      </c>
      <c r="K49" s="452"/>
    </row>
    <row r="50" ht="15" spans="1:11">
      <c r="A50" s="422" t="s">
        <v>145</v>
      </c>
      <c r="B50" s="422"/>
      <c r="C50" s="422"/>
      <c r="D50" s="422"/>
      <c r="E50" s="422"/>
      <c r="F50" s="422"/>
      <c r="G50" s="422"/>
      <c r="H50" s="422"/>
      <c r="I50" s="422"/>
      <c r="J50" s="422"/>
      <c r="K50" s="422"/>
    </row>
    <row r="51" ht="24" customHeight="1" spans="1:11">
      <c r="A51" s="432" t="s">
        <v>146</v>
      </c>
      <c r="B51" s="433"/>
      <c r="C51" s="433"/>
      <c r="D51" s="433"/>
      <c r="E51" s="433"/>
      <c r="F51" s="433"/>
      <c r="G51" s="433"/>
      <c r="H51" s="433"/>
      <c r="I51" s="433"/>
      <c r="J51" s="433"/>
      <c r="K51" s="453"/>
    </row>
    <row r="52" ht="15" spans="1:11">
      <c r="A52" s="425" t="s">
        <v>138</v>
      </c>
      <c r="B52" s="426" t="s">
        <v>139</v>
      </c>
      <c r="C52" s="426"/>
      <c r="D52" s="427" t="s">
        <v>140</v>
      </c>
      <c r="E52" s="428" t="s">
        <v>141</v>
      </c>
      <c r="F52" s="429" t="s">
        <v>147</v>
      </c>
      <c r="G52" s="430">
        <v>45474</v>
      </c>
      <c r="H52" s="431" t="s">
        <v>143</v>
      </c>
      <c r="I52" s="450"/>
      <c r="J52" s="451" t="s">
        <v>144</v>
      </c>
      <c r="K52" s="45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3"/>
  <sheetViews>
    <sheetView tabSelected="1" workbookViewId="0">
      <selection activeCell="O7" sqref="O7"/>
    </sheetView>
  </sheetViews>
  <sheetFormatPr defaultColWidth="9" defaultRowHeight="14.25"/>
  <cols>
    <col min="1" max="1" width="19.25" style="86" customWidth="1"/>
    <col min="2" max="2" width="9" style="86" customWidth="1"/>
    <col min="3" max="4" width="8.5" style="87" customWidth="1"/>
    <col min="5" max="7" width="8.5" style="86" customWidth="1"/>
    <col min="8" max="8" width="6.5" style="86" customWidth="1"/>
    <col min="9" max="9" width="2.75" style="86" customWidth="1"/>
    <col min="10" max="10" width="9.15833333333333" style="86" customWidth="1"/>
    <col min="11" max="11" width="10.75" style="86" customWidth="1"/>
    <col min="12" max="15" width="9.75" style="86" customWidth="1"/>
    <col min="16" max="16" width="9.75" style="368" customWidth="1"/>
    <col min="17" max="254" width="9" style="86"/>
    <col min="255" max="16384" width="9" style="89"/>
  </cols>
  <sheetData>
    <row r="1" s="86" customFormat="1" ht="29" customHeight="1" spans="1:257">
      <c r="A1" s="90" t="s">
        <v>148</v>
      </c>
      <c r="B1" s="90"/>
      <c r="C1" s="91"/>
      <c r="D1" s="91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127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9"/>
      <c r="EU1" s="89"/>
      <c r="EV1" s="89"/>
      <c r="EW1" s="89"/>
      <c r="EX1" s="89"/>
      <c r="EY1" s="89"/>
      <c r="EZ1" s="89"/>
      <c r="FA1" s="89"/>
      <c r="FB1" s="89"/>
      <c r="FC1" s="89"/>
      <c r="FD1" s="89"/>
      <c r="FE1" s="89"/>
      <c r="FF1" s="89"/>
      <c r="FG1" s="89"/>
      <c r="FH1" s="89"/>
      <c r="FI1" s="89"/>
      <c r="FJ1" s="89"/>
      <c r="FK1" s="89"/>
      <c r="FL1" s="89"/>
      <c r="FM1" s="89"/>
      <c r="FN1" s="89"/>
      <c r="FO1" s="89"/>
      <c r="FP1" s="89"/>
      <c r="FQ1" s="89"/>
      <c r="FR1" s="89"/>
      <c r="FS1" s="89"/>
      <c r="FT1" s="89"/>
      <c r="FU1" s="89"/>
      <c r="FV1" s="89"/>
      <c r="FW1" s="89"/>
      <c r="FX1" s="89"/>
      <c r="FY1" s="89"/>
      <c r="FZ1" s="89"/>
      <c r="GA1" s="89"/>
      <c r="GB1" s="89"/>
      <c r="GC1" s="89"/>
      <c r="GD1" s="89"/>
      <c r="GE1" s="89"/>
      <c r="GF1" s="89"/>
      <c r="GG1" s="89"/>
      <c r="GH1" s="89"/>
      <c r="GI1" s="89"/>
      <c r="GJ1" s="89"/>
      <c r="GK1" s="89"/>
      <c r="GL1" s="89"/>
      <c r="GM1" s="89"/>
      <c r="GN1" s="89"/>
      <c r="GO1" s="89"/>
      <c r="GP1" s="89"/>
      <c r="GQ1" s="89"/>
      <c r="GR1" s="89"/>
      <c r="GS1" s="89"/>
      <c r="GT1" s="89"/>
      <c r="GU1" s="89"/>
      <c r="GV1" s="89"/>
      <c r="GW1" s="89"/>
      <c r="GX1" s="89"/>
      <c r="GY1" s="89"/>
      <c r="GZ1" s="89"/>
      <c r="HA1" s="89"/>
      <c r="HB1" s="89"/>
      <c r="HC1" s="89"/>
      <c r="HD1" s="89"/>
      <c r="HE1" s="89"/>
      <c r="HF1" s="89"/>
      <c r="HG1" s="89"/>
      <c r="HH1" s="89"/>
      <c r="HI1" s="89"/>
      <c r="HJ1" s="89"/>
      <c r="HK1" s="89"/>
      <c r="HL1" s="89"/>
      <c r="HM1" s="89"/>
      <c r="HN1" s="89"/>
      <c r="HO1" s="89"/>
      <c r="HP1" s="89"/>
      <c r="HQ1" s="89"/>
      <c r="HR1" s="89"/>
      <c r="HS1" s="89"/>
      <c r="HT1" s="89"/>
      <c r="HU1" s="89"/>
      <c r="HV1" s="89"/>
      <c r="HW1" s="89"/>
      <c r="HX1" s="89"/>
      <c r="HY1" s="89"/>
      <c r="HZ1" s="89"/>
      <c r="IA1" s="89"/>
      <c r="IB1" s="89"/>
      <c r="IC1" s="89"/>
      <c r="ID1" s="89"/>
      <c r="IE1" s="89"/>
      <c r="IF1" s="89"/>
      <c r="IG1" s="89"/>
      <c r="IH1" s="89"/>
      <c r="II1" s="89"/>
      <c r="IJ1" s="89"/>
      <c r="IK1" s="89"/>
      <c r="IL1" s="89"/>
      <c r="IM1" s="89"/>
      <c r="IN1" s="89"/>
      <c r="IO1" s="89"/>
      <c r="IP1" s="89"/>
      <c r="IQ1" s="89"/>
      <c r="IR1" s="89"/>
      <c r="IS1" s="89"/>
      <c r="IT1" s="89"/>
      <c r="IU1" s="89"/>
      <c r="IV1" s="89"/>
      <c r="IW1" s="89"/>
    </row>
    <row r="2" s="86" customFormat="1" ht="20" customHeight="1" spans="1:257">
      <c r="A2" s="93" t="s">
        <v>61</v>
      </c>
      <c r="B2" s="94" t="str">
        <f>首期!B4</f>
        <v>TAMMBM91767</v>
      </c>
      <c r="C2" s="95"/>
      <c r="D2" s="94"/>
      <c r="E2" s="96" t="s">
        <v>67</v>
      </c>
      <c r="F2" s="97" t="str">
        <f>首期!B5</f>
        <v>男式功能长裤</v>
      </c>
      <c r="G2" s="97"/>
      <c r="H2" s="97"/>
      <c r="I2" s="128"/>
      <c r="J2" s="129" t="s">
        <v>57</v>
      </c>
      <c r="K2" s="130" t="s">
        <v>56</v>
      </c>
      <c r="L2" s="130"/>
      <c r="M2" s="130"/>
      <c r="N2" s="130"/>
      <c r="O2" s="130"/>
      <c r="P2" s="131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/>
      <c r="DT2" s="89"/>
      <c r="DU2" s="89"/>
      <c r="DV2" s="89"/>
      <c r="DW2" s="89"/>
      <c r="DX2" s="89"/>
      <c r="DY2" s="89"/>
      <c r="DZ2" s="89"/>
      <c r="EA2" s="89"/>
      <c r="EB2" s="89"/>
      <c r="EC2" s="89"/>
      <c r="ED2" s="89"/>
      <c r="EE2" s="89"/>
      <c r="EF2" s="89"/>
      <c r="EG2" s="89"/>
      <c r="EH2" s="89"/>
      <c r="EI2" s="89"/>
      <c r="EJ2" s="89"/>
      <c r="EK2" s="89"/>
      <c r="EL2" s="89"/>
      <c r="EM2" s="89"/>
      <c r="EN2" s="89"/>
      <c r="EO2" s="89"/>
      <c r="EP2" s="89"/>
      <c r="EQ2" s="89"/>
      <c r="ER2" s="89"/>
      <c r="ES2" s="89"/>
      <c r="ET2" s="89"/>
      <c r="EU2" s="89"/>
      <c r="EV2" s="89"/>
      <c r="EW2" s="89"/>
      <c r="EX2" s="89"/>
      <c r="EY2" s="89"/>
      <c r="EZ2" s="89"/>
      <c r="FA2" s="89"/>
      <c r="FB2" s="89"/>
      <c r="FC2" s="89"/>
      <c r="FD2" s="89"/>
      <c r="FE2" s="89"/>
      <c r="FF2" s="89"/>
      <c r="FG2" s="89"/>
      <c r="FH2" s="89"/>
      <c r="FI2" s="89"/>
      <c r="FJ2" s="89"/>
      <c r="FK2" s="89"/>
      <c r="FL2" s="89"/>
      <c r="FM2" s="89"/>
      <c r="FN2" s="89"/>
      <c r="FO2" s="89"/>
      <c r="FP2" s="89"/>
      <c r="FQ2" s="89"/>
      <c r="FR2" s="89"/>
      <c r="FS2" s="89"/>
      <c r="FT2" s="89"/>
      <c r="FU2" s="89"/>
      <c r="FV2" s="89"/>
      <c r="FW2" s="89"/>
      <c r="FX2" s="89"/>
      <c r="FY2" s="89"/>
      <c r="FZ2" s="89"/>
      <c r="GA2" s="89"/>
      <c r="GB2" s="89"/>
      <c r="GC2" s="89"/>
      <c r="GD2" s="89"/>
      <c r="GE2" s="89"/>
      <c r="GF2" s="89"/>
      <c r="GG2" s="89"/>
      <c r="GH2" s="89"/>
      <c r="GI2" s="89"/>
      <c r="GJ2" s="89"/>
      <c r="GK2" s="89"/>
      <c r="GL2" s="89"/>
      <c r="GM2" s="89"/>
      <c r="GN2" s="89"/>
      <c r="GO2" s="89"/>
      <c r="GP2" s="89"/>
      <c r="GQ2" s="89"/>
      <c r="GR2" s="89"/>
      <c r="GS2" s="89"/>
      <c r="GT2" s="89"/>
      <c r="GU2" s="89"/>
      <c r="GV2" s="89"/>
      <c r="GW2" s="89"/>
      <c r="GX2" s="89"/>
      <c r="GY2" s="89"/>
      <c r="GZ2" s="89"/>
      <c r="HA2" s="89"/>
      <c r="HB2" s="89"/>
      <c r="HC2" s="89"/>
      <c r="HD2" s="89"/>
      <c r="HE2" s="89"/>
      <c r="HF2" s="89"/>
      <c r="HG2" s="89"/>
      <c r="HH2" s="89"/>
      <c r="HI2" s="89"/>
      <c r="HJ2" s="89"/>
      <c r="HK2" s="89"/>
      <c r="HL2" s="89"/>
      <c r="HM2" s="89"/>
      <c r="HN2" s="89"/>
      <c r="HO2" s="89"/>
      <c r="HP2" s="89"/>
      <c r="HQ2" s="89"/>
      <c r="HR2" s="89"/>
      <c r="HS2" s="89"/>
      <c r="HT2" s="89"/>
      <c r="HU2" s="89"/>
      <c r="HV2" s="89"/>
      <c r="HW2" s="89"/>
      <c r="HX2" s="89"/>
      <c r="HY2" s="89"/>
      <c r="HZ2" s="89"/>
      <c r="IA2" s="89"/>
      <c r="IB2" s="89"/>
      <c r="IC2" s="89"/>
      <c r="ID2" s="89"/>
      <c r="IE2" s="89"/>
      <c r="IF2" s="89"/>
      <c r="IG2" s="89"/>
      <c r="IH2" s="89"/>
      <c r="II2" s="89"/>
      <c r="IJ2" s="89"/>
      <c r="IK2" s="89"/>
      <c r="IL2" s="89"/>
      <c r="IM2" s="89"/>
      <c r="IN2" s="89"/>
      <c r="IO2" s="89"/>
      <c r="IP2" s="89"/>
      <c r="IQ2" s="89"/>
      <c r="IR2" s="89"/>
      <c r="IS2" s="89"/>
      <c r="IT2" s="89"/>
      <c r="IU2" s="89"/>
      <c r="IV2" s="89"/>
      <c r="IW2" s="89"/>
    </row>
    <row r="3" s="86" customFormat="1" spans="1:257">
      <c r="A3" s="98" t="s">
        <v>149</v>
      </c>
      <c r="B3" s="99" t="s">
        <v>150</v>
      </c>
      <c r="C3" s="100"/>
      <c r="D3" s="99"/>
      <c r="E3" s="99"/>
      <c r="F3" s="99"/>
      <c r="G3" s="99"/>
      <c r="H3" s="99"/>
      <c r="I3" s="132"/>
      <c r="J3" s="133"/>
      <c r="K3" s="133"/>
      <c r="L3" s="133"/>
      <c r="M3" s="133"/>
      <c r="N3" s="133"/>
      <c r="O3" s="133"/>
      <c r="P3" s="134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  <c r="GT3" s="89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89"/>
      <c r="HI3" s="89"/>
      <c r="HJ3" s="89"/>
      <c r="HK3" s="89"/>
      <c r="HL3" s="89"/>
      <c r="HM3" s="89"/>
      <c r="HN3" s="89"/>
      <c r="HO3" s="89"/>
      <c r="HP3" s="89"/>
      <c r="HQ3" s="89"/>
      <c r="HR3" s="89"/>
      <c r="HS3" s="89"/>
      <c r="HT3" s="89"/>
      <c r="HU3" s="89"/>
      <c r="HV3" s="89"/>
      <c r="HW3" s="89"/>
      <c r="HX3" s="89"/>
      <c r="HY3" s="89"/>
      <c r="HZ3" s="89"/>
      <c r="IA3" s="89"/>
      <c r="IB3" s="89"/>
      <c r="IC3" s="89"/>
      <c r="ID3" s="89"/>
      <c r="IE3" s="89"/>
      <c r="IF3" s="89"/>
      <c r="IG3" s="89"/>
      <c r="IH3" s="89"/>
      <c r="II3" s="89"/>
      <c r="IJ3" s="89"/>
      <c r="IK3" s="89"/>
      <c r="IL3" s="89"/>
      <c r="IM3" s="89"/>
      <c r="IN3" s="89"/>
      <c r="IO3" s="89"/>
      <c r="IP3" s="89"/>
      <c r="IQ3" s="89"/>
      <c r="IR3" s="89"/>
      <c r="IS3" s="89"/>
      <c r="IT3" s="89"/>
      <c r="IU3" s="89"/>
      <c r="IV3" s="89"/>
      <c r="IW3" s="89"/>
    </row>
    <row r="4" s="86" customFormat="1" ht="16.5" spans="1:257">
      <c r="A4" s="98"/>
      <c r="B4" s="101" t="s">
        <v>112</v>
      </c>
      <c r="C4" s="101" t="s">
        <v>113</v>
      </c>
      <c r="D4" s="102" t="s">
        <v>114</v>
      </c>
      <c r="E4" s="101" t="s">
        <v>115</v>
      </c>
      <c r="F4" s="101" t="s">
        <v>116</v>
      </c>
      <c r="G4" s="103" t="s">
        <v>117</v>
      </c>
      <c r="H4" s="104"/>
      <c r="I4" s="132"/>
      <c r="J4" s="375"/>
      <c r="K4" s="376" t="s">
        <v>121</v>
      </c>
      <c r="L4" s="376" t="s">
        <v>151</v>
      </c>
      <c r="M4" s="376" t="s">
        <v>152</v>
      </c>
      <c r="N4" s="377"/>
      <c r="O4" s="377"/>
      <c r="P4" s="135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89"/>
      <c r="IV4" s="89"/>
      <c r="IW4" s="89"/>
    </row>
    <row r="5" s="86" customFormat="1" ht="16.5" spans="1:257">
      <c r="A5" s="98"/>
      <c r="B5" s="101" t="s">
        <v>153</v>
      </c>
      <c r="C5" s="101" t="s">
        <v>154</v>
      </c>
      <c r="D5" s="102" t="s">
        <v>155</v>
      </c>
      <c r="E5" s="105" t="s">
        <v>156</v>
      </c>
      <c r="F5" s="101" t="s">
        <v>157</v>
      </c>
      <c r="G5" s="101" t="s">
        <v>158</v>
      </c>
      <c r="H5" s="104"/>
      <c r="I5" s="132"/>
      <c r="J5" s="136"/>
      <c r="K5" s="137" t="s">
        <v>114</v>
      </c>
      <c r="L5" s="378" t="s">
        <v>114</v>
      </c>
      <c r="M5" s="378" t="s">
        <v>114</v>
      </c>
      <c r="N5" s="379"/>
      <c r="O5" s="137"/>
      <c r="P5" s="138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  <c r="IU5" s="89"/>
      <c r="IV5" s="89"/>
      <c r="IW5" s="89"/>
    </row>
    <row r="6" s="86" customFormat="1" ht="25" customHeight="1" spans="1:257">
      <c r="A6" s="106" t="s">
        <v>159</v>
      </c>
      <c r="B6" s="107">
        <f>C6-2.1</f>
        <v>95.8</v>
      </c>
      <c r="C6" s="107">
        <f>D6-2.1</f>
        <v>97.9</v>
      </c>
      <c r="D6" s="108">
        <v>100</v>
      </c>
      <c r="E6" s="107">
        <f t="shared" ref="E6:H6" si="0">D6+2.1</f>
        <v>102.1</v>
      </c>
      <c r="F6" s="107">
        <f t="shared" si="0"/>
        <v>104.2</v>
      </c>
      <c r="G6" s="107">
        <f t="shared" si="0"/>
        <v>106.3</v>
      </c>
      <c r="H6" s="107"/>
      <c r="I6" s="132"/>
      <c r="J6" s="136"/>
      <c r="K6" s="136" t="s">
        <v>160</v>
      </c>
      <c r="L6" s="136" t="s">
        <v>161</v>
      </c>
      <c r="M6" s="136" t="s">
        <v>160</v>
      </c>
      <c r="N6" s="136"/>
      <c r="O6" s="136"/>
      <c r="P6" s="13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  <c r="IS6" s="89"/>
      <c r="IT6" s="89"/>
      <c r="IU6" s="89"/>
      <c r="IV6" s="89"/>
      <c r="IW6" s="89"/>
    </row>
    <row r="7" s="86" customFormat="1" ht="25" customHeight="1" spans="1:257">
      <c r="A7" s="106" t="s">
        <v>162</v>
      </c>
      <c r="B7" s="107">
        <f>C7-4</f>
        <v>74</v>
      </c>
      <c r="C7" s="107">
        <f>D7-4</f>
        <v>78</v>
      </c>
      <c r="D7" s="108">
        <v>82</v>
      </c>
      <c r="E7" s="107">
        <f>D7+4</f>
        <v>86</v>
      </c>
      <c r="F7" s="107">
        <f>E7+5</f>
        <v>91</v>
      </c>
      <c r="G7" s="107">
        <f>F7+6</f>
        <v>97</v>
      </c>
      <c r="H7" s="107"/>
      <c r="I7" s="132"/>
      <c r="J7" s="136"/>
      <c r="K7" s="136" t="s">
        <v>163</v>
      </c>
      <c r="L7" s="136" t="s">
        <v>163</v>
      </c>
      <c r="M7" s="136" t="s">
        <v>163</v>
      </c>
      <c r="N7" s="136"/>
      <c r="O7" s="136"/>
      <c r="P7" s="13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  <c r="GT7" s="89"/>
      <c r="GU7" s="89"/>
      <c r="GV7" s="89"/>
      <c r="GW7" s="89"/>
      <c r="GX7" s="89"/>
      <c r="GY7" s="89"/>
      <c r="GZ7" s="89"/>
      <c r="HA7" s="89"/>
      <c r="HB7" s="89"/>
      <c r="HC7" s="89"/>
      <c r="HD7" s="89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  <c r="IS7" s="89"/>
      <c r="IT7" s="89"/>
      <c r="IU7" s="89"/>
      <c r="IV7" s="89"/>
      <c r="IW7" s="89"/>
    </row>
    <row r="8" s="86" customFormat="1" ht="25" customHeight="1" spans="1:257">
      <c r="A8" s="106" t="s">
        <v>164</v>
      </c>
      <c r="B8" s="107">
        <f>C8-3.6</f>
        <v>99.8</v>
      </c>
      <c r="C8" s="107">
        <f>D8-3.6</f>
        <v>103.4</v>
      </c>
      <c r="D8" s="108" t="s">
        <v>165</v>
      </c>
      <c r="E8" s="107">
        <f t="shared" ref="E8:H8" si="1">D8+4</f>
        <v>111</v>
      </c>
      <c r="F8" s="107">
        <f t="shared" si="1"/>
        <v>115</v>
      </c>
      <c r="G8" s="107">
        <f t="shared" si="1"/>
        <v>119</v>
      </c>
      <c r="H8" s="107"/>
      <c r="I8" s="132"/>
      <c r="J8" s="136"/>
      <c r="K8" s="136" t="s">
        <v>166</v>
      </c>
      <c r="L8" s="136" t="s">
        <v>160</v>
      </c>
      <c r="M8" s="136" t="s">
        <v>160</v>
      </c>
      <c r="N8" s="136"/>
      <c r="O8" s="136"/>
      <c r="P8" s="13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89"/>
      <c r="FZ8" s="89"/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  <c r="IR8" s="89"/>
      <c r="IS8" s="89"/>
      <c r="IT8" s="89"/>
      <c r="IU8" s="89"/>
      <c r="IV8" s="89"/>
      <c r="IW8" s="89"/>
    </row>
    <row r="9" s="86" customFormat="1" ht="25" customHeight="1" spans="1:257">
      <c r="A9" s="109" t="s">
        <v>167</v>
      </c>
      <c r="B9" s="107">
        <f>C9-2.3/2</f>
        <v>30.2</v>
      </c>
      <c r="C9" s="107">
        <f>D9-2.3/2</f>
        <v>31.35</v>
      </c>
      <c r="D9" s="108">
        <v>32.5</v>
      </c>
      <c r="E9" s="107">
        <f t="shared" ref="E9:H9" si="2">D9+2.6/2</f>
        <v>33.8</v>
      </c>
      <c r="F9" s="107">
        <f t="shared" si="2"/>
        <v>35.1</v>
      </c>
      <c r="G9" s="107">
        <f t="shared" si="2"/>
        <v>36.4</v>
      </c>
      <c r="H9" s="107"/>
      <c r="I9" s="132"/>
      <c r="J9" s="136"/>
      <c r="K9" s="136" t="s">
        <v>163</v>
      </c>
      <c r="L9" s="136" t="s">
        <v>168</v>
      </c>
      <c r="M9" s="136" t="s">
        <v>163</v>
      </c>
      <c r="N9" s="136"/>
      <c r="O9" s="136"/>
      <c r="P9" s="13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9"/>
      <c r="GW9" s="89"/>
      <c r="GX9" s="89"/>
      <c r="GY9" s="89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  <c r="IS9" s="89"/>
      <c r="IT9" s="89"/>
      <c r="IU9" s="89"/>
      <c r="IV9" s="89"/>
      <c r="IW9" s="89"/>
    </row>
    <row r="10" s="86" customFormat="1" ht="25" customHeight="1" spans="1:257">
      <c r="A10" s="109" t="s">
        <v>169</v>
      </c>
      <c r="B10" s="107">
        <f>C10-0.7</f>
        <v>21.6</v>
      </c>
      <c r="C10" s="107">
        <f>D10-0.7</f>
        <v>22.3</v>
      </c>
      <c r="D10" s="108">
        <v>23</v>
      </c>
      <c r="E10" s="107">
        <f>D10+0.7</f>
        <v>23.7</v>
      </c>
      <c r="F10" s="107">
        <f>E10+0.7</f>
        <v>24.4</v>
      </c>
      <c r="G10" s="107">
        <f>F10+0.9</f>
        <v>25.3</v>
      </c>
      <c r="H10" s="107"/>
      <c r="I10" s="132"/>
      <c r="J10" s="136"/>
      <c r="K10" s="136" t="s">
        <v>168</v>
      </c>
      <c r="L10" s="136" t="s">
        <v>163</v>
      </c>
      <c r="M10" s="136" t="s">
        <v>163</v>
      </c>
      <c r="N10" s="136"/>
      <c r="O10" s="136"/>
      <c r="P10" s="13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  <c r="IV10" s="89"/>
      <c r="IW10" s="89"/>
    </row>
    <row r="11" s="86" customFormat="1" ht="25" customHeight="1" spans="1:257">
      <c r="A11" s="106" t="s">
        <v>170</v>
      </c>
      <c r="B11" s="107">
        <f>C11-0.5</f>
        <v>13.5</v>
      </c>
      <c r="C11" s="107">
        <f>D11-0.5</f>
        <v>14</v>
      </c>
      <c r="D11" s="108">
        <v>14.5</v>
      </c>
      <c r="E11" s="107">
        <f>D11+0.5</f>
        <v>15</v>
      </c>
      <c r="F11" s="107">
        <f>E11+0.5</f>
        <v>15.5</v>
      </c>
      <c r="G11" s="107">
        <f>F11+0.7</f>
        <v>16.2</v>
      </c>
      <c r="H11" s="107"/>
      <c r="I11" s="132"/>
      <c r="J11" s="136"/>
      <c r="K11" s="136" t="s">
        <v>171</v>
      </c>
      <c r="L11" s="136" t="s">
        <v>168</v>
      </c>
      <c r="M11" s="136" t="s">
        <v>163</v>
      </c>
      <c r="N11" s="136"/>
      <c r="O11" s="136"/>
      <c r="P11" s="13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  <c r="GT11" s="89"/>
      <c r="GU11" s="89"/>
      <c r="GV11" s="89"/>
      <c r="GW11" s="89"/>
      <c r="GX11" s="89"/>
      <c r="GY11" s="89"/>
      <c r="GZ11" s="89"/>
      <c r="HA11" s="89"/>
      <c r="HB11" s="89"/>
      <c r="HC11" s="89"/>
      <c r="HD11" s="89"/>
      <c r="HE11" s="89"/>
      <c r="HF11" s="89"/>
      <c r="HG11" s="89"/>
      <c r="HH11" s="89"/>
      <c r="HI11" s="89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89"/>
      <c r="IF11" s="89"/>
      <c r="IG11" s="89"/>
      <c r="IH11" s="89"/>
      <c r="II11" s="89"/>
      <c r="IJ11" s="89"/>
      <c r="IK11" s="89"/>
      <c r="IL11" s="89"/>
      <c r="IM11" s="89"/>
      <c r="IN11" s="89"/>
      <c r="IO11" s="89"/>
      <c r="IP11" s="89"/>
      <c r="IQ11" s="89"/>
      <c r="IR11" s="89"/>
      <c r="IS11" s="89"/>
      <c r="IT11" s="89"/>
      <c r="IU11" s="89"/>
      <c r="IV11" s="89"/>
      <c r="IW11" s="89"/>
    </row>
    <row r="12" s="86" customFormat="1" ht="25" customHeight="1" spans="1:257">
      <c r="A12" s="106" t="s">
        <v>172</v>
      </c>
      <c r="B12" s="107">
        <f>C12-0.7</f>
        <v>27.7</v>
      </c>
      <c r="C12" s="107">
        <f>D12-0.6</f>
        <v>28.4</v>
      </c>
      <c r="D12" s="108">
        <v>29</v>
      </c>
      <c r="E12" s="107">
        <f>D12+0.6</f>
        <v>29.6</v>
      </c>
      <c r="F12" s="107">
        <f>E12+0.7</f>
        <v>30.3</v>
      </c>
      <c r="G12" s="107">
        <f>F12+0.6</f>
        <v>30.9</v>
      </c>
      <c r="H12" s="107"/>
      <c r="I12" s="132"/>
      <c r="J12" s="136"/>
      <c r="K12" s="136" t="s">
        <v>160</v>
      </c>
      <c r="L12" s="136" t="s">
        <v>168</v>
      </c>
      <c r="M12" s="136" t="s">
        <v>168</v>
      </c>
      <c r="N12" s="136"/>
      <c r="O12" s="136"/>
      <c r="P12" s="13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  <c r="FE12" s="89"/>
      <c r="FF12" s="89"/>
      <c r="FG12" s="89"/>
      <c r="FH12" s="89"/>
      <c r="FI12" s="89"/>
      <c r="FJ12" s="89"/>
      <c r="FK12" s="89"/>
      <c r="FL12" s="89"/>
      <c r="FM12" s="89"/>
      <c r="FN12" s="89"/>
      <c r="FO12" s="89"/>
      <c r="FP12" s="89"/>
      <c r="FQ12" s="89"/>
      <c r="FR12" s="89"/>
      <c r="FS12" s="89"/>
      <c r="FT12" s="89"/>
      <c r="FU12" s="89"/>
      <c r="FV12" s="89"/>
      <c r="FW12" s="89"/>
      <c r="FX12" s="89"/>
      <c r="FY12" s="89"/>
      <c r="FZ12" s="89"/>
      <c r="GA12" s="89"/>
      <c r="GB12" s="89"/>
      <c r="GC12" s="89"/>
      <c r="GD12" s="89"/>
      <c r="GE12" s="89"/>
      <c r="GF12" s="89"/>
      <c r="GG12" s="89"/>
      <c r="GH12" s="89"/>
      <c r="GI12" s="89"/>
      <c r="GJ12" s="89"/>
      <c r="GK12" s="89"/>
      <c r="GL12" s="89"/>
      <c r="GM12" s="89"/>
      <c r="GN12" s="89"/>
      <c r="GO12" s="89"/>
      <c r="GP12" s="89"/>
      <c r="GQ12" s="89"/>
      <c r="GR12" s="89"/>
      <c r="GS12" s="89"/>
      <c r="GT12" s="89"/>
      <c r="GU12" s="89"/>
      <c r="GV12" s="89"/>
      <c r="GW12" s="89"/>
      <c r="GX12" s="89"/>
      <c r="GY12" s="89"/>
      <c r="GZ12" s="89"/>
      <c r="HA12" s="89"/>
      <c r="HB12" s="89"/>
      <c r="HC12" s="89"/>
      <c r="HD12" s="89"/>
      <c r="HE12" s="89"/>
      <c r="HF12" s="89"/>
      <c r="HG12" s="89"/>
      <c r="HH12" s="89"/>
      <c r="HI12" s="89"/>
      <c r="HJ12" s="89"/>
      <c r="HK12" s="89"/>
      <c r="HL12" s="89"/>
      <c r="HM12" s="89"/>
      <c r="HN12" s="89"/>
      <c r="HO12" s="89"/>
      <c r="HP12" s="89"/>
      <c r="HQ12" s="89"/>
      <c r="HR12" s="89"/>
      <c r="HS12" s="89"/>
      <c r="HT12" s="89"/>
      <c r="HU12" s="89"/>
      <c r="HV12" s="89"/>
      <c r="HW12" s="89"/>
      <c r="HX12" s="89"/>
      <c r="HY12" s="89"/>
      <c r="HZ12" s="89"/>
      <c r="IA12" s="89"/>
      <c r="IB12" s="89"/>
      <c r="IC12" s="89"/>
      <c r="ID12" s="89"/>
      <c r="IE12" s="89"/>
      <c r="IF12" s="89"/>
      <c r="IG12" s="89"/>
      <c r="IH12" s="89"/>
      <c r="II12" s="89"/>
      <c r="IJ12" s="89"/>
      <c r="IK12" s="89"/>
      <c r="IL12" s="89"/>
      <c r="IM12" s="89"/>
      <c r="IN12" s="89"/>
      <c r="IO12" s="89"/>
      <c r="IP12" s="89"/>
      <c r="IQ12" s="89"/>
      <c r="IR12" s="89"/>
      <c r="IS12" s="89"/>
      <c r="IT12" s="89"/>
      <c r="IU12" s="89"/>
      <c r="IV12" s="89"/>
      <c r="IW12" s="89"/>
    </row>
    <row r="13" s="86" customFormat="1" ht="25" customHeight="1" spans="1:257">
      <c r="A13" s="106" t="s">
        <v>173</v>
      </c>
      <c r="B13" s="107">
        <f>C13-0.9</f>
        <v>39.2</v>
      </c>
      <c r="C13" s="107">
        <f>D13-0.9</f>
        <v>40.1</v>
      </c>
      <c r="D13" s="108">
        <v>41</v>
      </c>
      <c r="E13" s="107">
        <f t="shared" ref="E13:H13" si="3">D13+1.1</f>
        <v>42.1</v>
      </c>
      <c r="F13" s="107">
        <f t="shared" si="3"/>
        <v>43.2</v>
      </c>
      <c r="G13" s="107">
        <f t="shared" si="3"/>
        <v>44.3</v>
      </c>
      <c r="H13" s="107"/>
      <c r="I13" s="132"/>
      <c r="J13" s="136"/>
      <c r="K13" s="136" t="s">
        <v>168</v>
      </c>
      <c r="L13" s="136" t="s">
        <v>168</v>
      </c>
      <c r="M13" s="136" t="s">
        <v>168</v>
      </c>
      <c r="N13" s="136"/>
      <c r="O13" s="136"/>
      <c r="P13" s="13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  <c r="II13" s="89"/>
      <c r="IJ13" s="89"/>
      <c r="IK13" s="89"/>
      <c r="IL13" s="89"/>
      <c r="IM13" s="89"/>
      <c r="IN13" s="89"/>
      <c r="IO13" s="89"/>
      <c r="IP13" s="89"/>
      <c r="IQ13" s="89"/>
      <c r="IR13" s="89"/>
      <c r="IS13" s="89"/>
      <c r="IT13" s="89"/>
      <c r="IU13" s="89"/>
      <c r="IV13" s="89"/>
      <c r="IW13" s="89"/>
    </row>
    <row r="14" s="86" customFormat="1" ht="25" customHeight="1" spans="1:257">
      <c r="A14" s="106" t="s">
        <v>174</v>
      </c>
      <c r="B14" s="107">
        <f>D14-0.5</f>
        <v>16.5</v>
      </c>
      <c r="C14" s="107">
        <f t="shared" ref="C14:H14" si="4">B14</f>
        <v>16.5</v>
      </c>
      <c r="D14" s="108">
        <v>17</v>
      </c>
      <c r="E14" s="107">
        <f t="shared" si="4"/>
        <v>17</v>
      </c>
      <c r="F14" s="107">
        <f>D14+1.5</f>
        <v>18.5</v>
      </c>
      <c r="G14" s="107">
        <f t="shared" si="4"/>
        <v>18.5</v>
      </c>
      <c r="H14" s="107"/>
      <c r="I14" s="132"/>
      <c r="J14" s="136"/>
      <c r="K14" s="136"/>
      <c r="L14" s="136" t="s">
        <v>163</v>
      </c>
      <c r="M14" s="136" t="s">
        <v>163</v>
      </c>
      <c r="N14" s="136"/>
      <c r="O14" s="136"/>
      <c r="P14" s="13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  <c r="FE14" s="89"/>
      <c r="FF14" s="89"/>
      <c r="FG14" s="89"/>
      <c r="FH14" s="89"/>
      <c r="FI14" s="89"/>
      <c r="FJ14" s="89"/>
      <c r="FK14" s="89"/>
      <c r="FL14" s="89"/>
      <c r="FM14" s="89"/>
      <c r="FN14" s="89"/>
      <c r="FO14" s="89"/>
      <c r="FP14" s="89"/>
      <c r="FQ14" s="89"/>
      <c r="FR14" s="89"/>
      <c r="FS14" s="89"/>
      <c r="FT14" s="89"/>
      <c r="FU14" s="89"/>
      <c r="FV14" s="89"/>
      <c r="FW14" s="89"/>
      <c r="FX14" s="89"/>
      <c r="FY14" s="89"/>
      <c r="FZ14" s="89"/>
      <c r="GA14" s="89"/>
      <c r="GB14" s="89"/>
      <c r="GC14" s="89"/>
      <c r="GD14" s="89"/>
      <c r="GE14" s="89"/>
      <c r="GF14" s="89"/>
      <c r="GG14" s="89"/>
      <c r="GH14" s="89"/>
      <c r="GI14" s="89"/>
      <c r="GJ14" s="89"/>
      <c r="GK14" s="89"/>
      <c r="GL14" s="89"/>
      <c r="GM14" s="89"/>
      <c r="GN14" s="89"/>
      <c r="GO14" s="89"/>
      <c r="GP14" s="89"/>
      <c r="GQ14" s="89"/>
      <c r="GR14" s="89"/>
      <c r="GS14" s="89"/>
      <c r="GT14" s="89"/>
      <c r="GU14" s="89"/>
      <c r="GV14" s="89"/>
      <c r="GW14" s="89"/>
      <c r="GX14" s="89"/>
      <c r="GY14" s="89"/>
      <c r="GZ14" s="89"/>
      <c r="HA14" s="89"/>
      <c r="HB14" s="89"/>
      <c r="HC14" s="89"/>
      <c r="HD14" s="89"/>
      <c r="HE14" s="89"/>
      <c r="HF14" s="89"/>
      <c r="HG14" s="89"/>
      <c r="HH14" s="89"/>
      <c r="HI14" s="89"/>
      <c r="HJ14" s="89"/>
      <c r="HK14" s="89"/>
      <c r="HL14" s="89"/>
      <c r="HM14" s="89"/>
      <c r="HN14" s="89"/>
      <c r="HO14" s="89"/>
      <c r="HP14" s="89"/>
      <c r="HQ14" s="89"/>
      <c r="HR14" s="89"/>
      <c r="HS14" s="89"/>
      <c r="HT14" s="89"/>
      <c r="HU14" s="89"/>
      <c r="HV14" s="89"/>
      <c r="HW14" s="89"/>
      <c r="HX14" s="89"/>
      <c r="HY14" s="89"/>
      <c r="HZ14" s="89"/>
      <c r="IA14" s="89"/>
      <c r="IB14" s="89"/>
      <c r="IC14" s="89"/>
      <c r="ID14" s="89"/>
      <c r="IE14" s="89"/>
      <c r="IF14" s="89"/>
      <c r="IG14" s="89"/>
      <c r="IH14" s="89"/>
      <c r="II14" s="89"/>
      <c r="IJ14" s="89"/>
      <c r="IK14" s="89"/>
      <c r="IL14" s="89"/>
      <c r="IM14" s="89"/>
      <c r="IN14" s="89"/>
      <c r="IO14" s="89"/>
      <c r="IP14" s="89"/>
      <c r="IQ14" s="89"/>
      <c r="IR14" s="89"/>
      <c r="IS14" s="89"/>
      <c r="IT14" s="89"/>
      <c r="IU14" s="89"/>
      <c r="IV14" s="89"/>
      <c r="IW14" s="89"/>
    </row>
    <row r="15" s="86" customFormat="1" ht="25" customHeight="1" spans="1:257">
      <c r="A15" s="106" t="s">
        <v>175</v>
      </c>
      <c r="B15" s="107">
        <f>C15</f>
        <v>4.5</v>
      </c>
      <c r="C15" s="107">
        <f>D15</f>
        <v>4.5</v>
      </c>
      <c r="D15" s="108">
        <v>4.5</v>
      </c>
      <c r="E15" s="107">
        <f t="shared" ref="E15:H15" si="5">D15</f>
        <v>4.5</v>
      </c>
      <c r="F15" s="107">
        <f t="shared" si="5"/>
        <v>4.5</v>
      </c>
      <c r="G15" s="107">
        <f t="shared" si="5"/>
        <v>4.5</v>
      </c>
      <c r="H15" s="107"/>
      <c r="I15" s="132"/>
      <c r="J15" s="136"/>
      <c r="K15" s="136"/>
      <c r="L15" s="136" t="s">
        <v>163</v>
      </c>
      <c r="M15" s="136" t="s">
        <v>163</v>
      </c>
      <c r="N15" s="136"/>
      <c r="O15" s="136"/>
      <c r="P15" s="13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  <c r="FE15" s="89"/>
      <c r="FF15" s="89"/>
      <c r="FG15" s="89"/>
      <c r="FH15" s="89"/>
      <c r="FI15" s="89"/>
      <c r="FJ15" s="89"/>
      <c r="FK15" s="89"/>
      <c r="FL15" s="89"/>
      <c r="FM15" s="89"/>
      <c r="FN15" s="89"/>
      <c r="FO15" s="89"/>
      <c r="FP15" s="89"/>
      <c r="FQ15" s="89"/>
      <c r="FR15" s="89"/>
      <c r="FS15" s="89"/>
      <c r="FT15" s="89"/>
      <c r="FU15" s="89"/>
      <c r="FV15" s="89"/>
      <c r="FW15" s="89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89"/>
      <c r="GI15" s="89"/>
      <c r="GJ15" s="89"/>
      <c r="GK15" s="89"/>
      <c r="GL15" s="89"/>
      <c r="GM15" s="89"/>
      <c r="GN15" s="89"/>
      <c r="GO15" s="89"/>
      <c r="GP15" s="89"/>
      <c r="GQ15" s="89"/>
      <c r="GR15" s="89"/>
      <c r="GS15" s="89"/>
      <c r="GT15" s="89"/>
      <c r="GU15" s="89"/>
      <c r="GV15" s="89"/>
      <c r="GW15" s="89"/>
      <c r="GX15" s="89"/>
      <c r="GY15" s="89"/>
      <c r="GZ15" s="89"/>
      <c r="HA15" s="89"/>
      <c r="HB15" s="89"/>
      <c r="HC15" s="89"/>
      <c r="HD15" s="89"/>
      <c r="HE15" s="89"/>
      <c r="HF15" s="89"/>
      <c r="HG15" s="89"/>
      <c r="HH15" s="89"/>
      <c r="HI15" s="89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89"/>
      <c r="IF15" s="89"/>
      <c r="IG15" s="89"/>
      <c r="IH15" s="89"/>
      <c r="II15" s="89"/>
      <c r="IJ15" s="89"/>
      <c r="IK15" s="89"/>
      <c r="IL15" s="89"/>
      <c r="IM15" s="89"/>
      <c r="IN15" s="89"/>
      <c r="IO15" s="89"/>
      <c r="IP15" s="89"/>
      <c r="IQ15" s="89"/>
      <c r="IR15" s="89"/>
      <c r="IS15" s="89"/>
      <c r="IT15" s="89"/>
      <c r="IU15" s="89"/>
      <c r="IV15" s="89"/>
      <c r="IW15" s="89"/>
    </row>
    <row r="16" s="86" customFormat="1" ht="25" customHeight="1" spans="1:257">
      <c r="A16" s="369"/>
      <c r="B16" s="112"/>
      <c r="C16" s="112"/>
      <c r="D16" s="113"/>
      <c r="E16" s="112"/>
      <c r="F16" s="112"/>
      <c r="G16" s="114"/>
      <c r="H16" s="107"/>
      <c r="I16" s="132"/>
      <c r="J16" s="136"/>
      <c r="K16" s="136" t="s">
        <v>176</v>
      </c>
      <c r="L16" s="136"/>
      <c r="M16" s="136"/>
      <c r="N16" s="136"/>
      <c r="O16" s="136"/>
      <c r="P16" s="13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  <c r="FE16" s="89"/>
      <c r="FF16" s="89"/>
      <c r="FG16" s="89"/>
      <c r="FH16" s="89"/>
      <c r="FI16" s="89"/>
      <c r="FJ16" s="89"/>
      <c r="FK16" s="89"/>
      <c r="FL16" s="89"/>
      <c r="FM16" s="89"/>
      <c r="FN16" s="89"/>
      <c r="FO16" s="89"/>
      <c r="FP16" s="89"/>
      <c r="FQ16" s="89"/>
      <c r="FR16" s="89"/>
      <c r="FS16" s="89"/>
      <c r="FT16" s="89"/>
      <c r="FU16" s="89"/>
      <c r="FV16" s="89"/>
      <c r="FW16" s="89"/>
      <c r="FX16" s="89"/>
      <c r="FY16" s="89"/>
      <c r="FZ16" s="89"/>
      <c r="GA16" s="89"/>
      <c r="GB16" s="89"/>
      <c r="GC16" s="89"/>
      <c r="GD16" s="89"/>
      <c r="GE16" s="89"/>
      <c r="GF16" s="89"/>
      <c r="GG16" s="89"/>
      <c r="GH16" s="89"/>
      <c r="GI16" s="89"/>
      <c r="GJ16" s="89"/>
      <c r="GK16" s="89"/>
      <c r="GL16" s="89"/>
      <c r="GM16" s="89"/>
      <c r="GN16" s="89"/>
      <c r="GO16" s="89"/>
      <c r="GP16" s="89"/>
      <c r="GQ16" s="89"/>
      <c r="GR16" s="89"/>
      <c r="GS16" s="89"/>
      <c r="GT16" s="89"/>
      <c r="GU16" s="89"/>
      <c r="GV16" s="89"/>
      <c r="GW16" s="89"/>
      <c r="GX16" s="89"/>
      <c r="GY16" s="89"/>
      <c r="GZ16" s="89"/>
      <c r="HA16" s="89"/>
      <c r="HB16" s="89"/>
      <c r="HC16" s="89"/>
      <c r="HD16" s="89"/>
      <c r="HE16" s="89"/>
      <c r="HF16" s="89"/>
      <c r="HG16" s="89"/>
      <c r="HH16" s="89"/>
      <c r="HI16" s="89"/>
      <c r="HJ16" s="89"/>
      <c r="HK16" s="89"/>
      <c r="HL16" s="89"/>
      <c r="HM16" s="89"/>
      <c r="HN16" s="89"/>
      <c r="HO16" s="89"/>
      <c r="HP16" s="89"/>
      <c r="HQ16" s="89"/>
      <c r="HR16" s="89"/>
      <c r="HS16" s="89"/>
      <c r="HT16" s="89"/>
      <c r="HU16" s="89"/>
      <c r="HV16" s="89"/>
      <c r="HW16" s="89"/>
      <c r="HX16" s="89"/>
      <c r="HY16" s="89"/>
      <c r="HZ16" s="89"/>
      <c r="IA16" s="89"/>
      <c r="IB16" s="89"/>
      <c r="IC16" s="89"/>
      <c r="ID16" s="89"/>
      <c r="IE16" s="89"/>
      <c r="IF16" s="89"/>
      <c r="IG16" s="89"/>
      <c r="IH16" s="89"/>
      <c r="II16" s="89"/>
      <c r="IJ16" s="89"/>
      <c r="IK16" s="89"/>
      <c r="IL16" s="89"/>
      <c r="IM16" s="89"/>
      <c r="IN16" s="89"/>
      <c r="IO16" s="89"/>
      <c r="IP16" s="89"/>
      <c r="IQ16" s="89"/>
      <c r="IR16" s="89"/>
      <c r="IS16" s="89"/>
      <c r="IT16" s="89"/>
      <c r="IU16" s="89"/>
      <c r="IV16" s="89"/>
      <c r="IW16" s="89"/>
    </row>
    <row r="17" s="86" customFormat="1" ht="25" customHeight="1" spans="1:257">
      <c r="A17" s="369"/>
      <c r="B17" s="112"/>
      <c r="C17" s="112"/>
      <c r="D17" s="113"/>
      <c r="E17" s="112"/>
      <c r="F17" s="112"/>
      <c r="G17" s="114"/>
      <c r="H17" s="115"/>
      <c r="I17" s="132"/>
      <c r="J17" s="136"/>
      <c r="K17" s="136"/>
      <c r="L17" s="136"/>
      <c r="M17" s="136"/>
      <c r="N17" s="136"/>
      <c r="O17" s="136"/>
      <c r="P17" s="13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  <c r="IQ17" s="89"/>
      <c r="IR17" s="89"/>
      <c r="IS17" s="89"/>
      <c r="IT17" s="89"/>
      <c r="IU17" s="89"/>
      <c r="IV17" s="89"/>
      <c r="IW17" s="89"/>
    </row>
    <row r="18" s="86" customFormat="1" ht="25" customHeight="1" spans="1:257">
      <c r="A18" s="369"/>
      <c r="B18" s="112"/>
      <c r="C18" s="112"/>
      <c r="D18" s="113"/>
      <c r="E18" s="112"/>
      <c r="F18" s="112"/>
      <c r="G18" s="114"/>
      <c r="H18" s="116"/>
      <c r="I18" s="132"/>
      <c r="J18" s="140"/>
      <c r="K18" s="140"/>
      <c r="L18" s="136"/>
      <c r="M18" s="140"/>
      <c r="N18" s="140"/>
      <c r="O18" s="136"/>
      <c r="P18" s="13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89"/>
      <c r="GS18" s="89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  <c r="IF18" s="89"/>
      <c r="IG18" s="89"/>
      <c r="IH18" s="89"/>
      <c r="II18" s="89"/>
      <c r="IJ18" s="89"/>
      <c r="IK18" s="89"/>
      <c r="IL18" s="89"/>
      <c r="IM18" s="89"/>
      <c r="IN18" s="89"/>
      <c r="IO18" s="89"/>
      <c r="IP18" s="89"/>
      <c r="IQ18" s="89"/>
      <c r="IR18" s="89"/>
      <c r="IS18" s="89"/>
      <c r="IT18" s="89"/>
      <c r="IU18" s="89"/>
      <c r="IV18" s="89"/>
      <c r="IW18" s="89"/>
    </row>
    <row r="19" s="86" customFormat="1" ht="25" customHeight="1" spans="1:257">
      <c r="A19" s="370"/>
      <c r="B19" s="371"/>
      <c r="C19" s="371"/>
      <c r="D19" s="372"/>
      <c r="E19" s="371"/>
      <c r="F19" s="371"/>
      <c r="G19" s="371"/>
      <c r="H19" s="120"/>
      <c r="I19" s="141"/>
      <c r="J19" s="141"/>
      <c r="K19" s="141"/>
      <c r="L19" s="141"/>
      <c r="M19" s="141"/>
      <c r="N19" s="141"/>
      <c r="O19" s="141"/>
      <c r="P19" s="142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89"/>
      <c r="DW19" s="89"/>
      <c r="DX19" s="89"/>
      <c r="DY19" s="89"/>
      <c r="DZ19" s="89"/>
      <c r="EA19" s="89"/>
      <c r="EB19" s="89"/>
      <c r="EC19" s="89"/>
      <c r="ED19" s="89"/>
      <c r="EE19" s="89"/>
      <c r="EF19" s="89"/>
      <c r="EG19" s="89"/>
      <c r="EH19" s="89"/>
      <c r="EI19" s="89"/>
      <c r="EJ19" s="89"/>
      <c r="EK19" s="89"/>
      <c r="EL19" s="89"/>
      <c r="EM19" s="89"/>
      <c r="EN19" s="89"/>
      <c r="EO19" s="89"/>
      <c r="EP19" s="89"/>
      <c r="EQ19" s="89"/>
      <c r="ER19" s="89"/>
      <c r="ES19" s="89"/>
      <c r="ET19" s="89"/>
      <c r="EU19" s="89"/>
      <c r="EV19" s="89"/>
      <c r="EW19" s="89"/>
      <c r="EX19" s="89"/>
      <c r="EY19" s="89"/>
      <c r="EZ19" s="89"/>
      <c r="FA19" s="89"/>
      <c r="FB19" s="89"/>
      <c r="FC19" s="89"/>
      <c r="FD19" s="89"/>
      <c r="FE19" s="89"/>
      <c r="FF19" s="89"/>
      <c r="FG19" s="89"/>
      <c r="FH19" s="89"/>
      <c r="FI19" s="89"/>
      <c r="FJ19" s="89"/>
      <c r="FK19" s="89"/>
      <c r="FL19" s="89"/>
      <c r="FM19" s="89"/>
      <c r="FN19" s="89"/>
      <c r="FO19" s="89"/>
      <c r="FP19" s="89"/>
      <c r="FQ19" s="89"/>
      <c r="FR19" s="89"/>
      <c r="FS19" s="89"/>
      <c r="FT19" s="89"/>
      <c r="FU19" s="89"/>
      <c r="FV19" s="89"/>
      <c r="FW19" s="89"/>
      <c r="FX19" s="89"/>
      <c r="FY19" s="89"/>
      <c r="FZ19" s="89"/>
      <c r="GA19" s="89"/>
      <c r="GB19" s="89"/>
      <c r="GC19" s="89"/>
      <c r="GD19" s="89"/>
      <c r="GE19" s="89"/>
      <c r="GF19" s="89"/>
      <c r="GG19" s="89"/>
      <c r="GH19" s="89"/>
      <c r="GI19" s="89"/>
      <c r="GJ19" s="89"/>
      <c r="GK19" s="89"/>
      <c r="GL19" s="89"/>
      <c r="GM19" s="89"/>
      <c r="GN19" s="89"/>
      <c r="GO19" s="89"/>
      <c r="GP19" s="89"/>
      <c r="GQ19" s="89"/>
      <c r="GR19" s="89"/>
      <c r="GS19" s="89"/>
      <c r="GT19" s="89"/>
      <c r="GU19" s="89"/>
      <c r="GV19" s="89"/>
      <c r="GW19" s="89"/>
      <c r="GX19" s="89"/>
      <c r="GY19" s="89"/>
      <c r="GZ19" s="89"/>
      <c r="HA19" s="89"/>
      <c r="HB19" s="89"/>
      <c r="HC19" s="89"/>
      <c r="HD19" s="89"/>
      <c r="HE19" s="89"/>
      <c r="HF19" s="89"/>
      <c r="HG19" s="89"/>
      <c r="HH19" s="89"/>
      <c r="HI19" s="89"/>
      <c r="HJ19" s="89"/>
      <c r="HK19" s="89"/>
      <c r="HL19" s="89"/>
      <c r="HM19" s="89"/>
      <c r="HN19" s="89"/>
      <c r="HO19" s="89"/>
      <c r="HP19" s="89"/>
      <c r="HQ19" s="89"/>
      <c r="HR19" s="89"/>
      <c r="HS19" s="89"/>
      <c r="HT19" s="89"/>
      <c r="HU19" s="89"/>
      <c r="HV19" s="89"/>
      <c r="HW19" s="89"/>
      <c r="HX19" s="89"/>
      <c r="HY19" s="89"/>
      <c r="HZ19" s="89"/>
      <c r="IA19" s="89"/>
      <c r="IB19" s="89"/>
      <c r="IC19" s="89"/>
      <c r="ID19" s="89"/>
      <c r="IE19" s="89"/>
      <c r="IF19" s="89"/>
      <c r="IG19" s="89"/>
      <c r="IH19" s="89"/>
      <c r="II19" s="89"/>
      <c r="IJ19" s="89"/>
      <c r="IK19" s="89"/>
      <c r="IL19" s="89"/>
      <c r="IM19" s="89"/>
      <c r="IN19" s="89"/>
      <c r="IO19" s="89"/>
      <c r="IP19" s="89"/>
      <c r="IQ19" s="89"/>
      <c r="IR19" s="89"/>
      <c r="IS19" s="89"/>
      <c r="IT19" s="89"/>
      <c r="IU19" s="89"/>
      <c r="IV19" s="89"/>
      <c r="IW19" s="89"/>
    </row>
    <row r="20" s="86" customFormat="1" ht="18" spans="1:257">
      <c r="A20" s="373"/>
      <c r="B20" s="374"/>
      <c r="C20" s="374"/>
      <c r="D20" s="374"/>
      <c r="E20" s="374"/>
      <c r="F20" s="374"/>
      <c r="G20" s="374"/>
      <c r="H20" s="124"/>
      <c r="P20" s="127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89"/>
      <c r="EI20" s="89"/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89"/>
      <c r="FG20" s="89"/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89"/>
      <c r="GK20" s="89"/>
      <c r="GL20" s="89"/>
      <c r="GM20" s="89"/>
      <c r="GN20" s="89"/>
      <c r="GO20" s="89"/>
      <c r="GP20" s="89"/>
      <c r="GQ20" s="89"/>
      <c r="GR20" s="89"/>
      <c r="GS20" s="89"/>
      <c r="GT20" s="89"/>
      <c r="GU20" s="89"/>
      <c r="GV20" s="89"/>
      <c r="GW20" s="89"/>
      <c r="GX20" s="89"/>
      <c r="GY20" s="89"/>
      <c r="GZ20" s="89"/>
      <c r="HA20" s="89"/>
      <c r="HB20" s="89"/>
      <c r="HC20" s="89"/>
      <c r="HD20" s="89"/>
      <c r="HE20" s="89"/>
      <c r="HF20" s="89"/>
      <c r="HG20" s="89"/>
      <c r="HH20" s="89"/>
      <c r="HI20" s="89"/>
      <c r="HJ20" s="89"/>
      <c r="HK20" s="89"/>
      <c r="HL20" s="89"/>
      <c r="HM20" s="89"/>
      <c r="HN20" s="89"/>
      <c r="HO20" s="89"/>
      <c r="HP20" s="89"/>
      <c r="HQ20" s="89"/>
      <c r="HR20" s="89"/>
      <c r="HS20" s="89"/>
      <c r="HT20" s="89"/>
      <c r="HU20" s="89"/>
      <c r="HV20" s="89"/>
      <c r="HW20" s="89"/>
      <c r="HX20" s="89"/>
      <c r="HY20" s="89"/>
      <c r="HZ20" s="89"/>
      <c r="IA20" s="89"/>
      <c r="IB20" s="89"/>
      <c r="IC20" s="89"/>
      <c r="ID20" s="89"/>
      <c r="IE20" s="89"/>
      <c r="IF20" s="89"/>
      <c r="IG20" s="89"/>
      <c r="IH20" s="89"/>
      <c r="II20" s="89"/>
      <c r="IJ20" s="89"/>
      <c r="IK20" s="89"/>
      <c r="IL20" s="89"/>
      <c r="IM20" s="89"/>
      <c r="IN20" s="89"/>
      <c r="IO20" s="89"/>
      <c r="IP20" s="89"/>
      <c r="IQ20" s="89"/>
      <c r="IR20" s="89"/>
      <c r="IS20" s="89"/>
      <c r="IT20" s="89"/>
      <c r="IU20" s="89"/>
      <c r="IV20" s="89"/>
      <c r="IW20" s="89"/>
    </row>
    <row r="21" s="86" customFormat="1" ht="18" spans="1:257">
      <c r="A21" s="373"/>
      <c r="B21" s="374"/>
      <c r="C21" s="374"/>
      <c r="D21" s="374"/>
      <c r="E21" s="374"/>
      <c r="F21" s="374"/>
      <c r="G21" s="374"/>
      <c r="H21" s="124"/>
      <c r="P21" s="127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  <c r="BW21" s="89"/>
      <c r="BX21" s="89"/>
      <c r="BY21" s="89"/>
      <c r="BZ21" s="89"/>
      <c r="CA21" s="89"/>
      <c r="CB21" s="89"/>
      <c r="CC21" s="89"/>
      <c r="CD21" s="89"/>
      <c r="CE21" s="89"/>
      <c r="CF21" s="89"/>
      <c r="CG21" s="89"/>
      <c r="CH21" s="89"/>
      <c r="CI21" s="89"/>
      <c r="CJ21" s="89"/>
      <c r="CK21" s="89"/>
      <c r="CL21" s="89"/>
      <c r="CM21" s="89"/>
      <c r="CN21" s="89"/>
      <c r="CO21" s="89"/>
      <c r="CP21" s="89"/>
      <c r="CQ21" s="89"/>
      <c r="CR21" s="89"/>
      <c r="CS21" s="89"/>
      <c r="CT21" s="89"/>
      <c r="CU21" s="89"/>
      <c r="CV21" s="89"/>
      <c r="CW21" s="89"/>
      <c r="CX21" s="89"/>
      <c r="CY21" s="89"/>
      <c r="CZ21" s="89"/>
      <c r="DA21" s="89"/>
      <c r="DB21" s="89"/>
      <c r="DC21" s="89"/>
      <c r="DD21" s="89"/>
      <c r="DE21" s="89"/>
      <c r="DF21" s="89"/>
      <c r="DG21" s="89"/>
      <c r="DH21" s="89"/>
      <c r="DI21" s="89"/>
      <c r="DJ21" s="89"/>
      <c r="DK21" s="89"/>
      <c r="DL21" s="89"/>
      <c r="DM21" s="89"/>
      <c r="DN21" s="89"/>
      <c r="DO21" s="89"/>
      <c r="DP21" s="89"/>
      <c r="DQ21" s="89"/>
      <c r="DR21" s="89"/>
      <c r="DS21" s="89"/>
      <c r="DT21" s="89"/>
      <c r="DU21" s="89"/>
      <c r="DV21" s="89"/>
      <c r="DW21" s="89"/>
      <c r="DX21" s="89"/>
      <c r="DY21" s="89"/>
      <c r="DZ21" s="89"/>
      <c r="EA21" s="89"/>
      <c r="EB21" s="89"/>
      <c r="EC21" s="89"/>
      <c r="ED21" s="89"/>
      <c r="EE21" s="89"/>
      <c r="EF21" s="89"/>
      <c r="EG21" s="89"/>
      <c r="EH21" s="89"/>
      <c r="EI21" s="89"/>
      <c r="EJ21" s="89"/>
      <c r="EK21" s="89"/>
      <c r="EL21" s="89"/>
      <c r="EM21" s="89"/>
      <c r="EN21" s="89"/>
      <c r="EO21" s="89"/>
      <c r="EP21" s="89"/>
      <c r="EQ21" s="89"/>
      <c r="ER21" s="89"/>
      <c r="ES21" s="89"/>
      <c r="ET21" s="89"/>
      <c r="EU21" s="89"/>
      <c r="EV21" s="89"/>
      <c r="EW21" s="89"/>
      <c r="EX21" s="89"/>
      <c r="EY21" s="89"/>
      <c r="EZ21" s="89"/>
      <c r="FA21" s="89"/>
      <c r="FB21" s="89"/>
      <c r="FC21" s="89"/>
      <c r="FD21" s="89"/>
      <c r="FE21" s="89"/>
      <c r="FF21" s="89"/>
      <c r="FG21" s="89"/>
      <c r="FH21" s="89"/>
      <c r="FI21" s="89"/>
      <c r="FJ21" s="89"/>
      <c r="FK21" s="89"/>
      <c r="FL21" s="89"/>
      <c r="FM21" s="89"/>
      <c r="FN21" s="89"/>
      <c r="FO21" s="89"/>
      <c r="FP21" s="89"/>
      <c r="FQ21" s="89"/>
      <c r="FR21" s="89"/>
      <c r="FS21" s="89"/>
      <c r="FT21" s="89"/>
      <c r="FU21" s="89"/>
      <c r="FV21" s="89"/>
      <c r="FW21" s="89"/>
      <c r="FX21" s="89"/>
      <c r="FY21" s="89"/>
      <c r="FZ21" s="89"/>
      <c r="GA21" s="89"/>
      <c r="GB21" s="89"/>
      <c r="GC21" s="89"/>
      <c r="GD21" s="89"/>
      <c r="GE21" s="89"/>
      <c r="GF21" s="89"/>
      <c r="GG21" s="89"/>
      <c r="GH21" s="89"/>
      <c r="GI21" s="89"/>
      <c r="GJ21" s="89"/>
      <c r="GK21" s="89"/>
      <c r="GL21" s="89"/>
      <c r="GM21" s="89"/>
      <c r="GN21" s="89"/>
      <c r="GO21" s="89"/>
      <c r="GP21" s="89"/>
      <c r="GQ21" s="89"/>
      <c r="GR21" s="89"/>
      <c r="GS21" s="89"/>
      <c r="GT21" s="89"/>
      <c r="GU21" s="89"/>
      <c r="GV21" s="89"/>
      <c r="GW21" s="89"/>
      <c r="GX21" s="89"/>
      <c r="GY21" s="89"/>
      <c r="GZ21" s="89"/>
      <c r="HA21" s="89"/>
      <c r="HB21" s="89"/>
      <c r="HC21" s="89"/>
      <c r="HD21" s="89"/>
      <c r="HE21" s="89"/>
      <c r="HF21" s="89"/>
      <c r="HG21" s="89"/>
      <c r="HH21" s="89"/>
      <c r="HI21" s="89"/>
      <c r="HJ21" s="89"/>
      <c r="HK21" s="89"/>
      <c r="HL21" s="89"/>
      <c r="HM21" s="89"/>
      <c r="HN21" s="89"/>
      <c r="HO21" s="89"/>
      <c r="HP21" s="89"/>
      <c r="HQ21" s="89"/>
      <c r="HR21" s="89"/>
      <c r="HS21" s="89"/>
      <c r="HT21" s="89"/>
      <c r="HU21" s="89"/>
      <c r="HV21" s="89"/>
      <c r="HW21" s="89"/>
      <c r="HX21" s="89"/>
      <c r="HY21" s="89"/>
      <c r="HZ21" s="89"/>
      <c r="IA21" s="89"/>
      <c r="IB21" s="89"/>
      <c r="IC21" s="89"/>
      <c r="ID21" s="89"/>
      <c r="IE21" s="89"/>
      <c r="IF21" s="89"/>
      <c r="IG21" s="89"/>
      <c r="IH21" s="89"/>
      <c r="II21" s="89"/>
      <c r="IJ21" s="89"/>
      <c r="IK21" s="89"/>
      <c r="IL21" s="89"/>
      <c r="IM21" s="89"/>
      <c r="IN21" s="89"/>
      <c r="IO21" s="89"/>
      <c r="IP21" s="89"/>
      <c r="IQ21" s="89"/>
      <c r="IR21" s="89"/>
      <c r="IS21" s="89"/>
      <c r="IT21" s="89"/>
      <c r="IU21" s="89"/>
      <c r="IV21" s="89"/>
      <c r="IW21" s="89"/>
    </row>
    <row r="22" s="86" customFormat="1" spans="1:257">
      <c r="A22" s="125" t="s">
        <v>177</v>
      </c>
      <c r="B22" s="125"/>
      <c r="C22" s="126"/>
      <c r="D22" s="126"/>
      <c r="P22" s="127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  <c r="BT22" s="89"/>
      <c r="BU22" s="89"/>
      <c r="BV22" s="89"/>
      <c r="BW22" s="89"/>
      <c r="BX22" s="89"/>
      <c r="BY22" s="89"/>
      <c r="BZ22" s="89"/>
      <c r="CA22" s="89"/>
      <c r="CB22" s="89"/>
      <c r="CC22" s="89"/>
      <c r="CD22" s="89"/>
      <c r="CE22" s="89"/>
      <c r="CF22" s="89"/>
      <c r="CG22" s="89"/>
      <c r="CH22" s="89"/>
      <c r="CI22" s="89"/>
      <c r="CJ22" s="89"/>
      <c r="CK22" s="89"/>
      <c r="CL22" s="89"/>
      <c r="CM22" s="89"/>
      <c r="CN22" s="89"/>
      <c r="CO22" s="89"/>
      <c r="CP22" s="89"/>
      <c r="CQ22" s="89"/>
      <c r="CR22" s="89"/>
      <c r="CS22" s="89"/>
      <c r="CT22" s="89"/>
      <c r="CU22" s="89"/>
      <c r="CV22" s="89"/>
      <c r="CW22" s="89"/>
      <c r="CX22" s="89"/>
      <c r="CY22" s="89"/>
      <c r="CZ22" s="89"/>
      <c r="DA22" s="89"/>
      <c r="DB22" s="89"/>
      <c r="DC22" s="89"/>
      <c r="DD22" s="89"/>
      <c r="DE22" s="89"/>
      <c r="DF22" s="89"/>
      <c r="DG22" s="89"/>
      <c r="DH22" s="89"/>
      <c r="DI22" s="89"/>
      <c r="DJ22" s="89"/>
      <c r="DK22" s="89"/>
      <c r="DL22" s="89"/>
      <c r="DM22" s="89"/>
      <c r="DN22" s="89"/>
      <c r="DO22" s="89"/>
      <c r="DP22" s="89"/>
      <c r="DQ22" s="89"/>
      <c r="DR22" s="89"/>
      <c r="DS22" s="89"/>
      <c r="DT22" s="89"/>
      <c r="DU22" s="89"/>
      <c r="DV22" s="89"/>
      <c r="DW22" s="89"/>
      <c r="DX22" s="89"/>
      <c r="DY22" s="89"/>
      <c r="DZ22" s="89"/>
      <c r="EA22" s="89"/>
      <c r="EB22" s="89"/>
      <c r="EC22" s="89"/>
      <c r="ED22" s="89"/>
      <c r="EE22" s="89"/>
      <c r="EF22" s="89"/>
      <c r="EG22" s="89"/>
      <c r="EH22" s="89"/>
      <c r="EI22" s="89"/>
      <c r="EJ22" s="89"/>
      <c r="EK22" s="89"/>
      <c r="EL22" s="89"/>
      <c r="EM22" s="89"/>
      <c r="EN22" s="89"/>
      <c r="EO22" s="89"/>
      <c r="EP22" s="89"/>
      <c r="EQ22" s="89"/>
      <c r="ER22" s="89"/>
      <c r="ES22" s="89"/>
      <c r="ET22" s="89"/>
      <c r="EU22" s="89"/>
      <c r="EV22" s="89"/>
      <c r="EW22" s="89"/>
      <c r="EX22" s="89"/>
      <c r="EY22" s="89"/>
      <c r="EZ22" s="89"/>
      <c r="FA22" s="89"/>
      <c r="FB22" s="89"/>
      <c r="FC22" s="89"/>
      <c r="FD22" s="89"/>
      <c r="FE22" s="89"/>
      <c r="FF22" s="89"/>
      <c r="FG22" s="89"/>
      <c r="FH22" s="89"/>
      <c r="FI22" s="89"/>
      <c r="FJ22" s="89"/>
      <c r="FK22" s="89"/>
      <c r="FL22" s="89"/>
      <c r="FM22" s="89"/>
      <c r="FN22" s="89"/>
      <c r="FO22" s="89"/>
      <c r="FP22" s="89"/>
      <c r="FQ22" s="89"/>
      <c r="FR22" s="89"/>
      <c r="FS22" s="89"/>
      <c r="FT22" s="89"/>
      <c r="FU22" s="89"/>
      <c r="FV22" s="89"/>
      <c r="FW22" s="89"/>
      <c r="FX22" s="89"/>
      <c r="FY22" s="89"/>
      <c r="FZ22" s="89"/>
      <c r="GA22" s="89"/>
      <c r="GB22" s="89"/>
      <c r="GC22" s="89"/>
      <c r="GD22" s="89"/>
      <c r="GE22" s="89"/>
      <c r="GF22" s="89"/>
      <c r="GG22" s="89"/>
      <c r="GH22" s="89"/>
      <c r="GI22" s="89"/>
      <c r="GJ22" s="89"/>
      <c r="GK22" s="89"/>
      <c r="GL22" s="89"/>
      <c r="GM22" s="89"/>
      <c r="GN22" s="89"/>
      <c r="GO22" s="89"/>
      <c r="GP22" s="89"/>
      <c r="GQ22" s="89"/>
      <c r="GR22" s="89"/>
      <c r="GS22" s="89"/>
      <c r="GT22" s="89"/>
      <c r="GU22" s="89"/>
      <c r="GV22" s="89"/>
      <c r="GW22" s="89"/>
      <c r="GX22" s="89"/>
      <c r="GY22" s="89"/>
      <c r="GZ22" s="89"/>
      <c r="HA22" s="89"/>
      <c r="HB22" s="89"/>
      <c r="HC22" s="89"/>
      <c r="HD22" s="89"/>
      <c r="HE22" s="89"/>
      <c r="HF22" s="89"/>
      <c r="HG22" s="89"/>
      <c r="HH22" s="89"/>
      <c r="HI22" s="89"/>
      <c r="HJ22" s="89"/>
      <c r="HK22" s="89"/>
      <c r="HL22" s="89"/>
      <c r="HM22" s="89"/>
      <c r="HN22" s="89"/>
      <c r="HO22" s="89"/>
      <c r="HP22" s="89"/>
      <c r="HQ22" s="89"/>
      <c r="HR22" s="89"/>
      <c r="HS22" s="89"/>
      <c r="HT22" s="89"/>
      <c r="HU22" s="89"/>
      <c r="HV22" s="89"/>
      <c r="HW22" s="89"/>
      <c r="HX22" s="89"/>
      <c r="HY22" s="89"/>
      <c r="HZ22" s="89"/>
      <c r="IA22" s="89"/>
      <c r="IB22" s="89"/>
      <c r="IC22" s="89"/>
      <c r="ID22" s="89"/>
      <c r="IE22" s="89"/>
      <c r="IF22" s="89"/>
      <c r="IG22" s="89"/>
      <c r="IH22" s="89"/>
      <c r="II22" s="89"/>
      <c r="IJ22" s="89"/>
      <c r="IK22" s="89"/>
      <c r="IL22" s="89"/>
      <c r="IM22" s="89"/>
      <c r="IN22" s="89"/>
      <c r="IO22" s="89"/>
      <c r="IP22" s="89"/>
      <c r="IQ22" s="89"/>
      <c r="IR22" s="89"/>
      <c r="IS22" s="89"/>
      <c r="IT22" s="89"/>
      <c r="IU22" s="89"/>
      <c r="IV22" s="89"/>
      <c r="IW22" s="89"/>
    </row>
    <row r="23" s="86" customFormat="1" spans="3:257">
      <c r="C23" s="87"/>
      <c r="D23" s="87"/>
      <c r="J23" s="143" t="s">
        <v>178</v>
      </c>
      <c r="K23" s="267"/>
      <c r="L23" s="143" t="s">
        <v>179</v>
      </c>
      <c r="M23" s="143"/>
      <c r="N23" s="143" t="s">
        <v>180</v>
      </c>
      <c r="O23" s="86" t="s">
        <v>144</v>
      </c>
      <c r="P23" s="127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  <c r="BO23" s="89"/>
      <c r="BP23" s="89"/>
      <c r="BQ23" s="89"/>
      <c r="BR23" s="89"/>
      <c r="BS23" s="89"/>
      <c r="BT23" s="89"/>
      <c r="BU23" s="89"/>
      <c r="BV23" s="89"/>
      <c r="BW23" s="89"/>
      <c r="BX23" s="89"/>
      <c r="BY23" s="89"/>
      <c r="BZ23" s="89"/>
      <c r="CA23" s="89"/>
      <c r="CB23" s="89"/>
      <c r="CC23" s="89"/>
      <c r="CD23" s="89"/>
      <c r="CE23" s="89"/>
      <c r="CF23" s="89"/>
      <c r="CG23" s="89"/>
      <c r="CH23" s="89"/>
      <c r="CI23" s="89"/>
      <c r="CJ23" s="89"/>
      <c r="CK23" s="89"/>
      <c r="CL23" s="89"/>
      <c r="CM23" s="89"/>
      <c r="CN23" s="89"/>
      <c r="CO23" s="89"/>
      <c r="CP23" s="89"/>
      <c r="CQ23" s="89"/>
      <c r="CR23" s="89"/>
      <c r="CS23" s="89"/>
      <c r="CT23" s="89"/>
      <c r="CU23" s="89"/>
      <c r="CV23" s="89"/>
      <c r="CW23" s="89"/>
      <c r="CX23" s="89"/>
      <c r="CY23" s="89"/>
      <c r="CZ23" s="89"/>
      <c r="DA23" s="89"/>
      <c r="DB23" s="89"/>
      <c r="DC23" s="89"/>
      <c r="DD23" s="89"/>
      <c r="DE23" s="89"/>
      <c r="DF23" s="89"/>
      <c r="DG23" s="89"/>
      <c r="DH23" s="89"/>
      <c r="DI23" s="89"/>
      <c r="DJ23" s="89"/>
      <c r="DK23" s="89"/>
      <c r="DL23" s="89"/>
      <c r="DM23" s="89"/>
      <c r="DN23" s="89"/>
      <c r="DO23" s="89"/>
      <c r="DP23" s="89"/>
      <c r="DQ23" s="89"/>
      <c r="DR23" s="89"/>
      <c r="DS23" s="89"/>
      <c r="DT23" s="89"/>
      <c r="DU23" s="89"/>
      <c r="DV23" s="89"/>
      <c r="DW23" s="89"/>
      <c r="DX23" s="89"/>
      <c r="DY23" s="89"/>
      <c r="DZ23" s="89"/>
      <c r="EA23" s="89"/>
      <c r="EB23" s="89"/>
      <c r="EC23" s="89"/>
      <c r="ED23" s="89"/>
      <c r="EE23" s="89"/>
      <c r="EF23" s="89"/>
      <c r="EG23" s="89"/>
      <c r="EH23" s="89"/>
      <c r="EI23" s="89"/>
      <c r="EJ23" s="89"/>
      <c r="EK23" s="89"/>
      <c r="EL23" s="89"/>
      <c r="EM23" s="89"/>
      <c r="EN23" s="89"/>
      <c r="EO23" s="89"/>
      <c r="EP23" s="89"/>
      <c r="EQ23" s="89"/>
      <c r="ER23" s="89"/>
      <c r="ES23" s="89"/>
      <c r="ET23" s="89"/>
      <c r="EU23" s="89"/>
      <c r="EV23" s="89"/>
      <c r="EW23" s="89"/>
      <c r="EX23" s="89"/>
      <c r="EY23" s="89"/>
      <c r="EZ23" s="89"/>
      <c r="FA23" s="89"/>
      <c r="FB23" s="89"/>
      <c r="FC23" s="89"/>
      <c r="FD23" s="89"/>
      <c r="FE23" s="89"/>
      <c r="FF23" s="89"/>
      <c r="FG23" s="89"/>
      <c r="FH23" s="89"/>
      <c r="FI23" s="89"/>
      <c r="FJ23" s="89"/>
      <c r="FK23" s="89"/>
      <c r="FL23" s="89"/>
      <c r="FM23" s="89"/>
      <c r="FN23" s="89"/>
      <c r="FO23" s="89"/>
      <c r="FP23" s="89"/>
      <c r="FQ23" s="89"/>
      <c r="FR23" s="89"/>
      <c r="FS23" s="89"/>
      <c r="FT23" s="89"/>
      <c r="FU23" s="89"/>
      <c r="FV23" s="89"/>
      <c r="FW23" s="89"/>
      <c r="FX23" s="89"/>
      <c r="FY23" s="89"/>
      <c r="FZ23" s="89"/>
      <c r="GA23" s="89"/>
      <c r="GB23" s="89"/>
      <c r="GC23" s="89"/>
      <c r="GD23" s="89"/>
      <c r="GE23" s="89"/>
      <c r="GF23" s="89"/>
      <c r="GG23" s="89"/>
      <c r="GH23" s="89"/>
      <c r="GI23" s="89"/>
      <c r="GJ23" s="89"/>
      <c r="GK23" s="89"/>
      <c r="GL23" s="89"/>
      <c r="GM23" s="89"/>
      <c r="GN23" s="89"/>
      <c r="GO23" s="89"/>
      <c r="GP23" s="89"/>
      <c r="GQ23" s="89"/>
      <c r="GR23" s="89"/>
      <c r="GS23" s="89"/>
      <c r="GT23" s="89"/>
      <c r="GU23" s="89"/>
      <c r="GV23" s="89"/>
      <c r="GW23" s="89"/>
      <c r="GX23" s="89"/>
      <c r="GY23" s="89"/>
      <c r="GZ23" s="89"/>
      <c r="HA23" s="89"/>
      <c r="HB23" s="89"/>
      <c r="HC23" s="89"/>
      <c r="HD23" s="89"/>
      <c r="HE23" s="89"/>
      <c r="HF23" s="89"/>
      <c r="HG23" s="89"/>
      <c r="HH23" s="89"/>
      <c r="HI23" s="89"/>
      <c r="HJ23" s="89"/>
      <c r="HK23" s="89"/>
      <c r="HL23" s="89"/>
      <c r="HM23" s="89"/>
      <c r="HN23" s="89"/>
      <c r="HO23" s="89"/>
      <c r="HP23" s="89"/>
      <c r="HQ23" s="89"/>
      <c r="HR23" s="89"/>
      <c r="HS23" s="89"/>
      <c r="HT23" s="89"/>
      <c r="HU23" s="89"/>
      <c r="HV23" s="89"/>
      <c r="HW23" s="89"/>
      <c r="HX23" s="89"/>
      <c r="HY23" s="89"/>
      <c r="HZ23" s="89"/>
      <c r="IA23" s="89"/>
      <c r="IB23" s="89"/>
      <c r="IC23" s="89"/>
      <c r="ID23" s="89"/>
      <c r="IE23" s="89"/>
      <c r="IF23" s="89"/>
      <c r="IG23" s="89"/>
      <c r="IH23" s="89"/>
      <c r="II23" s="89"/>
      <c r="IJ23" s="89"/>
      <c r="IK23" s="89"/>
      <c r="IL23" s="89"/>
      <c r="IM23" s="89"/>
      <c r="IN23" s="89"/>
      <c r="IO23" s="89"/>
      <c r="IP23" s="89"/>
      <c r="IQ23" s="89"/>
      <c r="IR23" s="89"/>
      <c r="IS23" s="89"/>
      <c r="IT23" s="89"/>
      <c r="IU23" s="89"/>
      <c r="IV23" s="89"/>
      <c r="IW23" s="89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8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3" sqref="A3:K8"/>
    </sheetView>
  </sheetViews>
  <sheetFormatPr defaultColWidth="10" defaultRowHeight="16.5" customHeight="1"/>
  <cols>
    <col min="1" max="1" width="10.875" style="272" customWidth="1"/>
    <col min="2" max="16384" width="10" style="272"/>
  </cols>
  <sheetData>
    <row r="1" ht="22.5" customHeight="1" spans="1:11">
      <c r="A1" s="148" t="s">
        <v>181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ht="17.25" customHeight="1" spans="1:11">
      <c r="A2" s="273" t="s">
        <v>53</v>
      </c>
      <c r="B2" s="274" t="s">
        <v>54</v>
      </c>
      <c r="C2" s="274"/>
      <c r="D2" s="275" t="s">
        <v>55</v>
      </c>
      <c r="E2" s="275"/>
      <c r="F2" s="274" t="s">
        <v>56</v>
      </c>
      <c r="G2" s="274"/>
      <c r="H2" s="276" t="s">
        <v>57</v>
      </c>
      <c r="I2" s="347" t="s">
        <v>56</v>
      </c>
      <c r="J2" s="347"/>
      <c r="K2" s="348"/>
    </row>
    <row r="3" customHeight="1" spans="1:11">
      <c r="A3" s="277" t="s">
        <v>58</v>
      </c>
      <c r="B3" s="278"/>
      <c r="C3" s="279"/>
      <c r="D3" s="280" t="s">
        <v>59</v>
      </c>
      <c r="E3" s="281"/>
      <c r="F3" s="281"/>
      <c r="G3" s="282"/>
      <c r="H3" s="280" t="s">
        <v>60</v>
      </c>
      <c r="I3" s="281"/>
      <c r="J3" s="281"/>
      <c r="K3" s="282"/>
    </row>
    <row r="4" customHeight="1" spans="1:11">
      <c r="A4" s="283" t="s">
        <v>61</v>
      </c>
      <c r="B4" s="154" t="s">
        <v>62</v>
      </c>
      <c r="C4" s="155"/>
      <c r="D4" s="283" t="s">
        <v>63</v>
      </c>
      <c r="E4" s="284"/>
      <c r="F4" s="285">
        <v>45483</v>
      </c>
      <c r="G4" s="286"/>
      <c r="H4" s="283" t="s">
        <v>64</v>
      </c>
      <c r="I4" s="284"/>
      <c r="J4" s="154" t="s">
        <v>65</v>
      </c>
      <c r="K4" s="155" t="s">
        <v>66</v>
      </c>
    </row>
    <row r="5" customHeight="1" spans="1:11">
      <c r="A5" s="287" t="s">
        <v>67</v>
      </c>
      <c r="B5" s="154" t="s">
        <v>68</v>
      </c>
      <c r="C5" s="155"/>
      <c r="D5" s="283" t="s">
        <v>69</v>
      </c>
      <c r="E5" s="284"/>
      <c r="F5" s="285">
        <v>45468</v>
      </c>
      <c r="G5" s="286"/>
      <c r="H5" s="283" t="s">
        <v>70</v>
      </c>
      <c r="I5" s="284"/>
      <c r="J5" s="154" t="s">
        <v>65</v>
      </c>
      <c r="K5" s="155" t="s">
        <v>66</v>
      </c>
    </row>
    <row r="6" customHeight="1" spans="1:11">
      <c r="A6" s="283" t="s">
        <v>71</v>
      </c>
      <c r="B6" s="288" t="s">
        <v>72</v>
      </c>
      <c r="C6" s="289">
        <v>6</v>
      </c>
      <c r="D6" s="287" t="s">
        <v>73</v>
      </c>
      <c r="E6" s="290"/>
      <c r="F6" s="285">
        <v>45483</v>
      </c>
      <c r="G6" s="286"/>
      <c r="H6" s="283" t="s">
        <v>74</v>
      </c>
      <c r="I6" s="284"/>
      <c r="J6" s="154" t="s">
        <v>65</v>
      </c>
      <c r="K6" s="155" t="s">
        <v>66</v>
      </c>
    </row>
    <row r="7" customHeight="1" spans="1:11">
      <c r="A7" s="283" t="s">
        <v>75</v>
      </c>
      <c r="B7" s="291">
        <v>4300</v>
      </c>
      <c r="C7" s="292"/>
      <c r="D7" s="287" t="s">
        <v>76</v>
      </c>
      <c r="E7" s="293"/>
      <c r="F7" s="285">
        <v>45485</v>
      </c>
      <c r="G7" s="286"/>
      <c r="H7" s="283" t="s">
        <v>77</v>
      </c>
      <c r="I7" s="284"/>
      <c r="J7" s="154" t="s">
        <v>65</v>
      </c>
      <c r="K7" s="155" t="s">
        <v>66</v>
      </c>
    </row>
    <row r="8" customHeight="1" spans="1:16">
      <c r="A8" s="294" t="s">
        <v>78</v>
      </c>
      <c r="B8" s="295" t="s">
        <v>79</v>
      </c>
      <c r="C8" s="296"/>
      <c r="D8" s="297" t="s">
        <v>80</v>
      </c>
      <c r="E8" s="298"/>
      <c r="F8" s="299">
        <v>45486</v>
      </c>
      <c r="G8" s="300"/>
      <c r="H8" s="297" t="s">
        <v>81</v>
      </c>
      <c r="I8" s="298"/>
      <c r="J8" s="317" t="s">
        <v>65</v>
      </c>
      <c r="K8" s="349" t="s">
        <v>66</v>
      </c>
      <c r="P8" s="207" t="s">
        <v>182</v>
      </c>
    </row>
    <row r="9" customHeight="1" spans="1:11">
      <c r="A9" s="301" t="s">
        <v>183</v>
      </c>
      <c r="B9" s="301"/>
      <c r="C9" s="301"/>
      <c r="D9" s="301"/>
      <c r="E9" s="301"/>
      <c r="F9" s="301"/>
      <c r="G9" s="301"/>
      <c r="H9" s="301"/>
      <c r="I9" s="301"/>
      <c r="J9" s="301"/>
      <c r="K9" s="301"/>
    </row>
    <row r="10" customHeight="1" spans="1:11">
      <c r="A10" s="302" t="s">
        <v>85</v>
      </c>
      <c r="B10" s="303" t="s">
        <v>86</v>
      </c>
      <c r="C10" s="304" t="s">
        <v>87</v>
      </c>
      <c r="D10" s="305"/>
      <c r="E10" s="306" t="s">
        <v>90</v>
      </c>
      <c r="F10" s="303" t="s">
        <v>86</v>
      </c>
      <c r="G10" s="304" t="s">
        <v>87</v>
      </c>
      <c r="H10" s="303"/>
      <c r="I10" s="306" t="s">
        <v>88</v>
      </c>
      <c r="J10" s="303" t="s">
        <v>86</v>
      </c>
      <c r="K10" s="350" t="s">
        <v>87</v>
      </c>
    </row>
    <row r="11" customHeight="1" spans="1:11">
      <c r="A11" s="287" t="s">
        <v>91</v>
      </c>
      <c r="B11" s="307" t="s">
        <v>86</v>
      </c>
      <c r="C11" s="154" t="s">
        <v>87</v>
      </c>
      <c r="D11" s="293"/>
      <c r="E11" s="290" t="s">
        <v>93</v>
      </c>
      <c r="F11" s="307" t="s">
        <v>86</v>
      </c>
      <c r="G11" s="154" t="s">
        <v>87</v>
      </c>
      <c r="H11" s="307"/>
      <c r="I11" s="290" t="s">
        <v>98</v>
      </c>
      <c r="J11" s="307" t="s">
        <v>86</v>
      </c>
      <c r="K11" s="155" t="s">
        <v>87</v>
      </c>
    </row>
    <row r="12" customHeight="1" spans="1:11">
      <c r="A12" s="297" t="s">
        <v>127</v>
      </c>
      <c r="B12" s="298"/>
      <c r="C12" s="298"/>
      <c r="D12" s="298"/>
      <c r="E12" s="298"/>
      <c r="F12" s="298"/>
      <c r="G12" s="298"/>
      <c r="H12" s="298"/>
      <c r="I12" s="298"/>
      <c r="J12" s="298"/>
      <c r="K12" s="351"/>
    </row>
    <row r="13" customHeight="1" spans="1:11">
      <c r="A13" s="308" t="s">
        <v>184</v>
      </c>
      <c r="B13" s="308"/>
      <c r="C13" s="308"/>
      <c r="D13" s="308"/>
      <c r="E13" s="308"/>
      <c r="F13" s="308"/>
      <c r="G13" s="308"/>
      <c r="H13" s="308"/>
      <c r="I13" s="308"/>
      <c r="J13" s="308"/>
      <c r="K13" s="308"/>
    </row>
    <row r="14" customHeight="1" spans="1:11">
      <c r="A14" s="309" t="s">
        <v>185</v>
      </c>
      <c r="B14" s="310"/>
      <c r="C14" s="310"/>
      <c r="D14" s="310"/>
      <c r="E14" s="310"/>
      <c r="F14" s="310"/>
      <c r="G14" s="310"/>
      <c r="H14" s="311"/>
      <c r="I14" s="352"/>
      <c r="J14" s="352"/>
      <c r="K14" s="353"/>
    </row>
    <row r="15" customHeight="1" spans="1:11">
      <c r="A15" s="312"/>
      <c r="B15" s="313"/>
      <c r="C15" s="313"/>
      <c r="D15" s="314"/>
      <c r="E15" s="315"/>
      <c r="F15" s="313"/>
      <c r="G15" s="313"/>
      <c r="H15" s="314"/>
      <c r="I15" s="354"/>
      <c r="J15" s="355"/>
      <c r="K15" s="356"/>
    </row>
    <row r="16" customHeight="1" spans="1:11">
      <c r="A16" s="316"/>
      <c r="B16" s="317"/>
      <c r="C16" s="317"/>
      <c r="D16" s="317"/>
      <c r="E16" s="317"/>
      <c r="F16" s="317"/>
      <c r="G16" s="317"/>
      <c r="H16" s="317"/>
      <c r="I16" s="317"/>
      <c r="J16" s="317"/>
      <c r="K16" s="349"/>
    </row>
    <row r="17" customHeight="1" spans="1:11">
      <c r="A17" s="308" t="s">
        <v>186</v>
      </c>
      <c r="B17" s="308"/>
      <c r="C17" s="308"/>
      <c r="D17" s="308"/>
      <c r="E17" s="308"/>
      <c r="F17" s="308"/>
      <c r="G17" s="308"/>
      <c r="H17" s="308"/>
      <c r="I17" s="308"/>
      <c r="J17" s="308"/>
      <c r="K17" s="308"/>
    </row>
    <row r="18" customHeight="1" spans="1:11">
      <c r="A18" s="318" t="s">
        <v>187</v>
      </c>
      <c r="B18" s="319"/>
      <c r="C18" s="319"/>
      <c r="D18" s="319"/>
      <c r="E18" s="319"/>
      <c r="F18" s="319"/>
      <c r="G18" s="319"/>
      <c r="H18" s="319"/>
      <c r="I18" s="352"/>
      <c r="J18" s="352"/>
      <c r="K18" s="353"/>
    </row>
    <row r="19" customHeight="1" spans="1:11">
      <c r="A19" s="312"/>
      <c r="B19" s="313"/>
      <c r="C19" s="313"/>
      <c r="D19" s="314"/>
      <c r="E19" s="315"/>
      <c r="F19" s="313"/>
      <c r="G19" s="313"/>
      <c r="H19" s="314"/>
      <c r="I19" s="354"/>
      <c r="J19" s="355"/>
      <c r="K19" s="356"/>
    </row>
    <row r="20" customHeight="1" spans="1:11">
      <c r="A20" s="316"/>
      <c r="B20" s="317"/>
      <c r="C20" s="317"/>
      <c r="D20" s="317"/>
      <c r="E20" s="317"/>
      <c r="F20" s="317"/>
      <c r="G20" s="317"/>
      <c r="H20" s="317"/>
      <c r="I20" s="317"/>
      <c r="J20" s="317"/>
      <c r="K20" s="349"/>
    </row>
    <row r="21" customHeight="1" spans="1:11">
      <c r="A21" s="320" t="s">
        <v>124</v>
      </c>
      <c r="B21" s="320"/>
      <c r="C21" s="320"/>
      <c r="D21" s="320"/>
      <c r="E21" s="320"/>
      <c r="F21" s="320"/>
      <c r="G21" s="320"/>
      <c r="H21" s="320"/>
      <c r="I21" s="320"/>
      <c r="J21" s="320"/>
      <c r="K21" s="320"/>
    </row>
    <row r="22" customHeight="1" spans="1:11">
      <c r="A22" s="149" t="s">
        <v>125</v>
      </c>
      <c r="B22" s="183"/>
      <c r="C22" s="183"/>
      <c r="D22" s="183"/>
      <c r="E22" s="183"/>
      <c r="F22" s="183"/>
      <c r="G22" s="183"/>
      <c r="H22" s="183"/>
      <c r="I22" s="183"/>
      <c r="J22" s="183"/>
      <c r="K22" s="211"/>
    </row>
    <row r="23" customHeight="1" spans="1:11">
      <c r="A23" s="162" t="s">
        <v>126</v>
      </c>
      <c r="B23" s="163"/>
      <c r="C23" s="154" t="s">
        <v>65</v>
      </c>
      <c r="D23" s="154" t="s">
        <v>66</v>
      </c>
      <c r="E23" s="161"/>
      <c r="F23" s="161"/>
      <c r="G23" s="161"/>
      <c r="H23" s="161"/>
      <c r="I23" s="161"/>
      <c r="J23" s="161"/>
      <c r="K23" s="204"/>
    </row>
    <row r="24" customHeight="1" spans="1:11">
      <c r="A24" s="321" t="s">
        <v>188</v>
      </c>
      <c r="B24" s="157"/>
      <c r="C24" s="157"/>
      <c r="D24" s="157"/>
      <c r="E24" s="157"/>
      <c r="F24" s="157"/>
      <c r="G24" s="157"/>
      <c r="H24" s="157"/>
      <c r="I24" s="157"/>
      <c r="J24" s="157"/>
      <c r="K24" s="357"/>
    </row>
    <row r="25" customHeight="1" spans="1:11">
      <c r="A25" s="322"/>
      <c r="B25" s="323"/>
      <c r="C25" s="323"/>
      <c r="D25" s="323"/>
      <c r="E25" s="323"/>
      <c r="F25" s="323"/>
      <c r="G25" s="323"/>
      <c r="H25" s="323"/>
      <c r="I25" s="323"/>
      <c r="J25" s="323"/>
      <c r="K25" s="358"/>
    </row>
    <row r="26" customHeight="1" spans="1:11">
      <c r="A26" s="301" t="s">
        <v>133</v>
      </c>
      <c r="B26" s="301"/>
      <c r="C26" s="301"/>
      <c r="D26" s="301"/>
      <c r="E26" s="301"/>
      <c r="F26" s="301"/>
      <c r="G26" s="301"/>
      <c r="H26" s="301"/>
      <c r="I26" s="301"/>
      <c r="J26" s="301"/>
      <c r="K26" s="301"/>
    </row>
    <row r="27" customHeight="1" spans="1:11">
      <c r="A27" s="277" t="s">
        <v>134</v>
      </c>
      <c r="B27" s="304" t="s">
        <v>96</v>
      </c>
      <c r="C27" s="304" t="s">
        <v>97</v>
      </c>
      <c r="D27" s="304" t="s">
        <v>89</v>
      </c>
      <c r="E27" s="278" t="s">
        <v>135</v>
      </c>
      <c r="F27" s="304" t="s">
        <v>96</v>
      </c>
      <c r="G27" s="304" t="s">
        <v>97</v>
      </c>
      <c r="H27" s="304" t="s">
        <v>89</v>
      </c>
      <c r="I27" s="278" t="s">
        <v>136</v>
      </c>
      <c r="J27" s="304" t="s">
        <v>96</v>
      </c>
      <c r="K27" s="350" t="s">
        <v>97</v>
      </c>
    </row>
    <row r="28" customHeight="1" spans="1:11">
      <c r="A28" s="324" t="s">
        <v>88</v>
      </c>
      <c r="B28" s="154" t="s">
        <v>96</v>
      </c>
      <c r="C28" s="154" t="s">
        <v>97</v>
      </c>
      <c r="D28" s="154" t="s">
        <v>89</v>
      </c>
      <c r="E28" s="325" t="s">
        <v>95</v>
      </c>
      <c r="F28" s="154" t="s">
        <v>96</v>
      </c>
      <c r="G28" s="154" t="s">
        <v>97</v>
      </c>
      <c r="H28" s="154" t="s">
        <v>89</v>
      </c>
      <c r="I28" s="325" t="s">
        <v>106</v>
      </c>
      <c r="J28" s="154" t="s">
        <v>96</v>
      </c>
      <c r="K28" s="155" t="s">
        <v>97</v>
      </c>
    </row>
    <row r="29" customHeight="1" spans="1:11">
      <c r="A29" s="283" t="s">
        <v>99</v>
      </c>
      <c r="B29" s="326"/>
      <c r="C29" s="326"/>
      <c r="D29" s="326"/>
      <c r="E29" s="326"/>
      <c r="F29" s="326"/>
      <c r="G29" s="326"/>
      <c r="H29" s="326"/>
      <c r="I29" s="326"/>
      <c r="J29" s="326"/>
      <c r="K29" s="359"/>
    </row>
    <row r="30" customHeight="1" spans="1:11">
      <c r="A30" s="327"/>
      <c r="B30" s="328"/>
      <c r="C30" s="328"/>
      <c r="D30" s="328"/>
      <c r="E30" s="328"/>
      <c r="F30" s="328"/>
      <c r="G30" s="328"/>
      <c r="H30" s="328"/>
      <c r="I30" s="328"/>
      <c r="J30" s="328"/>
      <c r="K30" s="360"/>
    </row>
    <row r="31" customHeight="1" spans="1:11">
      <c r="A31" s="329" t="s">
        <v>189</v>
      </c>
      <c r="B31" s="329"/>
      <c r="C31" s="329"/>
      <c r="D31" s="329"/>
      <c r="E31" s="329"/>
      <c r="F31" s="329"/>
      <c r="G31" s="329"/>
      <c r="H31" s="329"/>
      <c r="I31" s="329"/>
      <c r="J31" s="329"/>
      <c r="K31" s="329"/>
    </row>
    <row r="32" ht="21" customHeight="1" spans="1:11">
      <c r="A32" s="330"/>
      <c r="B32" s="331"/>
      <c r="C32" s="331"/>
      <c r="D32" s="331"/>
      <c r="E32" s="331"/>
      <c r="F32" s="331"/>
      <c r="G32" s="331"/>
      <c r="H32" s="331"/>
      <c r="I32" s="331"/>
      <c r="J32" s="331"/>
      <c r="K32" s="361"/>
    </row>
    <row r="33" ht="21" customHeight="1" spans="1:11">
      <c r="A33" s="332"/>
      <c r="B33" s="333"/>
      <c r="C33" s="333"/>
      <c r="D33" s="333"/>
      <c r="E33" s="333"/>
      <c r="F33" s="333"/>
      <c r="G33" s="333"/>
      <c r="H33" s="333"/>
      <c r="I33" s="333"/>
      <c r="J33" s="333"/>
      <c r="K33" s="362"/>
    </row>
    <row r="34" ht="21" customHeight="1" spans="1:11">
      <c r="A34" s="332"/>
      <c r="B34" s="333"/>
      <c r="C34" s="333"/>
      <c r="D34" s="333"/>
      <c r="E34" s="333"/>
      <c r="F34" s="333"/>
      <c r="G34" s="333"/>
      <c r="H34" s="333"/>
      <c r="I34" s="333"/>
      <c r="J34" s="333"/>
      <c r="K34" s="362"/>
    </row>
    <row r="35" ht="21" customHeight="1" spans="1:11">
      <c r="A35" s="332"/>
      <c r="B35" s="333"/>
      <c r="C35" s="333"/>
      <c r="D35" s="333"/>
      <c r="E35" s="333"/>
      <c r="F35" s="333"/>
      <c r="G35" s="333"/>
      <c r="H35" s="333"/>
      <c r="I35" s="333"/>
      <c r="J35" s="333"/>
      <c r="K35" s="362"/>
    </row>
    <row r="36" ht="21" customHeight="1" spans="1:11">
      <c r="A36" s="332"/>
      <c r="B36" s="333"/>
      <c r="C36" s="333"/>
      <c r="D36" s="333"/>
      <c r="E36" s="333"/>
      <c r="F36" s="333"/>
      <c r="G36" s="333"/>
      <c r="H36" s="333"/>
      <c r="I36" s="333"/>
      <c r="J36" s="333"/>
      <c r="K36" s="362"/>
    </row>
    <row r="37" ht="21" customHeight="1" spans="1:11">
      <c r="A37" s="332"/>
      <c r="B37" s="333"/>
      <c r="C37" s="333"/>
      <c r="D37" s="333"/>
      <c r="E37" s="333"/>
      <c r="F37" s="333"/>
      <c r="G37" s="333"/>
      <c r="H37" s="333"/>
      <c r="I37" s="333"/>
      <c r="J37" s="333"/>
      <c r="K37" s="362"/>
    </row>
    <row r="38" ht="21" customHeight="1" spans="1:11">
      <c r="A38" s="332"/>
      <c r="B38" s="333"/>
      <c r="C38" s="333"/>
      <c r="D38" s="333"/>
      <c r="E38" s="333"/>
      <c r="F38" s="333"/>
      <c r="G38" s="333"/>
      <c r="H38" s="333"/>
      <c r="I38" s="333"/>
      <c r="J38" s="333"/>
      <c r="K38" s="362"/>
    </row>
    <row r="39" ht="21" customHeight="1" spans="1:11">
      <c r="A39" s="332"/>
      <c r="B39" s="333"/>
      <c r="C39" s="333"/>
      <c r="D39" s="333"/>
      <c r="E39" s="333"/>
      <c r="F39" s="333"/>
      <c r="G39" s="333"/>
      <c r="H39" s="333"/>
      <c r="I39" s="333"/>
      <c r="J39" s="333"/>
      <c r="K39" s="362"/>
    </row>
    <row r="40" ht="21" customHeight="1" spans="1:11">
      <c r="A40" s="332"/>
      <c r="B40" s="333"/>
      <c r="C40" s="333"/>
      <c r="D40" s="333"/>
      <c r="E40" s="333"/>
      <c r="F40" s="333"/>
      <c r="G40" s="333"/>
      <c r="H40" s="333"/>
      <c r="I40" s="333"/>
      <c r="J40" s="333"/>
      <c r="K40" s="362"/>
    </row>
    <row r="41" ht="21" customHeight="1" spans="1:11">
      <c r="A41" s="332"/>
      <c r="B41" s="333"/>
      <c r="C41" s="333"/>
      <c r="D41" s="333"/>
      <c r="E41" s="333"/>
      <c r="F41" s="333"/>
      <c r="G41" s="333"/>
      <c r="H41" s="333"/>
      <c r="I41" s="333"/>
      <c r="J41" s="333"/>
      <c r="K41" s="362"/>
    </row>
    <row r="42" ht="21" customHeight="1" spans="1:11">
      <c r="A42" s="332"/>
      <c r="B42" s="333"/>
      <c r="C42" s="333"/>
      <c r="D42" s="333"/>
      <c r="E42" s="333"/>
      <c r="F42" s="333"/>
      <c r="G42" s="333"/>
      <c r="H42" s="333"/>
      <c r="I42" s="333"/>
      <c r="J42" s="333"/>
      <c r="K42" s="362"/>
    </row>
    <row r="43" ht="17.25" customHeight="1" spans="1:11">
      <c r="A43" s="327" t="s">
        <v>132</v>
      </c>
      <c r="B43" s="328"/>
      <c r="C43" s="328"/>
      <c r="D43" s="328"/>
      <c r="E43" s="328"/>
      <c r="F43" s="328"/>
      <c r="G43" s="328"/>
      <c r="H43" s="328"/>
      <c r="I43" s="328"/>
      <c r="J43" s="328"/>
      <c r="K43" s="360"/>
    </row>
    <row r="44" customHeight="1" spans="1:11">
      <c r="A44" s="329" t="s">
        <v>190</v>
      </c>
      <c r="B44" s="329"/>
      <c r="C44" s="329"/>
      <c r="D44" s="329"/>
      <c r="E44" s="329"/>
      <c r="F44" s="329"/>
      <c r="G44" s="329"/>
      <c r="H44" s="329"/>
      <c r="I44" s="329"/>
      <c r="J44" s="329"/>
      <c r="K44" s="329"/>
    </row>
    <row r="45" ht="18" customHeight="1" spans="1:11">
      <c r="A45" s="334" t="s">
        <v>127</v>
      </c>
      <c r="B45" s="335"/>
      <c r="C45" s="335"/>
      <c r="D45" s="335"/>
      <c r="E45" s="335"/>
      <c r="F45" s="335"/>
      <c r="G45" s="335"/>
      <c r="H45" s="335"/>
      <c r="I45" s="335"/>
      <c r="J45" s="335"/>
      <c r="K45" s="363"/>
    </row>
    <row r="46" ht="18" customHeight="1" spans="1:11">
      <c r="A46" s="334" t="s">
        <v>191</v>
      </c>
      <c r="B46" s="335"/>
      <c r="C46" s="335"/>
      <c r="D46" s="335"/>
      <c r="E46" s="335"/>
      <c r="F46" s="335"/>
      <c r="G46" s="335"/>
      <c r="H46" s="335"/>
      <c r="I46" s="335"/>
      <c r="J46" s="335"/>
      <c r="K46" s="363"/>
    </row>
    <row r="47" ht="18" customHeight="1" spans="1:11">
      <c r="A47" s="322"/>
      <c r="B47" s="323"/>
      <c r="C47" s="323"/>
      <c r="D47" s="323"/>
      <c r="E47" s="323"/>
      <c r="F47" s="323"/>
      <c r="G47" s="323"/>
      <c r="H47" s="323"/>
      <c r="I47" s="323"/>
      <c r="J47" s="323"/>
      <c r="K47" s="358"/>
    </row>
    <row r="48" ht="21" customHeight="1" spans="1:11">
      <c r="A48" s="336" t="s">
        <v>138</v>
      </c>
      <c r="B48" s="337" t="s">
        <v>139</v>
      </c>
      <c r="C48" s="337"/>
      <c r="D48" s="338" t="s">
        <v>140</v>
      </c>
      <c r="E48" s="338"/>
      <c r="F48" s="338" t="s">
        <v>142</v>
      </c>
      <c r="G48" s="339"/>
      <c r="H48" s="340" t="s">
        <v>143</v>
      </c>
      <c r="I48" s="340"/>
      <c r="J48" s="337" t="s">
        <v>144</v>
      </c>
      <c r="K48" s="364"/>
    </row>
    <row r="49" customHeight="1" spans="1:11">
      <c r="A49" s="341" t="s">
        <v>145</v>
      </c>
      <c r="B49" s="342"/>
      <c r="C49" s="342"/>
      <c r="D49" s="342"/>
      <c r="E49" s="342"/>
      <c r="F49" s="342"/>
      <c r="G49" s="342"/>
      <c r="H49" s="342"/>
      <c r="I49" s="342"/>
      <c r="J49" s="342"/>
      <c r="K49" s="365"/>
    </row>
    <row r="50" customHeight="1" spans="1:11">
      <c r="A50" s="343"/>
      <c r="B50" s="344"/>
      <c r="C50" s="344"/>
      <c r="D50" s="344"/>
      <c r="E50" s="344"/>
      <c r="F50" s="344"/>
      <c r="G50" s="344"/>
      <c r="H50" s="344"/>
      <c r="I50" s="344"/>
      <c r="J50" s="344"/>
      <c r="K50" s="366"/>
    </row>
    <row r="51" customHeight="1" spans="1:11">
      <c r="A51" s="345"/>
      <c r="B51" s="346"/>
      <c r="C51" s="346"/>
      <c r="D51" s="346"/>
      <c r="E51" s="346"/>
      <c r="F51" s="346"/>
      <c r="G51" s="346"/>
      <c r="H51" s="346"/>
      <c r="I51" s="346"/>
      <c r="J51" s="346"/>
      <c r="K51" s="367"/>
    </row>
    <row r="52" ht="21" customHeight="1" spans="1:11">
      <c r="A52" s="336" t="s">
        <v>138</v>
      </c>
      <c r="B52" s="337" t="s">
        <v>139</v>
      </c>
      <c r="C52" s="337"/>
      <c r="D52" s="338" t="s">
        <v>140</v>
      </c>
      <c r="E52" s="338"/>
      <c r="F52" s="338" t="s">
        <v>142</v>
      </c>
      <c r="G52" s="339"/>
      <c r="H52" s="340" t="s">
        <v>143</v>
      </c>
      <c r="I52" s="340"/>
      <c r="J52" s="337" t="s">
        <v>144</v>
      </c>
      <c r="K52" s="364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23"/>
  <sheetViews>
    <sheetView workbookViewId="0">
      <selection activeCell="J15" sqref="J15"/>
    </sheetView>
  </sheetViews>
  <sheetFormatPr defaultColWidth="9" defaultRowHeight="14.25"/>
  <cols>
    <col min="1" max="1" width="13.625" style="86" customWidth="1"/>
    <col min="2" max="2" width="8.5" style="86" customWidth="1"/>
    <col min="3" max="3" width="8.5" style="87" customWidth="1"/>
    <col min="4" max="7" width="8.5" style="86" customWidth="1"/>
    <col min="8" max="8" width="5.375" style="86" customWidth="1"/>
    <col min="9" max="14" width="8.875" style="86" customWidth="1"/>
    <col min="15" max="17" width="8.875" style="226" customWidth="1"/>
    <col min="18" max="249" width="9" style="86"/>
    <col min="250" max="16384" width="9" style="89"/>
  </cols>
  <sheetData>
    <row r="1" s="86" customFormat="1" ht="29" customHeight="1" spans="1:252">
      <c r="A1" s="90" t="s">
        <v>148</v>
      </c>
      <c r="B1" s="92"/>
      <c r="C1" s="91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249"/>
      <c r="P1" s="249"/>
      <c r="Q1" s="24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9"/>
      <c r="EU1" s="89"/>
      <c r="EV1" s="89"/>
      <c r="EW1" s="89"/>
      <c r="EX1" s="89"/>
      <c r="EY1" s="89"/>
      <c r="EZ1" s="89"/>
      <c r="FA1" s="89"/>
      <c r="FB1" s="89"/>
      <c r="FC1" s="89"/>
      <c r="FD1" s="89"/>
      <c r="FE1" s="89"/>
      <c r="FF1" s="89"/>
      <c r="FG1" s="89"/>
      <c r="FH1" s="89"/>
      <c r="FI1" s="89"/>
      <c r="FJ1" s="89"/>
      <c r="FK1" s="89"/>
      <c r="FL1" s="89"/>
      <c r="FM1" s="89"/>
      <c r="FN1" s="89"/>
      <c r="FO1" s="89"/>
      <c r="FP1" s="89"/>
      <c r="FQ1" s="89"/>
      <c r="FR1" s="89"/>
      <c r="FS1" s="89"/>
      <c r="FT1" s="89"/>
      <c r="FU1" s="89"/>
      <c r="FV1" s="89"/>
      <c r="FW1" s="89"/>
      <c r="FX1" s="89"/>
      <c r="FY1" s="89"/>
      <c r="FZ1" s="89"/>
      <c r="GA1" s="89"/>
      <c r="GB1" s="89"/>
      <c r="GC1" s="89"/>
      <c r="GD1" s="89"/>
      <c r="GE1" s="89"/>
      <c r="GF1" s="89"/>
      <c r="GG1" s="89"/>
      <c r="GH1" s="89"/>
      <c r="GI1" s="89"/>
      <c r="GJ1" s="89"/>
      <c r="GK1" s="89"/>
      <c r="GL1" s="89"/>
      <c r="GM1" s="89"/>
      <c r="GN1" s="89"/>
      <c r="GO1" s="89"/>
      <c r="GP1" s="89"/>
      <c r="GQ1" s="89"/>
      <c r="GR1" s="89"/>
      <c r="GS1" s="89"/>
      <c r="GT1" s="89"/>
      <c r="GU1" s="89"/>
      <c r="GV1" s="89"/>
      <c r="GW1" s="89"/>
      <c r="GX1" s="89"/>
      <c r="GY1" s="89"/>
      <c r="GZ1" s="89"/>
      <c r="HA1" s="89"/>
      <c r="HB1" s="89"/>
      <c r="HC1" s="89"/>
      <c r="HD1" s="89"/>
      <c r="HE1" s="89"/>
      <c r="HF1" s="89"/>
      <c r="HG1" s="89"/>
      <c r="HH1" s="89"/>
      <c r="HI1" s="89"/>
      <c r="HJ1" s="89"/>
      <c r="HK1" s="89"/>
      <c r="HL1" s="89"/>
      <c r="HM1" s="89"/>
      <c r="HN1" s="89"/>
      <c r="HO1" s="89"/>
      <c r="HP1" s="89"/>
      <c r="HQ1" s="89"/>
      <c r="HR1" s="89"/>
      <c r="HS1" s="89"/>
      <c r="HT1" s="89"/>
      <c r="HU1" s="89"/>
      <c r="HV1" s="89"/>
      <c r="HW1" s="89"/>
      <c r="HX1" s="89"/>
      <c r="HY1" s="89"/>
      <c r="HZ1" s="89"/>
      <c r="IA1" s="89"/>
      <c r="IB1" s="89"/>
      <c r="IC1" s="89"/>
      <c r="ID1" s="89"/>
      <c r="IE1" s="89"/>
      <c r="IF1" s="89"/>
      <c r="IG1" s="89"/>
      <c r="IH1" s="89"/>
      <c r="II1" s="89"/>
      <c r="IJ1" s="89"/>
      <c r="IK1" s="89"/>
      <c r="IL1" s="89"/>
      <c r="IM1" s="89"/>
      <c r="IN1" s="89"/>
      <c r="IO1" s="89"/>
      <c r="IP1" s="89"/>
      <c r="IQ1" s="89"/>
      <c r="IR1" s="89"/>
    </row>
    <row r="2" s="86" customFormat="1" ht="20" customHeight="1" spans="1:252">
      <c r="A2" s="227" t="s">
        <v>61</v>
      </c>
      <c r="B2" s="228"/>
      <c r="C2" s="229"/>
      <c r="D2" s="230" t="s">
        <v>67</v>
      </c>
      <c r="E2" s="231"/>
      <c r="F2" s="231"/>
      <c r="G2" s="232"/>
      <c r="H2" s="233"/>
      <c r="I2" s="250" t="s">
        <v>57</v>
      </c>
      <c r="J2" s="251" t="s">
        <v>56</v>
      </c>
      <c r="K2" s="251"/>
      <c r="L2" s="251"/>
      <c r="M2" s="251"/>
      <c r="N2" s="251"/>
      <c r="O2" s="252"/>
      <c r="P2" s="252"/>
      <c r="Q2" s="252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/>
      <c r="DT2" s="89"/>
      <c r="DU2" s="89"/>
      <c r="DV2" s="89"/>
      <c r="DW2" s="89"/>
      <c r="DX2" s="89"/>
      <c r="DY2" s="89"/>
      <c r="DZ2" s="89"/>
      <c r="EA2" s="89"/>
      <c r="EB2" s="89"/>
      <c r="EC2" s="89"/>
      <c r="ED2" s="89"/>
      <c r="EE2" s="89"/>
      <c r="EF2" s="89"/>
      <c r="EG2" s="89"/>
      <c r="EH2" s="89"/>
      <c r="EI2" s="89"/>
      <c r="EJ2" s="89"/>
      <c r="EK2" s="89"/>
      <c r="EL2" s="89"/>
      <c r="EM2" s="89"/>
      <c r="EN2" s="89"/>
      <c r="EO2" s="89"/>
      <c r="EP2" s="89"/>
      <c r="EQ2" s="89"/>
      <c r="ER2" s="89"/>
      <c r="ES2" s="89"/>
      <c r="ET2" s="89"/>
      <c r="EU2" s="89"/>
      <c r="EV2" s="89"/>
      <c r="EW2" s="89"/>
      <c r="EX2" s="89"/>
      <c r="EY2" s="89"/>
      <c r="EZ2" s="89"/>
      <c r="FA2" s="89"/>
      <c r="FB2" s="89"/>
      <c r="FC2" s="89"/>
      <c r="FD2" s="89"/>
      <c r="FE2" s="89"/>
      <c r="FF2" s="89"/>
      <c r="FG2" s="89"/>
      <c r="FH2" s="89"/>
      <c r="FI2" s="89"/>
      <c r="FJ2" s="89"/>
      <c r="FK2" s="89"/>
      <c r="FL2" s="89"/>
      <c r="FM2" s="89"/>
      <c r="FN2" s="89"/>
      <c r="FO2" s="89"/>
      <c r="FP2" s="89"/>
      <c r="FQ2" s="89"/>
      <c r="FR2" s="89"/>
      <c r="FS2" s="89"/>
      <c r="FT2" s="89"/>
      <c r="FU2" s="89"/>
      <c r="FV2" s="89"/>
      <c r="FW2" s="89"/>
      <c r="FX2" s="89"/>
      <c r="FY2" s="89"/>
      <c r="FZ2" s="89"/>
      <c r="GA2" s="89"/>
      <c r="GB2" s="89"/>
      <c r="GC2" s="89"/>
      <c r="GD2" s="89"/>
      <c r="GE2" s="89"/>
      <c r="GF2" s="89"/>
      <c r="GG2" s="89"/>
      <c r="GH2" s="89"/>
      <c r="GI2" s="89"/>
      <c r="GJ2" s="89"/>
      <c r="GK2" s="89"/>
      <c r="GL2" s="89"/>
      <c r="GM2" s="89"/>
      <c r="GN2" s="89"/>
      <c r="GO2" s="89"/>
      <c r="GP2" s="89"/>
      <c r="GQ2" s="89"/>
      <c r="GR2" s="89"/>
      <c r="GS2" s="89"/>
      <c r="GT2" s="89"/>
      <c r="GU2" s="89"/>
      <c r="GV2" s="89"/>
      <c r="GW2" s="89"/>
      <c r="GX2" s="89"/>
      <c r="GY2" s="89"/>
      <c r="GZ2" s="89"/>
      <c r="HA2" s="89"/>
      <c r="HB2" s="89"/>
      <c r="HC2" s="89"/>
      <c r="HD2" s="89"/>
      <c r="HE2" s="89"/>
      <c r="HF2" s="89"/>
      <c r="HG2" s="89"/>
      <c r="HH2" s="89"/>
      <c r="HI2" s="89"/>
      <c r="HJ2" s="89"/>
      <c r="HK2" s="89"/>
      <c r="HL2" s="89"/>
      <c r="HM2" s="89"/>
      <c r="HN2" s="89"/>
      <c r="HO2" s="89"/>
      <c r="HP2" s="89"/>
      <c r="HQ2" s="89"/>
      <c r="HR2" s="89"/>
      <c r="HS2" s="89"/>
      <c r="HT2" s="89"/>
      <c r="HU2" s="89"/>
      <c r="HV2" s="89"/>
      <c r="HW2" s="89"/>
      <c r="HX2" s="89"/>
      <c r="HY2" s="89"/>
      <c r="HZ2" s="89"/>
      <c r="IA2" s="89"/>
      <c r="IB2" s="89"/>
      <c r="IC2" s="89"/>
      <c r="ID2" s="89"/>
      <c r="IE2" s="89"/>
      <c r="IF2" s="89"/>
      <c r="IG2" s="89"/>
      <c r="IH2" s="89"/>
      <c r="II2" s="89"/>
      <c r="IJ2" s="89"/>
      <c r="IK2" s="89"/>
      <c r="IL2" s="89"/>
      <c r="IM2" s="89"/>
      <c r="IN2" s="89"/>
      <c r="IO2" s="89"/>
      <c r="IP2" s="89"/>
      <c r="IQ2" s="89"/>
      <c r="IR2" s="89"/>
    </row>
    <row r="3" s="86" customFormat="1" spans="1:252">
      <c r="A3" s="234" t="s">
        <v>149</v>
      </c>
      <c r="B3" s="99" t="s">
        <v>150</v>
      </c>
      <c r="C3" s="100"/>
      <c r="D3" s="99"/>
      <c r="E3" s="99"/>
      <c r="F3" s="99"/>
      <c r="G3" s="99"/>
      <c r="H3" s="99"/>
      <c r="I3" s="253" t="s">
        <v>192</v>
      </c>
      <c r="J3" s="133"/>
      <c r="K3" s="133"/>
      <c r="L3" s="133"/>
      <c r="M3" s="133"/>
      <c r="N3" s="133"/>
      <c r="O3" s="65"/>
      <c r="P3" s="65"/>
      <c r="Q3" s="65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  <c r="GT3" s="89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89"/>
      <c r="HI3" s="89"/>
      <c r="HJ3" s="89"/>
      <c r="HK3" s="89"/>
      <c r="HL3" s="89"/>
      <c r="HM3" s="89"/>
      <c r="HN3" s="89"/>
      <c r="HO3" s="89"/>
      <c r="HP3" s="89"/>
      <c r="HQ3" s="89"/>
      <c r="HR3" s="89"/>
      <c r="HS3" s="89"/>
      <c r="HT3" s="89"/>
      <c r="HU3" s="89"/>
      <c r="HV3" s="89"/>
      <c r="HW3" s="89"/>
      <c r="HX3" s="89"/>
      <c r="HY3" s="89"/>
      <c r="HZ3" s="89"/>
      <c r="IA3" s="89"/>
      <c r="IB3" s="89"/>
      <c r="IC3" s="89"/>
      <c r="ID3" s="89"/>
      <c r="IE3" s="89"/>
      <c r="IF3" s="89"/>
      <c r="IG3" s="89"/>
      <c r="IH3" s="89"/>
      <c r="II3" s="89"/>
      <c r="IJ3" s="89"/>
      <c r="IK3" s="89"/>
      <c r="IL3" s="89"/>
      <c r="IM3" s="89"/>
      <c r="IN3" s="89"/>
      <c r="IO3" s="89"/>
      <c r="IP3" s="89"/>
      <c r="IQ3" s="89"/>
      <c r="IR3" s="89"/>
    </row>
    <row r="4" s="86" customFormat="1" ht="16.5" spans="1:252">
      <c r="A4" s="234"/>
      <c r="B4" s="101" t="s">
        <v>112</v>
      </c>
      <c r="C4" s="101" t="s">
        <v>113</v>
      </c>
      <c r="D4" s="102" t="s">
        <v>114</v>
      </c>
      <c r="E4" s="101" t="s">
        <v>115</v>
      </c>
      <c r="F4" s="101" t="s">
        <v>116</v>
      </c>
      <c r="G4" s="103" t="s">
        <v>117</v>
      </c>
      <c r="H4" s="104" t="s">
        <v>193</v>
      </c>
      <c r="I4" s="254"/>
      <c r="J4" s="255"/>
      <c r="K4" s="255"/>
      <c r="L4" s="255"/>
      <c r="M4" s="255"/>
      <c r="N4" s="255"/>
      <c r="O4" s="255"/>
      <c r="P4" s="65"/>
      <c r="Q4" s="26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</row>
    <row r="5" s="86" customFormat="1" ht="20" customHeight="1" spans="1:252">
      <c r="A5" s="234"/>
      <c r="B5" s="101" t="s">
        <v>153</v>
      </c>
      <c r="C5" s="101" t="s">
        <v>154</v>
      </c>
      <c r="D5" s="102" t="s">
        <v>155</v>
      </c>
      <c r="E5" s="105" t="s">
        <v>156</v>
      </c>
      <c r="F5" s="101" t="s">
        <v>157</v>
      </c>
      <c r="G5" s="101" t="s">
        <v>158</v>
      </c>
      <c r="H5" s="104"/>
      <c r="I5" s="256"/>
      <c r="J5" s="257"/>
      <c r="K5" s="257"/>
      <c r="L5" s="257"/>
      <c r="M5" s="257"/>
      <c r="N5" s="257"/>
      <c r="O5" s="257"/>
      <c r="P5" s="258"/>
      <c r="Q5" s="258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</row>
    <row r="6" s="86" customFormat="1" ht="20" customHeight="1" spans="1:252">
      <c r="A6" s="106" t="s">
        <v>159</v>
      </c>
      <c r="B6" s="107">
        <f>C6-2.1</f>
        <v>95.8</v>
      </c>
      <c r="C6" s="107">
        <f>D6-2.1</f>
        <v>97.9</v>
      </c>
      <c r="D6" s="108">
        <v>100</v>
      </c>
      <c r="E6" s="107">
        <f t="shared" ref="E6:G6" si="0">D6+2.1</f>
        <v>102.1</v>
      </c>
      <c r="F6" s="107">
        <f t="shared" si="0"/>
        <v>104.2</v>
      </c>
      <c r="G6" s="107">
        <f t="shared" si="0"/>
        <v>106.3</v>
      </c>
      <c r="H6" s="107"/>
      <c r="I6" s="259"/>
      <c r="J6" s="260"/>
      <c r="K6" s="261"/>
      <c r="L6" s="260"/>
      <c r="M6" s="260"/>
      <c r="N6" s="260"/>
      <c r="O6" s="260"/>
      <c r="P6" s="262"/>
      <c r="Q6" s="270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</row>
    <row r="7" s="86" customFormat="1" ht="20" customHeight="1" spans="1:252">
      <c r="A7" s="106" t="s">
        <v>162</v>
      </c>
      <c r="B7" s="107">
        <f>C7-4</f>
        <v>74</v>
      </c>
      <c r="C7" s="107">
        <f>D7-4</f>
        <v>78</v>
      </c>
      <c r="D7" s="108">
        <v>82</v>
      </c>
      <c r="E7" s="107">
        <f>D7+4</f>
        <v>86</v>
      </c>
      <c r="F7" s="107">
        <f>E7+5</f>
        <v>91</v>
      </c>
      <c r="G7" s="107">
        <f>F7+6</f>
        <v>97</v>
      </c>
      <c r="H7" s="107"/>
      <c r="I7" s="256"/>
      <c r="J7" s="257"/>
      <c r="K7" s="257"/>
      <c r="L7" s="257"/>
      <c r="M7" s="257"/>
      <c r="N7" s="257"/>
      <c r="O7" s="257"/>
      <c r="P7" s="258"/>
      <c r="Q7" s="271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  <c r="GT7" s="89"/>
      <c r="GU7" s="89"/>
      <c r="GV7" s="89"/>
      <c r="GW7" s="89"/>
      <c r="GX7" s="89"/>
      <c r="GY7" s="89"/>
      <c r="GZ7" s="89"/>
      <c r="HA7" s="89"/>
      <c r="HB7" s="89"/>
      <c r="HC7" s="89"/>
      <c r="HD7" s="89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</row>
    <row r="8" s="86" customFormat="1" ht="20" customHeight="1" spans="1:252">
      <c r="A8" s="106" t="s">
        <v>164</v>
      </c>
      <c r="B8" s="107">
        <f>C8-3.6</f>
        <v>99.8</v>
      </c>
      <c r="C8" s="107">
        <f>D8-3.6</f>
        <v>103.4</v>
      </c>
      <c r="D8" s="108" t="s">
        <v>165</v>
      </c>
      <c r="E8" s="107">
        <f t="shared" ref="E8:G8" si="1">D8+4</f>
        <v>111</v>
      </c>
      <c r="F8" s="107">
        <f t="shared" si="1"/>
        <v>115</v>
      </c>
      <c r="G8" s="107">
        <f t="shared" si="1"/>
        <v>119</v>
      </c>
      <c r="H8" s="107"/>
      <c r="I8" s="256"/>
      <c r="J8" s="257"/>
      <c r="K8" s="257"/>
      <c r="L8" s="257"/>
      <c r="M8" s="257"/>
      <c r="N8" s="257"/>
      <c r="O8" s="257"/>
      <c r="P8" s="258"/>
      <c r="Q8" s="271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89"/>
      <c r="FZ8" s="89"/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  <c r="IR8" s="89"/>
    </row>
    <row r="9" s="86" customFormat="1" ht="20" customHeight="1" spans="1:252">
      <c r="A9" s="109" t="s">
        <v>167</v>
      </c>
      <c r="B9" s="107">
        <f>C9-2.3/2</f>
        <v>30.2</v>
      </c>
      <c r="C9" s="107">
        <f>D9-2.3/2</f>
        <v>31.35</v>
      </c>
      <c r="D9" s="108">
        <v>32.5</v>
      </c>
      <c r="E9" s="107">
        <f t="shared" ref="E9:G9" si="2">D9+2.6/2</f>
        <v>33.8</v>
      </c>
      <c r="F9" s="107">
        <f t="shared" si="2"/>
        <v>35.1</v>
      </c>
      <c r="G9" s="107">
        <f t="shared" si="2"/>
        <v>36.4</v>
      </c>
      <c r="H9" s="107"/>
      <c r="I9" s="256"/>
      <c r="J9" s="257"/>
      <c r="K9" s="257"/>
      <c r="L9" s="257"/>
      <c r="M9" s="257"/>
      <c r="N9" s="257"/>
      <c r="O9" s="257"/>
      <c r="P9" s="258"/>
      <c r="Q9" s="271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9"/>
      <c r="GW9" s="89"/>
      <c r="GX9" s="89"/>
      <c r="GY9" s="89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</row>
    <row r="10" s="86" customFormat="1" ht="20" customHeight="1" spans="1:252">
      <c r="A10" s="109" t="s">
        <v>169</v>
      </c>
      <c r="B10" s="107">
        <f>C10-0.7</f>
        <v>21.6</v>
      </c>
      <c r="C10" s="107">
        <f>D10-0.7</f>
        <v>22.3</v>
      </c>
      <c r="D10" s="108">
        <v>23</v>
      </c>
      <c r="E10" s="107">
        <f>D10+0.7</f>
        <v>23.7</v>
      </c>
      <c r="F10" s="107">
        <f>E10+0.7</f>
        <v>24.4</v>
      </c>
      <c r="G10" s="107">
        <f>F10+0.9</f>
        <v>25.3</v>
      </c>
      <c r="H10" s="107"/>
      <c r="I10" s="256"/>
      <c r="J10" s="257"/>
      <c r="K10" s="257"/>
      <c r="L10" s="257"/>
      <c r="M10" s="257"/>
      <c r="N10" s="257"/>
      <c r="O10" s="257"/>
      <c r="P10" s="258"/>
      <c r="Q10" s="271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</row>
    <row r="11" s="86" customFormat="1" ht="20" customHeight="1" spans="1:252">
      <c r="A11" s="106" t="s">
        <v>194</v>
      </c>
      <c r="B11" s="107">
        <f>C11-0.5</f>
        <v>19</v>
      </c>
      <c r="C11" s="107">
        <f>D11-0.5</f>
        <v>19.5</v>
      </c>
      <c r="D11" s="108">
        <v>20</v>
      </c>
      <c r="E11" s="107">
        <f>D11+0.5</f>
        <v>20.5</v>
      </c>
      <c r="F11" s="107">
        <f>E11+0.5</f>
        <v>21</v>
      </c>
      <c r="G11" s="107">
        <f>F11+0.7</f>
        <v>21.7</v>
      </c>
      <c r="H11" s="107"/>
      <c r="I11" s="256"/>
      <c r="J11" s="257"/>
      <c r="K11" s="257"/>
      <c r="L11" s="257"/>
      <c r="M11" s="257"/>
      <c r="N11" s="257"/>
      <c r="O11" s="257"/>
      <c r="P11" s="258"/>
      <c r="Q11" s="271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  <c r="GT11" s="89"/>
      <c r="GU11" s="89"/>
      <c r="GV11" s="89"/>
      <c r="GW11" s="89"/>
      <c r="GX11" s="89"/>
      <c r="GY11" s="89"/>
      <c r="GZ11" s="89"/>
      <c r="HA11" s="89"/>
      <c r="HB11" s="89"/>
      <c r="HC11" s="89"/>
      <c r="HD11" s="89"/>
      <c r="HE11" s="89"/>
      <c r="HF11" s="89"/>
      <c r="HG11" s="89"/>
      <c r="HH11" s="89"/>
      <c r="HI11" s="89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89"/>
      <c r="IF11" s="89"/>
      <c r="IG11" s="89"/>
      <c r="IH11" s="89"/>
      <c r="II11" s="89"/>
      <c r="IJ11" s="89"/>
      <c r="IK11" s="89"/>
      <c r="IL11" s="89"/>
      <c r="IM11" s="89"/>
      <c r="IN11" s="89"/>
      <c r="IO11" s="89"/>
      <c r="IP11" s="89"/>
      <c r="IQ11" s="89"/>
      <c r="IR11" s="89"/>
    </row>
    <row r="12" s="86" customFormat="1" ht="20" customHeight="1" spans="1:252">
      <c r="A12" s="106" t="s">
        <v>170</v>
      </c>
      <c r="B12" s="107">
        <f>C12-0.5</f>
        <v>13.5</v>
      </c>
      <c r="C12" s="107">
        <f>D12-0.5</f>
        <v>14</v>
      </c>
      <c r="D12" s="108">
        <v>14.5</v>
      </c>
      <c r="E12" s="107">
        <f>D12+0.5</f>
        <v>15</v>
      </c>
      <c r="F12" s="107">
        <f>E12+0.5</f>
        <v>15.5</v>
      </c>
      <c r="G12" s="107">
        <f>F12+0.7</f>
        <v>16.2</v>
      </c>
      <c r="H12" s="110"/>
      <c r="I12" s="256"/>
      <c r="J12" s="257"/>
      <c r="K12" s="257"/>
      <c r="L12" s="257"/>
      <c r="M12" s="257"/>
      <c r="N12" s="257"/>
      <c r="O12" s="257"/>
      <c r="P12" s="258"/>
      <c r="Q12" s="271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  <c r="FE12" s="89"/>
      <c r="FF12" s="89"/>
      <c r="FG12" s="89"/>
      <c r="FH12" s="89"/>
      <c r="FI12" s="89"/>
      <c r="FJ12" s="89"/>
      <c r="FK12" s="89"/>
      <c r="FL12" s="89"/>
      <c r="FM12" s="89"/>
      <c r="FN12" s="89"/>
      <c r="FO12" s="89"/>
      <c r="FP12" s="89"/>
      <c r="FQ12" s="89"/>
      <c r="FR12" s="89"/>
      <c r="FS12" s="89"/>
      <c r="FT12" s="89"/>
      <c r="FU12" s="89"/>
      <c r="FV12" s="89"/>
      <c r="FW12" s="89"/>
      <c r="FX12" s="89"/>
      <c r="FY12" s="89"/>
      <c r="FZ12" s="89"/>
      <c r="GA12" s="89"/>
      <c r="GB12" s="89"/>
      <c r="GC12" s="89"/>
      <c r="GD12" s="89"/>
      <c r="GE12" s="89"/>
      <c r="GF12" s="89"/>
      <c r="GG12" s="89"/>
      <c r="GH12" s="89"/>
      <c r="GI12" s="89"/>
      <c r="GJ12" s="89"/>
      <c r="GK12" s="89"/>
      <c r="GL12" s="89"/>
      <c r="GM12" s="89"/>
      <c r="GN12" s="89"/>
      <c r="GO12" s="89"/>
      <c r="GP12" s="89"/>
      <c r="GQ12" s="89"/>
      <c r="GR12" s="89"/>
      <c r="GS12" s="89"/>
      <c r="GT12" s="89"/>
      <c r="GU12" s="89"/>
      <c r="GV12" s="89"/>
      <c r="GW12" s="89"/>
      <c r="GX12" s="89"/>
      <c r="GY12" s="89"/>
      <c r="GZ12" s="89"/>
      <c r="HA12" s="89"/>
      <c r="HB12" s="89"/>
      <c r="HC12" s="89"/>
      <c r="HD12" s="89"/>
      <c r="HE12" s="89"/>
      <c r="HF12" s="89"/>
      <c r="HG12" s="89"/>
      <c r="HH12" s="89"/>
      <c r="HI12" s="89"/>
      <c r="HJ12" s="89"/>
      <c r="HK12" s="89"/>
      <c r="HL12" s="89"/>
      <c r="HM12" s="89"/>
      <c r="HN12" s="89"/>
      <c r="HO12" s="89"/>
      <c r="HP12" s="89"/>
      <c r="HQ12" s="89"/>
      <c r="HR12" s="89"/>
      <c r="HS12" s="89"/>
      <c r="HT12" s="89"/>
      <c r="HU12" s="89"/>
      <c r="HV12" s="89"/>
      <c r="HW12" s="89"/>
      <c r="HX12" s="89"/>
      <c r="HY12" s="89"/>
      <c r="HZ12" s="89"/>
      <c r="IA12" s="89"/>
      <c r="IB12" s="89"/>
      <c r="IC12" s="89"/>
      <c r="ID12" s="89"/>
      <c r="IE12" s="89"/>
      <c r="IF12" s="89"/>
      <c r="IG12" s="89"/>
      <c r="IH12" s="89"/>
      <c r="II12" s="89"/>
      <c r="IJ12" s="89"/>
      <c r="IK12" s="89"/>
      <c r="IL12" s="89"/>
      <c r="IM12" s="89"/>
      <c r="IN12" s="89"/>
      <c r="IO12" s="89"/>
      <c r="IP12" s="89"/>
      <c r="IQ12" s="89"/>
      <c r="IR12" s="89"/>
    </row>
    <row r="13" s="86" customFormat="1" ht="20" customHeight="1" spans="1:252">
      <c r="A13" s="106" t="s">
        <v>172</v>
      </c>
      <c r="B13" s="107">
        <f>C13-0.7</f>
        <v>27.7</v>
      </c>
      <c r="C13" s="107">
        <f>D13-0.6</f>
        <v>28.4</v>
      </c>
      <c r="D13" s="108">
        <v>29</v>
      </c>
      <c r="E13" s="107">
        <f>D13+0.6</f>
        <v>29.6</v>
      </c>
      <c r="F13" s="107">
        <f>E13+0.7</f>
        <v>30.3</v>
      </c>
      <c r="G13" s="107">
        <f>F13+0.6</f>
        <v>30.9</v>
      </c>
      <c r="H13" s="110"/>
      <c r="I13" s="256"/>
      <c r="J13" s="257"/>
      <c r="K13" s="257"/>
      <c r="L13" s="257"/>
      <c r="M13" s="257"/>
      <c r="N13" s="257"/>
      <c r="O13" s="257"/>
      <c r="P13" s="258"/>
      <c r="Q13" s="271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  <c r="II13" s="89"/>
      <c r="IJ13" s="89"/>
      <c r="IK13" s="89"/>
      <c r="IL13" s="89"/>
      <c r="IM13" s="89"/>
      <c r="IN13" s="89"/>
      <c r="IO13" s="89"/>
      <c r="IP13" s="89"/>
      <c r="IQ13" s="89"/>
      <c r="IR13" s="89"/>
    </row>
    <row r="14" s="86" customFormat="1" ht="20" customHeight="1" spans="1:252">
      <c r="A14" s="106" t="s">
        <v>173</v>
      </c>
      <c r="B14" s="107">
        <f>C14-0.9</f>
        <v>39.2</v>
      </c>
      <c r="C14" s="107">
        <f>D14-0.9</f>
        <v>40.1</v>
      </c>
      <c r="D14" s="108">
        <v>41</v>
      </c>
      <c r="E14" s="107">
        <f t="shared" ref="E14:G14" si="3">D14+1.1</f>
        <v>42.1</v>
      </c>
      <c r="F14" s="107">
        <f t="shared" si="3"/>
        <v>43.2</v>
      </c>
      <c r="G14" s="107">
        <f t="shared" si="3"/>
        <v>44.3</v>
      </c>
      <c r="H14" s="107"/>
      <c r="I14" s="256"/>
      <c r="J14" s="257"/>
      <c r="K14" s="257"/>
      <c r="L14" s="257"/>
      <c r="M14" s="257"/>
      <c r="N14" s="257"/>
      <c r="O14" s="257"/>
      <c r="P14" s="258"/>
      <c r="Q14" s="271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  <c r="FE14" s="89"/>
      <c r="FF14" s="89"/>
      <c r="FG14" s="89"/>
      <c r="FH14" s="89"/>
      <c r="FI14" s="89"/>
      <c r="FJ14" s="89"/>
      <c r="FK14" s="89"/>
      <c r="FL14" s="89"/>
      <c r="FM14" s="89"/>
      <c r="FN14" s="89"/>
      <c r="FO14" s="89"/>
      <c r="FP14" s="89"/>
      <c r="FQ14" s="89"/>
      <c r="FR14" s="89"/>
      <c r="FS14" s="89"/>
      <c r="FT14" s="89"/>
      <c r="FU14" s="89"/>
      <c r="FV14" s="89"/>
      <c r="FW14" s="89"/>
      <c r="FX14" s="89"/>
      <c r="FY14" s="89"/>
      <c r="FZ14" s="89"/>
      <c r="GA14" s="89"/>
      <c r="GB14" s="89"/>
      <c r="GC14" s="89"/>
      <c r="GD14" s="89"/>
      <c r="GE14" s="89"/>
      <c r="GF14" s="89"/>
      <c r="GG14" s="89"/>
      <c r="GH14" s="89"/>
      <c r="GI14" s="89"/>
      <c r="GJ14" s="89"/>
      <c r="GK14" s="89"/>
      <c r="GL14" s="89"/>
      <c r="GM14" s="89"/>
      <c r="GN14" s="89"/>
      <c r="GO14" s="89"/>
      <c r="GP14" s="89"/>
      <c r="GQ14" s="89"/>
      <c r="GR14" s="89"/>
      <c r="GS14" s="89"/>
      <c r="GT14" s="89"/>
      <c r="GU14" s="89"/>
      <c r="GV14" s="89"/>
      <c r="GW14" s="89"/>
      <c r="GX14" s="89"/>
      <c r="GY14" s="89"/>
      <c r="GZ14" s="89"/>
      <c r="HA14" s="89"/>
      <c r="HB14" s="89"/>
      <c r="HC14" s="89"/>
      <c r="HD14" s="89"/>
      <c r="HE14" s="89"/>
      <c r="HF14" s="89"/>
      <c r="HG14" s="89"/>
      <c r="HH14" s="89"/>
      <c r="HI14" s="89"/>
      <c r="HJ14" s="89"/>
      <c r="HK14" s="89"/>
      <c r="HL14" s="89"/>
      <c r="HM14" s="89"/>
      <c r="HN14" s="89"/>
      <c r="HO14" s="89"/>
      <c r="HP14" s="89"/>
      <c r="HQ14" s="89"/>
      <c r="HR14" s="89"/>
      <c r="HS14" s="89"/>
      <c r="HT14" s="89"/>
      <c r="HU14" s="89"/>
      <c r="HV14" s="89"/>
      <c r="HW14" s="89"/>
      <c r="HX14" s="89"/>
      <c r="HY14" s="89"/>
      <c r="HZ14" s="89"/>
      <c r="IA14" s="89"/>
      <c r="IB14" s="89"/>
      <c r="IC14" s="89"/>
      <c r="ID14" s="89"/>
      <c r="IE14" s="89"/>
      <c r="IF14" s="89"/>
      <c r="IG14" s="89"/>
      <c r="IH14" s="89"/>
      <c r="II14" s="89"/>
      <c r="IJ14" s="89"/>
      <c r="IK14" s="89"/>
      <c r="IL14" s="89"/>
      <c r="IM14" s="89"/>
      <c r="IN14" s="89"/>
      <c r="IO14" s="89"/>
      <c r="IP14" s="89"/>
      <c r="IQ14" s="89"/>
      <c r="IR14" s="89"/>
    </row>
    <row r="15" s="86" customFormat="1" ht="20" customHeight="1" spans="1:252">
      <c r="A15" s="106" t="s">
        <v>174</v>
      </c>
      <c r="B15" s="107">
        <f>D15-0.5</f>
        <v>16.5</v>
      </c>
      <c r="C15" s="107">
        <f t="shared" ref="C15:G15" si="4">B15</f>
        <v>16.5</v>
      </c>
      <c r="D15" s="108">
        <v>17</v>
      </c>
      <c r="E15" s="107">
        <f t="shared" si="4"/>
        <v>17</v>
      </c>
      <c r="F15" s="107">
        <f>D15+1.5</f>
        <v>18.5</v>
      </c>
      <c r="G15" s="107">
        <f t="shared" si="4"/>
        <v>18.5</v>
      </c>
      <c r="H15" s="107"/>
      <c r="I15" s="256"/>
      <c r="J15" s="257"/>
      <c r="K15" s="257"/>
      <c r="L15" s="257"/>
      <c r="M15" s="257"/>
      <c r="N15" s="257"/>
      <c r="O15" s="257"/>
      <c r="P15" s="258"/>
      <c r="Q15" s="271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  <c r="FE15" s="89"/>
      <c r="FF15" s="89"/>
      <c r="FG15" s="89"/>
      <c r="FH15" s="89"/>
      <c r="FI15" s="89"/>
      <c r="FJ15" s="89"/>
      <c r="FK15" s="89"/>
      <c r="FL15" s="89"/>
      <c r="FM15" s="89"/>
      <c r="FN15" s="89"/>
      <c r="FO15" s="89"/>
      <c r="FP15" s="89"/>
      <c r="FQ15" s="89"/>
      <c r="FR15" s="89"/>
      <c r="FS15" s="89"/>
      <c r="FT15" s="89"/>
      <c r="FU15" s="89"/>
      <c r="FV15" s="89"/>
      <c r="FW15" s="89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89"/>
      <c r="GI15" s="89"/>
      <c r="GJ15" s="89"/>
      <c r="GK15" s="89"/>
      <c r="GL15" s="89"/>
      <c r="GM15" s="89"/>
      <c r="GN15" s="89"/>
      <c r="GO15" s="89"/>
      <c r="GP15" s="89"/>
      <c r="GQ15" s="89"/>
      <c r="GR15" s="89"/>
      <c r="GS15" s="89"/>
      <c r="GT15" s="89"/>
      <c r="GU15" s="89"/>
      <c r="GV15" s="89"/>
      <c r="GW15" s="89"/>
      <c r="GX15" s="89"/>
      <c r="GY15" s="89"/>
      <c r="GZ15" s="89"/>
      <c r="HA15" s="89"/>
      <c r="HB15" s="89"/>
      <c r="HC15" s="89"/>
      <c r="HD15" s="89"/>
      <c r="HE15" s="89"/>
      <c r="HF15" s="89"/>
      <c r="HG15" s="89"/>
      <c r="HH15" s="89"/>
      <c r="HI15" s="89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89"/>
      <c r="IF15" s="89"/>
      <c r="IG15" s="89"/>
      <c r="IH15" s="89"/>
      <c r="II15" s="89"/>
      <c r="IJ15" s="89"/>
      <c r="IK15" s="89"/>
      <c r="IL15" s="89"/>
      <c r="IM15" s="89"/>
      <c r="IN15" s="89"/>
      <c r="IO15" s="89"/>
      <c r="IP15" s="89"/>
      <c r="IQ15" s="89"/>
      <c r="IR15" s="89"/>
    </row>
    <row r="16" s="86" customFormat="1" ht="20" customHeight="1" spans="1:252">
      <c r="A16" s="106" t="s">
        <v>175</v>
      </c>
      <c r="B16" s="107">
        <f>C16</f>
        <v>4.5</v>
      </c>
      <c r="C16" s="107">
        <f>D16</f>
        <v>4.5</v>
      </c>
      <c r="D16" s="108">
        <v>4.5</v>
      </c>
      <c r="E16" s="107">
        <f t="shared" ref="E16:G16" si="5">D16</f>
        <v>4.5</v>
      </c>
      <c r="F16" s="107">
        <f t="shared" si="5"/>
        <v>4.5</v>
      </c>
      <c r="G16" s="107">
        <f t="shared" si="5"/>
        <v>4.5</v>
      </c>
      <c r="H16" s="107"/>
      <c r="I16" s="256"/>
      <c r="J16" s="257"/>
      <c r="K16" s="257"/>
      <c r="L16" s="257"/>
      <c r="M16" s="257"/>
      <c r="N16" s="257"/>
      <c r="O16" s="257"/>
      <c r="P16" s="258"/>
      <c r="Q16" s="271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  <c r="FE16" s="89"/>
      <c r="FF16" s="89"/>
      <c r="FG16" s="89"/>
      <c r="FH16" s="89"/>
      <c r="FI16" s="89"/>
      <c r="FJ16" s="89"/>
      <c r="FK16" s="89"/>
      <c r="FL16" s="89"/>
      <c r="FM16" s="89"/>
      <c r="FN16" s="89"/>
      <c r="FO16" s="89"/>
      <c r="FP16" s="89"/>
      <c r="FQ16" s="89"/>
      <c r="FR16" s="89"/>
      <c r="FS16" s="89"/>
      <c r="FT16" s="89"/>
      <c r="FU16" s="89"/>
      <c r="FV16" s="89"/>
      <c r="FW16" s="89"/>
      <c r="FX16" s="89"/>
      <c r="FY16" s="89"/>
      <c r="FZ16" s="89"/>
      <c r="GA16" s="89"/>
      <c r="GB16" s="89"/>
      <c r="GC16" s="89"/>
      <c r="GD16" s="89"/>
      <c r="GE16" s="89"/>
      <c r="GF16" s="89"/>
      <c r="GG16" s="89"/>
      <c r="GH16" s="89"/>
      <c r="GI16" s="89"/>
      <c r="GJ16" s="89"/>
      <c r="GK16" s="89"/>
      <c r="GL16" s="89"/>
      <c r="GM16" s="89"/>
      <c r="GN16" s="89"/>
      <c r="GO16" s="89"/>
      <c r="GP16" s="89"/>
      <c r="GQ16" s="89"/>
      <c r="GR16" s="89"/>
      <c r="GS16" s="89"/>
      <c r="GT16" s="89"/>
      <c r="GU16" s="89"/>
      <c r="GV16" s="89"/>
      <c r="GW16" s="89"/>
      <c r="GX16" s="89"/>
      <c r="GY16" s="89"/>
      <c r="GZ16" s="89"/>
      <c r="HA16" s="89"/>
      <c r="HB16" s="89"/>
      <c r="HC16" s="89"/>
      <c r="HD16" s="89"/>
      <c r="HE16" s="89"/>
      <c r="HF16" s="89"/>
      <c r="HG16" s="89"/>
      <c r="HH16" s="89"/>
      <c r="HI16" s="89"/>
      <c r="HJ16" s="89"/>
      <c r="HK16" s="89"/>
      <c r="HL16" s="89"/>
      <c r="HM16" s="89"/>
      <c r="HN16" s="89"/>
      <c r="HO16" s="89"/>
      <c r="HP16" s="89"/>
      <c r="HQ16" s="89"/>
      <c r="HR16" s="89"/>
      <c r="HS16" s="89"/>
      <c r="HT16" s="89"/>
      <c r="HU16" s="89"/>
      <c r="HV16" s="89"/>
      <c r="HW16" s="89"/>
      <c r="HX16" s="89"/>
      <c r="HY16" s="89"/>
      <c r="HZ16" s="89"/>
      <c r="IA16" s="89"/>
      <c r="IB16" s="89"/>
      <c r="IC16" s="89"/>
      <c r="ID16" s="89"/>
      <c r="IE16" s="89"/>
      <c r="IF16" s="89"/>
      <c r="IG16" s="89"/>
      <c r="IH16" s="89"/>
      <c r="II16" s="89"/>
      <c r="IJ16" s="89"/>
      <c r="IK16" s="89"/>
      <c r="IL16" s="89"/>
      <c r="IM16" s="89"/>
      <c r="IN16" s="89"/>
      <c r="IO16" s="89"/>
      <c r="IP16" s="89"/>
      <c r="IQ16" s="89"/>
      <c r="IR16" s="89"/>
    </row>
    <row r="17" s="86" customFormat="1" ht="20" customHeight="1" spans="1:252">
      <c r="A17" s="235"/>
      <c r="B17" s="107"/>
      <c r="C17" s="107"/>
      <c r="D17" s="113"/>
      <c r="E17" s="107"/>
      <c r="F17" s="107"/>
      <c r="G17" s="107"/>
      <c r="H17" s="107"/>
      <c r="I17" s="256"/>
      <c r="J17" s="257"/>
      <c r="K17" s="257"/>
      <c r="L17" s="257"/>
      <c r="M17" s="257"/>
      <c r="N17" s="257"/>
      <c r="O17" s="257"/>
      <c r="P17" s="258"/>
      <c r="Q17" s="271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  <c r="IQ17" s="89"/>
      <c r="IR17" s="89"/>
    </row>
    <row r="18" s="86" customFormat="1" ht="20" customHeight="1" spans="1:252">
      <c r="A18" s="235"/>
      <c r="B18" s="107"/>
      <c r="C18" s="107"/>
      <c r="D18" s="113"/>
      <c r="E18" s="107"/>
      <c r="F18" s="107"/>
      <c r="G18" s="107"/>
      <c r="H18" s="107"/>
      <c r="I18" s="256"/>
      <c r="J18" s="257"/>
      <c r="K18" s="257"/>
      <c r="L18" s="257"/>
      <c r="M18" s="257"/>
      <c r="N18" s="257"/>
      <c r="O18" s="257"/>
      <c r="P18" s="258"/>
      <c r="Q18" s="271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89"/>
      <c r="GS18" s="89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  <c r="IF18" s="89"/>
      <c r="IG18" s="89"/>
      <c r="IH18" s="89"/>
      <c r="II18" s="89"/>
      <c r="IJ18" s="89"/>
      <c r="IK18" s="89"/>
      <c r="IL18" s="89"/>
      <c r="IM18" s="89"/>
      <c r="IN18" s="89"/>
      <c r="IO18" s="89"/>
      <c r="IP18" s="89"/>
      <c r="IQ18" s="89"/>
      <c r="IR18" s="89"/>
    </row>
    <row r="19" s="86" customFormat="1" ht="20" customHeight="1" spans="1:252">
      <c r="A19" s="236"/>
      <c r="B19" s="115"/>
      <c r="C19" s="115"/>
      <c r="D19" s="237"/>
      <c r="E19" s="115"/>
      <c r="F19" s="115"/>
      <c r="G19" s="238"/>
      <c r="H19" s="239"/>
      <c r="I19" s="256"/>
      <c r="J19" s="257"/>
      <c r="K19" s="257"/>
      <c r="L19" s="257"/>
      <c r="M19" s="257"/>
      <c r="N19" s="257"/>
      <c r="O19" s="257"/>
      <c r="P19" s="258"/>
      <c r="Q19" s="258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89"/>
      <c r="DW19" s="89"/>
      <c r="DX19" s="89"/>
      <c r="DY19" s="89"/>
      <c r="DZ19" s="89"/>
      <c r="EA19" s="89"/>
      <c r="EB19" s="89"/>
      <c r="EC19" s="89"/>
      <c r="ED19" s="89"/>
      <c r="EE19" s="89"/>
      <c r="EF19" s="89"/>
      <c r="EG19" s="89"/>
      <c r="EH19" s="89"/>
      <c r="EI19" s="89"/>
      <c r="EJ19" s="89"/>
      <c r="EK19" s="89"/>
      <c r="EL19" s="89"/>
      <c r="EM19" s="89"/>
      <c r="EN19" s="89"/>
      <c r="EO19" s="89"/>
      <c r="EP19" s="89"/>
      <c r="EQ19" s="89"/>
      <c r="ER19" s="89"/>
      <c r="ES19" s="89"/>
      <c r="ET19" s="89"/>
      <c r="EU19" s="89"/>
      <c r="EV19" s="89"/>
      <c r="EW19" s="89"/>
      <c r="EX19" s="89"/>
      <c r="EY19" s="89"/>
      <c r="EZ19" s="89"/>
      <c r="FA19" s="89"/>
      <c r="FB19" s="89"/>
      <c r="FC19" s="89"/>
      <c r="FD19" s="89"/>
      <c r="FE19" s="89"/>
      <c r="FF19" s="89"/>
      <c r="FG19" s="89"/>
      <c r="FH19" s="89"/>
      <c r="FI19" s="89"/>
      <c r="FJ19" s="89"/>
      <c r="FK19" s="89"/>
      <c r="FL19" s="89"/>
      <c r="FM19" s="89"/>
      <c r="FN19" s="89"/>
      <c r="FO19" s="89"/>
      <c r="FP19" s="89"/>
      <c r="FQ19" s="89"/>
      <c r="FR19" s="89"/>
      <c r="FS19" s="89"/>
      <c r="FT19" s="89"/>
      <c r="FU19" s="89"/>
      <c r="FV19" s="89"/>
      <c r="FW19" s="89"/>
      <c r="FX19" s="89"/>
      <c r="FY19" s="89"/>
      <c r="FZ19" s="89"/>
      <c r="GA19" s="89"/>
      <c r="GB19" s="89"/>
      <c r="GC19" s="89"/>
      <c r="GD19" s="89"/>
      <c r="GE19" s="89"/>
      <c r="GF19" s="89"/>
      <c r="GG19" s="89"/>
      <c r="GH19" s="89"/>
      <c r="GI19" s="89"/>
      <c r="GJ19" s="89"/>
      <c r="GK19" s="89"/>
      <c r="GL19" s="89"/>
      <c r="GM19" s="89"/>
      <c r="GN19" s="89"/>
      <c r="GO19" s="89"/>
      <c r="GP19" s="89"/>
      <c r="GQ19" s="89"/>
      <c r="GR19" s="89"/>
      <c r="GS19" s="89"/>
      <c r="GT19" s="89"/>
      <c r="GU19" s="89"/>
      <c r="GV19" s="89"/>
      <c r="GW19" s="89"/>
      <c r="GX19" s="89"/>
      <c r="GY19" s="89"/>
      <c r="GZ19" s="89"/>
      <c r="HA19" s="89"/>
      <c r="HB19" s="89"/>
      <c r="HC19" s="89"/>
      <c r="HD19" s="89"/>
      <c r="HE19" s="89"/>
      <c r="HF19" s="89"/>
      <c r="HG19" s="89"/>
      <c r="HH19" s="89"/>
      <c r="HI19" s="89"/>
      <c r="HJ19" s="89"/>
      <c r="HK19" s="89"/>
      <c r="HL19" s="89"/>
      <c r="HM19" s="89"/>
      <c r="HN19" s="89"/>
      <c r="HO19" s="89"/>
      <c r="HP19" s="89"/>
      <c r="HQ19" s="89"/>
      <c r="HR19" s="89"/>
      <c r="HS19" s="89"/>
      <c r="HT19" s="89"/>
      <c r="HU19" s="89"/>
      <c r="HV19" s="89"/>
      <c r="HW19" s="89"/>
      <c r="HX19" s="89"/>
      <c r="HY19" s="89"/>
      <c r="HZ19" s="89"/>
      <c r="IA19" s="89"/>
      <c r="IB19" s="89"/>
      <c r="IC19" s="89"/>
      <c r="ID19" s="89"/>
      <c r="IE19" s="89"/>
      <c r="IF19" s="89"/>
      <c r="IG19" s="89"/>
      <c r="IH19" s="89"/>
      <c r="II19" s="89"/>
      <c r="IJ19" s="89"/>
      <c r="IK19" s="89"/>
      <c r="IL19" s="89"/>
      <c r="IM19" s="89"/>
      <c r="IN19" s="89"/>
      <c r="IO19" s="89"/>
      <c r="IP19" s="89"/>
      <c r="IQ19" s="89"/>
      <c r="IR19" s="89"/>
    </row>
    <row r="20" s="86" customFormat="1" ht="20" customHeight="1" spans="1:252">
      <c r="A20" s="240"/>
      <c r="B20" s="241"/>
      <c r="C20" s="241"/>
      <c r="D20" s="242"/>
      <c r="E20" s="241"/>
      <c r="F20" s="241"/>
      <c r="G20" s="243"/>
      <c r="H20" s="244"/>
      <c r="I20" s="263"/>
      <c r="J20" s="264"/>
      <c r="K20" s="265"/>
      <c r="L20" s="264"/>
      <c r="M20" s="264"/>
      <c r="N20" s="265"/>
      <c r="O20" s="265"/>
      <c r="P20" s="266"/>
      <c r="Q20" s="266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89"/>
      <c r="EI20" s="89"/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89"/>
      <c r="FG20" s="89"/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89"/>
      <c r="GK20" s="89"/>
      <c r="GL20" s="89"/>
      <c r="GM20" s="89"/>
      <c r="GN20" s="89"/>
      <c r="GO20" s="89"/>
      <c r="GP20" s="89"/>
      <c r="GQ20" s="89"/>
      <c r="GR20" s="89"/>
      <c r="GS20" s="89"/>
      <c r="GT20" s="89"/>
      <c r="GU20" s="89"/>
      <c r="GV20" s="89"/>
      <c r="GW20" s="89"/>
      <c r="GX20" s="89"/>
      <c r="GY20" s="89"/>
      <c r="GZ20" s="89"/>
      <c r="HA20" s="89"/>
      <c r="HB20" s="89"/>
      <c r="HC20" s="89"/>
      <c r="HD20" s="89"/>
      <c r="HE20" s="89"/>
      <c r="HF20" s="89"/>
      <c r="HG20" s="89"/>
      <c r="HH20" s="89"/>
      <c r="HI20" s="89"/>
      <c r="HJ20" s="89"/>
      <c r="HK20" s="89"/>
      <c r="HL20" s="89"/>
      <c r="HM20" s="89"/>
      <c r="HN20" s="89"/>
      <c r="HO20" s="89"/>
      <c r="HP20" s="89"/>
      <c r="HQ20" s="89"/>
      <c r="HR20" s="89"/>
      <c r="HS20" s="89"/>
      <c r="HT20" s="89"/>
      <c r="HU20" s="89"/>
      <c r="HV20" s="89"/>
      <c r="HW20" s="89"/>
      <c r="HX20" s="89"/>
      <c r="HY20" s="89"/>
      <c r="HZ20" s="89"/>
      <c r="IA20" s="89"/>
      <c r="IB20" s="89"/>
      <c r="IC20" s="89"/>
      <c r="ID20" s="89"/>
      <c r="IE20" s="89"/>
      <c r="IF20" s="89"/>
      <c r="IG20" s="89"/>
      <c r="IH20" s="89"/>
      <c r="II20" s="89"/>
      <c r="IJ20" s="89"/>
      <c r="IK20" s="89"/>
      <c r="IL20" s="89"/>
      <c r="IM20" s="89"/>
      <c r="IN20" s="89"/>
      <c r="IO20" s="89"/>
      <c r="IP20" s="89"/>
      <c r="IQ20" s="89"/>
      <c r="IR20" s="89"/>
    </row>
    <row r="21" s="86" customFormat="1" ht="17.25" spans="1:252">
      <c r="A21" s="245"/>
      <c r="B21" s="246"/>
      <c r="C21" s="246"/>
      <c r="D21" s="247"/>
      <c r="E21" s="246"/>
      <c r="F21" s="246"/>
      <c r="G21" s="248"/>
      <c r="O21" s="249"/>
      <c r="P21" s="249"/>
      <c r="Q21" s="24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  <c r="BW21" s="89"/>
      <c r="BX21" s="89"/>
      <c r="BY21" s="89"/>
      <c r="BZ21" s="89"/>
      <c r="CA21" s="89"/>
      <c r="CB21" s="89"/>
      <c r="CC21" s="89"/>
      <c r="CD21" s="89"/>
      <c r="CE21" s="89"/>
      <c r="CF21" s="89"/>
      <c r="CG21" s="89"/>
      <c r="CH21" s="89"/>
      <c r="CI21" s="89"/>
      <c r="CJ21" s="89"/>
      <c r="CK21" s="89"/>
      <c r="CL21" s="89"/>
      <c r="CM21" s="89"/>
      <c r="CN21" s="89"/>
      <c r="CO21" s="89"/>
      <c r="CP21" s="89"/>
      <c r="CQ21" s="89"/>
      <c r="CR21" s="89"/>
      <c r="CS21" s="89"/>
      <c r="CT21" s="89"/>
      <c r="CU21" s="89"/>
      <c r="CV21" s="89"/>
      <c r="CW21" s="89"/>
      <c r="CX21" s="89"/>
      <c r="CY21" s="89"/>
      <c r="CZ21" s="89"/>
      <c r="DA21" s="89"/>
      <c r="DB21" s="89"/>
      <c r="DC21" s="89"/>
      <c r="DD21" s="89"/>
      <c r="DE21" s="89"/>
      <c r="DF21" s="89"/>
      <c r="DG21" s="89"/>
      <c r="DH21" s="89"/>
      <c r="DI21" s="89"/>
      <c r="DJ21" s="89"/>
      <c r="DK21" s="89"/>
      <c r="DL21" s="89"/>
      <c r="DM21" s="89"/>
      <c r="DN21" s="89"/>
      <c r="DO21" s="89"/>
      <c r="DP21" s="89"/>
      <c r="DQ21" s="89"/>
      <c r="DR21" s="89"/>
      <c r="DS21" s="89"/>
      <c r="DT21" s="89"/>
      <c r="DU21" s="89"/>
      <c r="DV21" s="89"/>
      <c r="DW21" s="89"/>
      <c r="DX21" s="89"/>
      <c r="DY21" s="89"/>
      <c r="DZ21" s="89"/>
      <c r="EA21" s="89"/>
      <c r="EB21" s="89"/>
      <c r="EC21" s="89"/>
      <c r="ED21" s="89"/>
      <c r="EE21" s="89"/>
      <c r="EF21" s="89"/>
      <c r="EG21" s="89"/>
      <c r="EH21" s="89"/>
      <c r="EI21" s="89"/>
      <c r="EJ21" s="89"/>
      <c r="EK21" s="89"/>
      <c r="EL21" s="89"/>
      <c r="EM21" s="89"/>
      <c r="EN21" s="89"/>
      <c r="EO21" s="89"/>
      <c r="EP21" s="89"/>
      <c r="EQ21" s="89"/>
      <c r="ER21" s="89"/>
      <c r="ES21" s="89"/>
      <c r="ET21" s="89"/>
      <c r="EU21" s="89"/>
      <c r="EV21" s="89"/>
      <c r="EW21" s="89"/>
      <c r="EX21" s="89"/>
      <c r="EY21" s="89"/>
      <c r="EZ21" s="89"/>
      <c r="FA21" s="89"/>
      <c r="FB21" s="89"/>
      <c r="FC21" s="89"/>
      <c r="FD21" s="89"/>
      <c r="FE21" s="89"/>
      <c r="FF21" s="89"/>
      <c r="FG21" s="89"/>
      <c r="FH21" s="89"/>
      <c r="FI21" s="89"/>
      <c r="FJ21" s="89"/>
      <c r="FK21" s="89"/>
      <c r="FL21" s="89"/>
      <c r="FM21" s="89"/>
      <c r="FN21" s="89"/>
      <c r="FO21" s="89"/>
      <c r="FP21" s="89"/>
      <c r="FQ21" s="89"/>
      <c r="FR21" s="89"/>
      <c r="FS21" s="89"/>
      <c r="FT21" s="89"/>
      <c r="FU21" s="89"/>
      <c r="FV21" s="89"/>
      <c r="FW21" s="89"/>
      <c r="FX21" s="89"/>
      <c r="FY21" s="89"/>
      <c r="FZ21" s="89"/>
      <c r="GA21" s="89"/>
      <c r="GB21" s="89"/>
      <c r="GC21" s="89"/>
      <c r="GD21" s="89"/>
      <c r="GE21" s="89"/>
      <c r="GF21" s="89"/>
      <c r="GG21" s="89"/>
      <c r="GH21" s="89"/>
      <c r="GI21" s="89"/>
      <c r="GJ21" s="89"/>
      <c r="GK21" s="89"/>
      <c r="GL21" s="89"/>
      <c r="GM21" s="89"/>
      <c r="GN21" s="89"/>
      <c r="GO21" s="89"/>
      <c r="GP21" s="89"/>
      <c r="GQ21" s="89"/>
      <c r="GR21" s="89"/>
      <c r="GS21" s="89"/>
      <c r="GT21" s="89"/>
      <c r="GU21" s="89"/>
      <c r="GV21" s="89"/>
      <c r="GW21" s="89"/>
      <c r="GX21" s="89"/>
      <c r="GY21" s="89"/>
      <c r="GZ21" s="89"/>
      <c r="HA21" s="89"/>
      <c r="HB21" s="89"/>
      <c r="HC21" s="89"/>
      <c r="HD21" s="89"/>
      <c r="HE21" s="89"/>
      <c r="HF21" s="89"/>
      <c r="HG21" s="89"/>
      <c r="HH21" s="89"/>
      <c r="HI21" s="89"/>
      <c r="HJ21" s="89"/>
      <c r="HK21" s="89"/>
      <c r="HL21" s="89"/>
      <c r="HM21" s="89"/>
      <c r="HN21" s="89"/>
      <c r="HO21" s="89"/>
      <c r="HP21" s="89"/>
      <c r="HQ21" s="89"/>
      <c r="HR21" s="89"/>
      <c r="HS21" s="89"/>
      <c r="HT21" s="89"/>
      <c r="HU21" s="89"/>
      <c r="HV21" s="89"/>
      <c r="HW21" s="89"/>
      <c r="HX21" s="89"/>
      <c r="HY21" s="89"/>
      <c r="HZ21" s="89"/>
      <c r="IA21" s="89"/>
      <c r="IB21" s="89"/>
      <c r="IC21" s="89"/>
      <c r="ID21" s="89"/>
      <c r="IE21" s="89"/>
      <c r="IF21" s="89"/>
      <c r="IG21" s="89"/>
      <c r="IH21" s="89"/>
      <c r="II21" s="89"/>
      <c r="IJ21" s="89"/>
      <c r="IK21" s="89"/>
      <c r="IL21" s="89"/>
      <c r="IM21" s="89"/>
      <c r="IN21" s="89"/>
      <c r="IO21" s="89"/>
      <c r="IP21" s="89"/>
      <c r="IQ21" s="89"/>
      <c r="IR21" s="89"/>
    </row>
    <row r="22" s="86" customFormat="1" spans="1:252">
      <c r="A22" s="125" t="s">
        <v>177</v>
      </c>
      <c r="B22" s="125"/>
      <c r="C22" s="126"/>
      <c r="O22" s="249"/>
      <c r="P22" s="249"/>
      <c r="Q22" s="24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  <c r="BT22" s="89"/>
      <c r="BU22" s="89"/>
      <c r="BV22" s="89"/>
      <c r="BW22" s="89"/>
      <c r="BX22" s="89"/>
      <c r="BY22" s="89"/>
      <c r="BZ22" s="89"/>
      <c r="CA22" s="89"/>
      <c r="CB22" s="89"/>
      <c r="CC22" s="89"/>
      <c r="CD22" s="89"/>
      <c r="CE22" s="89"/>
      <c r="CF22" s="89"/>
      <c r="CG22" s="89"/>
      <c r="CH22" s="89"/>
      <c r="CI22" s="89"/>
      <c r="CJ22" s="89"/>
      <c r="CK22" s="89"/>
      <c r="CL22" s="89"/>
      <c r="CM22" s="89"/>
      <c r="CN22" s="89"/>
      <c r="CO22" s="89"/>
      <c r="CP22" s="89"/>
      <c r="CQ22" s="89"/>
      <c r="CR22" s="89"/>
      <c r="CS22" s="89"/>
      <c r="CT22" s="89"/>
      <c r="CU22" s="89"/>
      <c r="CV22" s="89"/>
      <c r="CW22" s="89"/>
      <c r="CX22" s="89"/>
      <c r="CY22" s="89"/>
      <c r="CZ22" s="89"/>
      <c r="DA22" s="89"/>
      <c r="DB22" s="89"/>
      <c r="DC22" s="89"/>
      <c r="DD22" s="89"/>
      <c r="DE22" s="89"/>
      <c r="DF22" s="89"/>
      <c r="DG22" s="89"/>
      <c r="DH22" s="89"/>
      <c r="DI22" s="89"/>
      <c r="DJ22" s="89"/>
      <c r="DK22" s="89"/>
      <c r="DL22" s="89"/>
      <c r="DM22" s="89"/>
      <c r="DN22" s="89"/>
      <c r="DO22" s="89"/>
      <c r="DP22" s="89"/>
      <c r="DQ22" s="89"/>
      <c r="DR22" s="89"/>
      <c r="DS22" s="89"/>
      <c r="DT22" s="89"/>
      <c r="DU22" s="89"/>
      <c r="DV22" s="89"/>
      <c r="DW22" s="89"/>
      <c r="DX22" s="89"/>
      <c r="DY22" s="89"/>
      <c r="DZ22" s="89"/>
      <c r="EA22" s="89"/>
      <c r="EB22" s="89"/>
      <c r="EC22" s="89"/>
      <c r="ED22" s="89"/>
      <c r="EE22" s="89"/>
      <c r="EF22" s="89"/>
      <c r="EG22" s="89"/>
      <c r="EH22" s="89"/>
      <c r="EI22" s="89"/>
      <c r="EJ22" s="89"/>
      <c r="EK22" s="89"/>
      <c r="EL22" s="89"/>
      <c r="EM22" s="89"/>
      <c r="EN22" s="89"/>
      <c r="EO22" s="89"/>
      <c r="EP22" s="89"/>
      <c r="EQ22" s="89"/>
      <c r="ER22" s="89"/>
      <c r="ES22" s="89"/>
      <c r="ET22" s="89"/>
      <c r="EU22" s="89"/>
      <c r="EV22" s="89"/>
      <c r="EW22" s="89"/>
      <c r="EX22" s="89"/>
      <c r="EY22" s="89"/>
      <c r="EZ22" s="89"/>
      <c r="FA22" s="89"/>
      <c r="FB22" s="89"/>
      <c r="FC22" s="89"/>
      <c r="FD22" s="89"/>
      <c r="FE22" s="89"/>
      <c r="FF22" s="89"/>
      <c r="FG22" s="89"/>
      <c r="FH22" s="89"/>
      <c r="FI22" s="89"/>
      <c r="FJ22" s="89"/>
      <c r="FK22" s="89"/>
      <c r="FL22" s="89"/>
      <c r="FM22" s="89"/>
      <c r="FN22" s="89"/>
      <c r="FO22" s="89"/>
      <c r="FP22" s="89"/>
      <c r="FQ22" s="89"/>
      <c r="FR22" s="89"/>
      <c r="FS22" s="89"/>
      <c r="FT22" s="89"/>
      <c r="FU22" s="89"/>
      <c r="FV22" s="89"/>
      <c r="FW22" s="89"/>
      <c r="FX22" s="89"/>
      <c r="FY22" s="89"/>
      <c r="FZ22" s="89"/>
      <c r="GA22" s="89"/>
      <c r="GB22" s="89"/>
      <c r="GC22" s="89"/>
      <c r="GD22" s="89"/>
      <c r="GE22" s="89"/>
      <c r="GF22" s="89"/>
      <c r="GG22" s="89"/>
      <c r="GH22" s="89"/>
      <c r="GI22" s="89"/>
      <c r="GJ22" s="89"/>
      <c r="GK22" s="89"/>
      <c r="GL22" s="89"/>
      <c r="GM22" s="89"/>
      <c r="GN22" s="89"/>
      <c r="GO22" s="89"/>
      <c r="GP22" s="89"/>
      <c r="GQ22" s="89"/>
      <c r="GR22" s="89"/>
      <c r="GS22" s="89"/>
      <c r="GT22" s="89"/>
      <c r="GU22" s="89"/>
      <c r="GV22" s="89"/>
      <c r="GW22" s="89"/>
      <c r="GX22" s="89"/>
      <c r="GY22" s="89"/>
      <c r="GZ22" s="89"/>
      <c r="HA22" s="89"/>
      <c r="HB22" s="89"/>
      <c r="HC22" s="89"/>
      <c r="HD22" s="89"/>
      <c r="HE22" s="89"/>
      <c r="HF22" s="89"/>
      <c r="HG22" s="89"/>
      <c r="HH22" s="89"/>
      <c r="HI22" s="89"/>
      <c r="HJ22" s="89"/>
      <c r="HK22" s="89"/>
      <c r="HL22" s="89"/>
      <c r="HM22" s="89"/>
      <c r="HN22" s="89"/>
      <c r="HO22" s="89"/>
      <c r="HP22" s="89"/>
      <c r="HQ22" s="89"/>
      <c r="HR22" s="89"/>
      <c r="HS22" s="89"/>
      <c r="HT22" s="89"/>
      <c r="HU22" s="89"/>
      <c r="HV22" s="89"/>
      <c r="HW22" s="89"/>
      <c r="HX22" s="89"/>
      <c r="HY22" s="89"/>
      <c r="HZ22" s="89"/>
      <c r="IA22" s="89"/>
      <c r="IB22" s="89"/>
      <c r="IC22" s="89"/>
      <c r="ID22" s="89"/>
      <c r="IE22" s="89"/>
      <c r="IF22" s="89"/>
      <c r="IG22" s="89"/>
      <c r="IH22" s="89"/>
      <c r="II22" s="89"/>
      <c r="IJ22" s="89"/>
      <c r="IK22" s="89"/>
      <c r="IL22" s="89"/>
      <c r="IM22" s="89"/>
      <c r="IN22" s="89"/>
      <c r="IO22" s="89"/>
      <c r="IP22" s="89"/>
      <c r="IQ22" s="89"/>
      <c r="IR22" s="89"/>
    </row>
    <row r="23" s="86" customFormat="1" spans="3:252">
      <c r="C23" s="87"/>
      <c r="I23" s="143" t="s">
        <v>178</v>
      </c>
      <c r="J23" s="267"/>
      <c r="K23" s="268"/>
      <c r="M23" s="143" t="s">
        <v>179</v>
      </c>
      <c r="N23" s="143"/>
      <c r="O23" s="143" t="s">
        <v>180</v>
      </c>
      <c r="P23" s="143"/>
      <c r="Q23" s="86" t="s">
        <v>144</v>
      </c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  <c r="BO23" s="89"/>
      <c r="BP23" s="89"/>
      <c r="BQ23" s="89"/>
      <c r="BR23" s="89"/>
      <c r="BS23" s="89"/>
      <c r="BT23" s="89"/>
      <c r="BU23" s="89"/>
      <c r="BV23" s="89"/>
      <c r="BW23" s="89"/>
      <c r="BX23" s="89"/>
      <c r="BY23" s="89"/>
      <c r="BZ23" s="89"/>
      <c r="CA23" s="89"/>
      <c r="CB23" s="89"/>
      <c r="CC23" s="89"/>
      <c r="CD23" s="89"/>
      <c r="CE23" s="89"/>
      <c r="CF23" s="89"/>
      <c r="CG23" s="89"/>
      <c r="CH23" s="89"/>
      <c r="CI23" s="89"/>
      <c r="CJ23" s="89"/>
      <c r="CK23" s="89"/>
      <c r="CL23" s="89"/>
      <c r="CM23" s="89"/>
      <c r="CN23" s="89"/>
      <c r="CO23" s="89"/>
      <c r="CP23" s="89"/>
      <c r="CQ23" s="89"/>
      <c r="CR23" s="89"/>
      <c r="CS23" s="89"/>
      <c r="CT23" s="89"/>
      <c r="CU23" s="89"/>
      <c r="CV23" s="89"/>
      <c r="CW23" s="89"/>
      <c r="CX23" s="89"/>
      <c r="CY23" s="89"/>
      <c r="CZ23" s="89"/>
      <c r="DA23" s="89"/>
      <c r="DB23" s="89"/>
      <c r="DC23" s="89"/>
      <c r="DD23" s="89"/>
      <c r="DE23" s="89"/>
      <c r="DF23" s="89"/>
      <c r="DG23" s="89"/>
      <c r="DH23" s="89"/>
      <c r="DI23" s="89"/>
      <c r="DJ23" s="89"/>
      <c r="DK23" s="89"/>
      <c r="DL23" s="89"/>
      <c r="DM23" s="89"/>
      <c r="DN23" s="89"/>
      <c r="DO23" s="89"/>
      <c r="DP23" s="89"/>
      <c r="DQ23" s="89"/>
      <c r="DR23" s="89"/>
      <c r="DS23" s="89"/>
      <c r="DT23" s="89"/>
      <c r="DU23" s="89"/>
      <c r="DV23" s="89"/>
      <c r="DW23" s="89"/>
      <c r="DX23" s="89"/>
      <c r="DY23" s="89"/>
      <c r="DZ23" s="89"/>
      <c r="EA23" s="89"/>
      <c r="EB23" s="89"/>
      <c r="EC23" s="89"/>
      <c r="ED23" s="89"/>
      <c r="EE23" s="89"/>
      <c r="EF23" s="89"/>
      <c r="EG23" s="89"/>
      <c r="EH23" s="89"/>
      <c r="EI23" s="89"/>
      <c r="EJ23" s="89"/>
      <c r="EK23" s="89"/>
      <c r="EL23" s="89"/>
      <c r="EM23" s="89"/>
      <c r="EN23" s="89"/>
      <c r="EO23" s="89"/>
      <c r="EP23" s="89"/>
      <c r="EQ23" s="89"/>
      <c r="ER23" s="89"/>
      <c r="ES23" s="89"/>
      <c r="ET23" s="89"/>
      <c r="EU23" s="89"/>
      <c r="EV23" s="89"/>
      <c r="EW23" s="89"/>
      <c r="EX23" s="89"/>
      <c r="EY23" s="89"/>
      <c r="EZ23" s="89"/>
      <c r="FA23" s="89"/>
      <c r="FB23" s="89"/>
      <c r="FC23" s="89"/>
      <c r="FD23" s="89"/>
      <c r="FE23" s="89"/>
      <c r="FF23" s="89"/>
      <c r="FG23" s="89"/>
      <c r="FH23" s="89"/>
      <c r="FI23" s="89"/>
      <c r="FJ23" s="89"/>
      <c r="FK23" s="89"/>
      <c r="FL23" s="89"/>
      <c r="FM23" s="89"/>
      <c r="FN23" s="89"/>
      <c r="FO23" s="89"/>
      <c r="FP23" s="89"/>
      <c r="FQ23" s="89"/>
      <c r="FR23" s="89"/>
      <c r="FS23" s="89"/>
      <c r="FT23" s="89"/>
      <c r="FU23" s="89"/>
      <c r="FV23" s="89"/>
      <c r="FW23" s="89"/>
      <c r="FX23" s="89"/>
      <c r="FY23" s="89"/>
      <c r="FZ23" s="89"/>
      <c r="GA23" s="89"/>
      <c r="GB23" s="89"/>
      <c r="GC23" s="89"/>
      <c r="GD23" s="89"/>
      <c r="GE23" s="89"/>
      <c r="GF23" s="89"/>
      <c r="GG23" s="89"/>
      <c r="GH23" s="89"/>
      <c r="GI23" s="89"/>
      <c r="GJ23" s="89"/>
      <c r="GK23" s="89"/>
      <c r="GL23" s="89"/>
      <c r="GM23" s="89"/>
      <c r="GN23" s="89"/>
      <c r="GO23" s="89"/>
      <c r="GP23" s="89"/>
      <c r="GQ23" s="89"/>
      <c r="GR23" s="89"/>
      <c r="GS23" s="89"/>
      <c r="GT23" s="89"/>
      <c r="GU23" s="89"/>
      <c r="GV23" s="89"/>
      <c r="GW23" s="89"/>
      <c r="GX23" s="89"/>
      <c r="GY23" s="89"/>
      <c r="GZ23" s="89"/>
      <c r="HA23" s="89"/>
      <c r="HB23" s="89"/>
      <c r="HC23" s="89"/>
      <c r="HD23" s="89"/>
      <c r="HE23" s="89"/>
      <c r="HF23" s="89"/>
      <c r="HG23" s="89"/>
      <c r="HH23" s="89"/>
      <c r="HI23" s="89"/>
      <c r="HJ23" s="89"/>
      <c r="HK23" s="89"/>
      <c r="HL23" s="89"/>
      <c r="HM23" s="89"/>
      <c r="HN23" s="89"/>
      <c r="HO23" s="89"/>
      <c r="HP23" s="89"/>
      <c r="HQ23" s="89"/>
      <c r="HR23" s="89"/>
      <c r="HS23" s="89"/>
      <c r="HT23" s="89"/>
      <c r="HU23" s="89"/>
      <c r="HV23" s="89"/>
      <c r="HW23" s="89"/>
      <c r="HX23" s="89"/>
      <c r="HY23" s="89"/>
      <c r="HZ23" s="89"/>
      <c r="IA23" s="89"/>
      <c r="IB23" s="89"/>
      <c r="IC23" s="89"/>
      <c r="ID23" s="89"/>
      <c r="IE23" s="89"/>
      <c r="IF23" s="89"/>
      <c r="IG23" s="89"/>
      <c r="IH23" s="89"/>
      <c r="II23" s="89"/>
      <c r="IJ23" s="89"/>
      <c r="IK23" s="89"/>
      <c r="IL23" s="89"/>
      <c r="IM23" s="89"/>
      <c r="IN23" s="89"/>
      <c r="IO23" s="89"/>
      <c r="IP23" s="89"/>
      <c r="IQ23" s="89"/>
      <c r="IR23" s="89"/>
    </row>
  </sheetData>
  <mergeCells count="8">
    <mergeCell ref="A1:N1"/>
    <mergeCell ref="B2:C2"/>
    <mergeCell ref="E2:G2"/>
    <mergeCell ref="J2:N2"/>
    <mergeCell ref="B3:H3"/>
    <mergeCell ref="I3:N3"/>
    <mergeCell ref="A3:A5"/>
    <mergeCell ref="H4:H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15" workbookViewId="0">
      <selection activeCell="A21" sqref="A21:K21"/>
    </sheetView>
  </sheetViews>
  <sheetFormatPr defaultColWidth="10.125" defaultRowHeight="14.25"/>
  <cols>
    <col min="1" max="1" width="9.625" style="147" customWidth="1"/>
    <col min="2" max="2" width="11.125" style="147" customWidth="1"/>
    <col min="3" max="3" width="9.125" style="147" customWidth="1"/>
    <col min="4" max="4" width="9.5" style="147" customWidth="1"/>
    <col min="5" max="5" width="11.375" style="147" customWidth="1"/>
    <col min="6" max="6" width="10.375" style="147" customWidth="1"/>
    <col min="7" max="7" width="9.5" style="147" customWidth="1"/>
    <col min="8" max="8" width="9.125" style="147" customWidth="1"/>
    <col min="9" max="9" width="8.125" style="147" customWidth="1"/>
    <col min="10" max="10" width="10.5" style="147" customWidth="1"/>
    <col min="11" max="11" width="12.125" style="147" customWidth="1"/>
    <col min="12" max="16384" width="10.125" style="147"/>
  </cols>
  <sheetData>
    <row r="1" ht="23.25" spans="1:11">
      <c r="A1" s="148" t="s">
        <v>195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ht="18" customHeight="1" spans="1:11">
      <c r="A2" s="149" t="s">
        <v>53</v>
      </c>
      <c r="B2" s="150" t="s">
        <v>54</v>
      </c>
      <c r="C2" s="150"/>
      <c r="D2" s="151" t="s">
        <v>61</v>
      </c>
      <c r="E2" s="152" t="str">
        <f>首期!B4</f>
        <v>TAMMBM91767</v>
      </c>
      <c r="F2" s="153" t="s">
        <v>196</v>
      </c>
      <c r="G2" s="154" t="str">
        <f>首期!B5</f>
        <v>男式功能长裤</v>
      </c>
      <c r="H2" s="155"/>
      <c r="I2" s="183" t="s">
        <v>57</v>
      </c>
      <c r="J2" s="202" t="s">
        <v>56</v>
      </c>
      <c r="K2" s="203"/>
    </row>
    <row r="3" ht="18" customHeight="1" spans="1:11">
      <c r="A3" s="156" t="s">
        <v>75</v>
      </c>
      <c r="B3" s="157">
        <f>首期!B7</f>
        <v>4300</v>
      </c>
      <c r="C3" s="157"/>
      <c r="D3" s="158" t="s">
        <v>197</v>
      </c>
      <c r="E3" s="159">
        <f>首期!F4</f>
        <v>45483</v>
      </c>
      <c r="F3" s="160"/>
      <c r="G3" s="160"/>
      <c r="H3" s="161" t="s">
        <v>198</v>
      </c>
      <c r="I3" s="161"/>
      <c r="J3" s="161"/>
      <c r="K3" s="204"/>
    </row>
    <row r="4" ht="18" customHeight="1" spans="1:11">
      <c r="A4" s="162" t="s">
        <v>71</v>
      </c>
      <c r="B4" s="157">
        <v>3</v>
      </c>
      <c r="C4" s="157">
        <v>6</v>
      </c>
      <c r="D4" s="163" t="s">
        <v>199</v>
      </c>
      <c r="E4" s="160" t="s">
        <v>200</v>
      </c>
      <c r="F4" s="160"/>
      <c r="G4" s="160"/>
      <c r="H4" s="163" t="s">
        <v>201</v>
      </c>
      <c r="I4" s="163"/>
      <c r="J4" s="175" t="s">
        <v>65</v>
      </c>
      <c r="K4" s="205" t="s">
        <v>66</v>
      </c>
    </row>
    <row r="5" ht="18" customHeight="1" spans="1:11">
      <c r="A5" s="162" t="s">
        <v>202</v>
      </c>
      <c r="B5" s="157">
        <v>1</v>
      </c>
      <c r="C5" s="157"/>
      <c r="D5" s="158" t="s">
        <v>203</v>
      </c>
      <c r="E5" s="158"/>
      <c r="G5" s="158"/>
      <c r="H5" s="163" t="s">
        <v>204</v>
      </c>
      <c r="I5" s="163"/>
      <c r="J5" s="175" t="s">
        <v>65</v>
      </c>
      <c r="K5" s="205" t="s">
        <v>66</v>
      </c>
    </row>
    <row r="6" ht="18" customHeight="1" spans="1:13">
      <c r="A6" s="164" t="s">
        <v>205</v>
      </c>
      <c r="B6" s="165">
        <v>80</v>
      </c>
      <c r="C6" s="165"/>
      <c r="D6" s="166" t="s">
        <v>206</v>
      </c>
      <c r="E6" s="167"/>
      <c r="F6" s="167"/>
      <c r="G6" s="166"/>
      <c r="H6" s="168" t="s">
        <v>207</v>
      </c>
      <c r="I6" s="168"/>
      <c r="J6" s="167" t="s">
        <v>65</v>
      </c>
      <c r="K6" s="206" t="s">
        <v>66</v>
      </c>
      <c r="M6" s="207"/>
    </row>
    <row r="7" ht="18" customHeight="1" spans="1:11">
      <c r="A7" s="169"/>
      <c r="B7" s="170"/>
      <c r="C7" s="170"/>
      <c r="D7" s="169"/>
      <c r="E7" s="170"/>
      <c r="F7" s="171"/>
      <c r="G7" s="169"/>
      <c r="H7" s="171"/>
      <c r="I7" s="170"/>
      <c r="J7" s="170"/>
      <c r="K7" s="170"/>
    </row>
    <row r="8" ht="18" customHeight="1" spans="1:11">
      <c r="A8" s="172" t="s">
        <v>208</v>
      </c>
      <c r="B8" s="153" t="s">
        <v>209</v>
      </c>
      <c r="C8" s="153" t="s">
        <v>210</v>
      </c>
      <c r="D8" s="153" t="s">
        <v>211</v>
      </c>
      <c r="E8" s="153" t="s">
        <v>212</v>
      </c>
      <c r="F8" s="153" t="s">
        <v>213</v>
      </c>
      <c r="G8" s="173" t="s">
        <v>214</v>
      </c>
      <c r="H8" s="174"/>
      <c r="I8" s="174"/>
      <c r="J8" s="174"/>
      <c r="K8" s="208"/>
    </row>
    <row r="9" ht="18" customHeight="1" spans="1:11">
      <c r="A9" s="162" t="s">
        <v>215</v>
      </c>
      <c r="B9" s="163"/>
      <c r="C9" s="175" t="s">
        <v>65</v>
      </c>
      <c r="D9" s="175" t="s">
        <v>66</v>
      </c>
      <c r="E9" s="158" t="s">
        <v>216</v>
      </c>
      <c r="F9" s="176" t="s">
        <v>217</v>
      </c>
      <c r="G9" s="177"/>
      <c r="H9" s="178"/>
      <c r="I9" s="178"/>
      <c r="J9" s="178"/>
      <c r="K9" s="209"/>
    </row>
    <row r="10" ht="18" customHeight="1" spans="1:11">
      <c r="A10" s="162" t="s">
        <v>218</v>
      </c>
      <c r="B10" s="163"/>
      <c r="C10" s="175" t="s">
        <v>65</v>
      </c>
      <c r="D10" s="175" t="s">
        <v>66</v>
      </c>
      <c r="E10" s="158" t="s">
        <v>219</v>
      </c>
      <c r="F10" s="176" t="s">
        <v>220</v>
      </c>
      <c r="G10" s="177" t="s">
        <v>221</v>
      </c>
      <c r="H10" s="178"/>
      <c r="I10" s="178"/>
      <c r="J10" s="178"/>
      <c r="K10" s="209"/>
    </row>
    <row r="11" ht="18" customHeight="1" spans="1:11">
      <c r="A11" s="179" t="s">
        <v>183</v>
      </c>
      <c r="B11" s="180"/>
      <c r="C11" s="180"/>
      <c r="D11" s="180"/>
      <c r="E11" s="180"/>
      <c r="F11" s="180"/>
      <c r="G11" s="180"/>
      <c r="H11" s="180"/>
      <c r="I11" s="180"/>
      <c r="J11" s="180"/>
      <c r="K11" s="210"/>
    </row>
    <row r="12" ht="18" customHeight="1" spans="1:11">
      <c r="A12" s="156" t="s">
        <v>90</v>
      </c>
      <c r="B12" s="175" t="s">
        <v>86</v>
      </c>
      <c r="C12" s="175" t="s">
        <v>87</v>
      </c>
      <c r="D12" s="176"/>
      <c r="E12" s="158" t="s">
        <v>88</v>
      </c>
      <c r="F12" s="175" t="s">
        <v>86</v>
      </c>
      <c r="G12" s="175" t="s">
        <v>87</v>
      </c>
      <c r="H12" s="175"/>
      <c r="I12" s="158" t="s">
        <v>222</v>
      </c>
      <c r="J12" s="175" t="s">
        <v>86</v>
      </c>
      <c r="K12" s="205" t="s">
        <v>87</v>
      </c>
    </row>
    <row r="13" ht="18" customHeight="1" spans="1:11">
      <c r="A13" s="156" t="s">
        <v>93</v>
      </c>
      <c r="B13" s="175" t="s">
        <v>86</v>
      </c>
      <c r="C13" s="175" t="s">
        <v>87</v>
      </c>
      <c r="D13" s="176"/>
      <c r="E13" s="158" t="s">
        <v>98</v>
      </c>
      <c r="F13" s="175" t="s">
        <v>86</v>
      </c>
      <c r="G13" s="175" t="s">
        <v>87</v>
      </c>
      <c r="H13" s="175"/>
      <c r="I13" s="158" t="s">
        <v>223</v>
      </c>
      <c r="J13" s="175" t="s">
        <v>86</v>
      </c>
      <c r="K13" s="205" t="s">
        <v>87</v>
      </c>
    </row>
    <row r="14" ht="18" customHeight="1" spans="1:11">
      <c r="A14" s="164" t="s">
        <v>224</v>
      </c>
      <c r="B14" s="167" t="s">
        <v>86</v>
      </c>
      <c r="C14" s="167" t="s">
        <v>87</v>
      </c>
      <c r="D14" s="181"/>
      <c r="E14" s="166" t="s">
        <v>225</v>
      </c>
      <c r="F14" s="167" t="s">
        <v>86</v>
      </c>
      <c r="G14" s="167" t="s">
        <v>87</v>
      </c>
      <c r="H14" s="167"/>
      <c r="I14" s="166" t="s">
        <v>226</v>
      </c>
      <c r="J14" s="167" t="s">
        <v>86</v>
      </c>
      <c r="K14" s="206" t="s">
        <v>87</v>
      </c>
    </row>
    <row r="15" ht="18" customHeight="1" spans="1:11">
      <c r="A15" s="169"/>
      <c r="B15" s="182"/>
      <c r="C15" s="182"/>
      <c r="D15" s="170"/>
      <c r="E15" s="169"/>
      <c r="F15" s="182"/>
      <c r="G15" s="182"/>
      <c r="H15" s="182"/>
      <c r="I15" s="169"/>
      <c r="J15" s="182"/>
      <c r="K15" s="182"/>
    </row>
    <row r="16" s="145" customFormat="1" ht="18" customHeight="1" spans="1:11">
      <c r="A16" s="149" t="s">
        <v>227</v>
      </c>
      <c r="B16" s="183"/>
      <c r="C16" s="183"/>
      <c r="D16" s="183"/>
      <c r="E16" s="183"/>
      <c r="F16" s="183"/>
      <c r="G16" s="183"/>
      <c r="H16" s="183"/>
      <c r="I16" s="183"/>
      <c r="J16" s="183"/>
      <c r="K16" s="211"/>
    </row>
    <row r="17" ht="18" customHeight="1" spans="1:11">
      <c r="A17" s="162" t="s">
        <v>228</v>
      </c>
      <c r="B17" s="163"/>
      <c r="C17" s="163"/>
      <c r="D17" s="163"/>
      <c r="E17" s="163"/>
      <c r="F17" s="163"/>
      <c r="G17" s="163"/>
      <c r="H17" s="163"/>
      <c r="I17" s="163"/>
      <c r="J17" s="163"/>
      <c r="K17" s="212"/>
    </row>
    <row r="18" ht="18" customHeight="1" spans="1:11">
      <c r="A18" s="162" t="s">
        <v>229</v>
      </c>
      <c r="B18" s="163"/>
      <c r="C18" s="163"/>
      <c r="D18" s="163"/>
      <c r="E18" s="163"/>
      <c r="F18" s="163"/>
      <c r="G18" s="163"/>
      <c r="H18" s="163"/>
      <c r="I18" s="163"/>
      <c r="J18" s="163"/>
      <c r="K18" s="212"/>
    </row>
    <row r="19" ht="22" customHeight="1" spans="1:11">
      <c r="A19" s="184"/>
      <c r="B19" s="175"/>
      <c r="C19" s="175"/>
      <c r="D19" s="175"/>
      <c r="E19" s="175"/>
      <c r="F19" s="175"/>
      <c r="G19" s="175"/>
      <c r="H19" s="175"/>
      <c r="I19" s="175"/>
      <c r="J19" s="175"/>
      <c r="K19" s="205"/>
    </row>
    <row r="20" ht="22" customHeight="1" spans="1:11">
      <c r="A20" s="185"/>
      <c r="B20" s="186"/>
      <c r="C20" s="186"/>
      <c r="D20" s="186"/>
      <c r="E20" s="186"/>
      <c r="F20" s="186"/>
      <c r="G20" s="186"/>
      <c r="H20" s="186"/>
      <c r="I20" s="186"/>
      <c r="J20" s="186"/>
      <c r="K20" s="213"/>
    </row>
    <row r="21" ht="22" customHeight="1" spans="1:11">
      <c r="A21" s="185"/>
      <c r="B21" s="186"/>
      <c r="C21" s="186"/>
      <c r="D21" s="186"/>
      <c r="E21" s="186"/>
      <c r="F21" s="186"/>
      <c r="G21" s="186"/>
      <c r="H21" s="186"/>
      <c r="I21" s="186"/>
      <c r="J21" s="186"/>
      <c r="K21" s="213"/>
    </row>
    <row r="22" ht="22" customHeight="1" spans="1:11">
      <c r="A22" s="185"/>
      <c r="B22" s="186"/>
      <c r="C22" s="186"/>
      <c r="D22" s="186"/>
      <c r="E22" s="186"/>
      <c r="F22" s="186"/>
      <c r="G22" s="186"/>
      <c r="H22" s="186"/>
      <c r="I22" s="186"/>
      <c r="J22" s="186"/>
      <c r="K22" s="213"/>
    </row>
    <row r="23" ht="22" customHeight="1" spans="1:11">
      <c r="A23" s="187"/>
      <c r="B23" s="188"/>
      <c r="C23" s="188"/>
      <c r="D23" s="188"/>
      <c r="E23" s="188"/>
      <c r="F23" s="188"/>
      <c r="G23" s="188"/>
      <c r="H23" s="188"/>
      <c r="I23" s="188"/>
      <c r="J23" s="188"/>
      <c r="K23" s="214"/>
    </row>
    <row r="24" ht="18" customHeight="1" spans="1:11">
      <c r="A24" s="162" t="s">
        <v>126</v>
      </c>
      <c r="B24" s="163"/>
      <c r="C24" s="175" t="s">
        <v>65</v>
      </c>
      <c r="D24" s="175" t="s">
        <v>66</v>
      </c>
      <c r="E24" s="161"/>
      <c r="F24" s="161"/>
      <c r="G24" s="161"/>
      <c r="H24" s="161"/>
      <c r="I24" s="161"/>
      <c r="J24" s="161"/>
      <c r="K24" s="204"/>
    </row>
    <row r="25" ht="18" customHeight="1" spans="1:11">
      <c r="A25" s="189" t="s">
        <v>230</v>
      </c>
      <c r="B25" s="190"/>
      <c r="C25" s="190"/>
      <c r="D25" s="190"/>
      <c r="E25" s="190"/>
      <c r="F25" s="190"/>
      <c r="G25" s="190"/>
      <c r="H25" s="190"/>
      <c r="I25" s="190"/>
      <c r="J25" s="190"/>
      <c r="K25" s="215"/>
    </row>
    <row r="26" ht="15" spans="1:11">
      <c r="A26" s="191"/>
      <c r="B26" s="191"/>
      <c r="C26" s="191"/>
      <c r="D26" s="191"/>
      <c r="E26" s="191"/>
      <c r="F26" s="191"/>
      <c r="G26" s="191"/>
      <c r="H26" s="191"/>
      <c r="I26" s="191"/>
      <c r="J26" s="191"/>
      <c r="K26" s="191"/>
    </row>
    <row r="27" ht="20" customHeight="1" spans="1:11">
      <c r="A27" s="192" t="s">
        <v>231</v>
      </c>
      <c r="B27" s="174"/>
      <c r="C27" s="174"/>
      <c r="D27" s="174"/>
      <c r="E27" s="174"/>
      <c r="F27" s="174"/>
      <c r="G27" s="174"/>
      <c r="H27" s="174"/>
      <c r="I27" s="174"/>
      <c r="J27" s="174"/>
      <c r="K27" s="216" t="s">
        <v>232</v>
      </c>
    </row>
    <row r="28" ht="23" customHeight="1" spans="1:11">
      <c r="A28" s="185"/>
      <c r="B28" s="186"/>
      <c r="C28" s="186"/>
      <c r="D28" s="186"/>
      <c r="E28" s="186"/>
      <c r="F28" s="186"/>
      <c r="G28" s="186"/>
      <c r="H28" s="186"/>
      <c r="I28" s="186"/>
      <c r="J28" s="217"/>
      <c r="K28" s="218">
        <v>1</v>
      </c>
    </row>
    <row r="29" ht="23" customHeight="1" spans="1:11">
      <c r="A29" s="185"/>
      <c r="B29" s="186"/>
      <c r="C29" s="186"/>
      <c r="D29" s="186"/>
      <c r="E29" s="186"/>
      <c r="F29" s="186"/>
      <c r="G29" s="186"/>
      <c r="H29" s="186"/>
      <c r="I29" s="186"/>
      <c r="J29" s="217"/>
      <c r="K29" s="209">
        <v>1</v>
      </c>
    </row>
    <row r="30" ht="23" customHeight="1" spans="1:11">
      <c r="A30" s="185"/>
      <c r="B30" s="186"/>
      <c r="C30" s="186"/>
      <c r="D30" s="186"/>
      <c r="E30" s="186"/>
      <c r="F30" s="186"/>
      <c r="G30" s="186"/>
      <c r="H30" s="186"/>
      <c r="I30" s="186"/>
      <c r="J30" s="217"/>
      <c r="K30" s="209">
        <v>1</v>
      </c>
    </row>
    <row r="31" ht="23" customHeight="1" spans="1:11">
      <c r="A31" s="185"/>
      <c r="B31" s="186"/>
      <c r="C31" s="186"/>
      <c r="D31" s="186"/>
      <c r="E31" s="186"/>
      <c r="F31" s="186"/>
      <c r="G31" s="186"/>
      <c r="H31" s="186"/>
      <c r="I31" s="186"/>
      <c r="J31" s="217"/>
      <c r="K31" s="209"/>
    </row>
    <row r="32" ht="23" customHeight="1" spans="1:11">
      <c r="A32" s="185"/>
      <c r="B32" s="186"/>
      <c r="C32" s="186"/>
      <c r="D32" s="186"/>
      <c r="E32" s="186"/>
      <c r="F32" s="186"/>
      <c r="G32" s="186"/>
      <c r="H32" s="186"/>
      <c r="I32" s="186"/>
      <c r="J32" s="217"/>
      <c r="K32" s="219"/>
    </row>
    <row r="33" ht="23" customHeight="1" spans="1:11">
      <c r="A33" s="185"/>
      <c r="B33" s="186"/>
      <c r="C33" s="186"/>
      <c r="D33" s="186"/>
      <c r="E33" s="186"/>
      <c r="F33" s="186"/>
      <c r="G33" s="186"/>
      <c r="H33" s="186"/>
      <c r="I33" s="186"/>
      <c r="J33" s="217"/>
      <c r="K33" s="220"/>
    </row>
    <row r="34" ht="23" customHeight="1" spans="1:11">
      <c r="A34" s="185"/>
      <c r="B34" s="186"/>
      <c r="C34" s="186"/>
      <c r="D34" s="186"/>
      <c r="E34" s="186"/>
      <c r="F34" s="186"/>
      <c r="G34" s="186"/>
      <c r="H34" s="186"/>
      <c r="I34" s="186"/>
      <c r="J34" s="217"/>
      <c r="K34" s="209"/>
    </row>
    <row r="35" ht="23" customHeight="1" spans="1:11">
      <c r="A35" s="185"/>
      <c r="B35" s="186"/>
      <c r="C35" s="186"/>
      <c r="D35" s="186"/>
      <c r="E35" s="186"/>
      <c r="F35" s="186"/>
      <c r="G35" s="186"/>
      <c r="H35" s="186"/>
      <c r="I35" s="186"/>
      <c r="J35" s="217"/>
      <c r="K35" s="221"/>
    </row>
    <row r="36" ht="23" customHeight="1" spans="1:11">
      <c r="A36" s="193" t="s">
        <v>233</v>
      </c>
      <c r="B36" s="194"/>
      <c r="C36" s="194"/>
      <c r="D36" s="194"/>
      <c r="E36" s="194"/>
      <c r="F36" s="194"/>
      <c r="G36" s="194"/>
      <c r="H36" s="194"/>
      <c r="I36" s="194"/>
      <c r="J36" s="222"/>
      <c r="K36" s="223">
        <f>SUM(K28:K35)</f>
        <v>3</v>
      </c>
    </row>
    <row r="37" ht="18.75" customHeight="1" spans="1:11">
      <c r="A37" s="195" t="s">
        <v>234</v>
      </c>
      <c r="B37" s="196"/>
      <c r="C37" s="196"/>
      <c r="D37" s="196"/>
      <c r="E37" s="196"/>
      <c r="F37" s="196"/>
      <c r="G37" s="196"/>
      <c r="H37" s="196"/>
      <c r="I37" s="196"/>
      <c r="J37" s="196"/>
      <c r="K37" s="224"/>
    </row>
    <row r="38" s="146" customFormat="1" ht="18.75" customHeight="1" spans="1:11">
      <c r="A38" s="162" t="s">
        <v>235</v>
      </c>
      <c r="B38" s="163"/>
      <c r="C38" s="163"/>
      <c r="D38" s="161" t="s">
        <v>236</v>
      </c>
      <c r="E38" s="161"/>
      <c r="F38" s="197" t="s">
        <v>237</v>
      </c>
      <c r="G38" s="198"/>
      <c r="H38" s="163" t="s">
        <v>238</v>
      </c>
      <c r="I38" s="163"/>
      <c r="J38" s="163" t="s">
        <v>239</v>
      </c>
      <c r="K38" s="212"/>
    </row>
    <row r="39" ht="18.75" customHeight="1" spans="1:11">
      <c r="A39" s="162" t="s">
        <v>127</v>
      </c>
      <c r="B39" s="163" t="s">
        <v>240</v>
      </c>
      <c r="C39" s="163"/>
      <c r="D39" s="163"/>
      <c r="E39" s="163"/>
      <c r="F39" s="163"/>
      <c r="G39" s="163"/>
      <c r="H39" s="163"/>
      <c r="I39" s="163"/>
      <c r="J39" s="163"/>
      <c r="K39" s="212"/>
    </row>
    <row r="40" ht="24" customHeight="1" spans="1:11">
      <c r="A40" s="162"/>
      <c r="B40" s="163"/>
      <c r="C40" s="163"/>
      <c r="D40" s="163"/>
      <c r="E40" s="163"/>
      <c r="F40" s="163"/>
      <c r="G40" s="163"/>
      <c r="H40" s="163"/>
      <c r="I40" s="163"/>
      <c r="J40" s="163"/>
      <c r="K40" s="212"/>
    </row>
    <row r="41" ht="24" customHeight="1" spans="1:11">
      <c r="A41" s="162"/>
      <c r="B41" s="163"/>
      <c r="C41" s="163"/>
      <c r="D41" s="163"/>
      <c r="E41" s="163"/>
      <c r="F41" s="163"/>
      <c r="G41" s="163"/>
      <c r="H41" s="163"/>
      <c r="I41" s="163"/>
      <c r="J41" s="163"/>
      <c r="K41" s="212"/>
    </row>
    <row r="42" ht="32.1" customHeight="1" spans="1:11">
      <c r="A42" s="164" t="s">
        <v>138</v>
      </c>
      <c r="B42" s="199" t="s">
        <v>241</v>
      </c>
      <c r="C42" s="199"/>
      <c r="D42" s="166" t="s">
        <v>242</v>
      </c>
      <c r="E42" s="181"/>
      <c r="F42" s="166" t="s">
        <v>142</v>
      </c>
      <c r="G42" s="200"/>
      <c r="H42" s="201" t="s">
        <v>143</v>
      </c>
      <c r="I42" s="201"/>
      <c r="J42" s="199" t="s">
        <v>144</v>
      </c>
      <c r="K42" s="22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workbookViewId="0">
      <selection activeCell="K14" sqref="K14"/>
    </sheetView>
  </sheetViews>
  <sheetFormatPr defaultColWidth="9" defaultRowHeight="14.25"/>
  <cols>
    <col min="1" max="1" width="13.625" style="86" customWidth="1"/>
    <col min="2" max="3" width="9.125" style="86" customWidth="1"/>
    <col min="4" max="4" width="9.125" style="87" customWidth="1"/>
    <col min="5" max="6" width="9.125" style="86" customWidth="1"/>
    <col min="7" max="7" width="8.5" style="86" customWidth="1"/>
    <col min="8" max="8" width="5.375" style="86" customWidth="1"/>
    <col min="9" max="9" width="2.75" style="86" customWidth="1"/>
    <col min="10" max="10" width="15.625" style="86" customWidth="1"/>
    <col min="11" max="11" width="13.125" style="86" customWidth="1"/>
    <col min="12" max="12" width="13.5" style="86" customWidth="1"/>
    <col min="13" max="13" width="13.125" style="88" customWidth="1"/>
    <col min="14" max="14" width="12.25" style="88" customWidth="1"/>
    <col min="15" max="15" width="15.625" style="88" customWidth="1"/>
    <col min="16" max="253" width="9" style="86"/>
    <col min="254" max="16384" width="9" style="89"/>
  </cols>
  <sheetData>
    <row r="1" ht="32" customHeight="1" spans="1:16">
      <c r="A1" s="90" t="s">
        <v>148</v>
      </c>
      <c r="B1" s="90"/>
      <c r="C1" s="91"/>
      <c r="D1" s="91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127"/>
    </row>
    <row r="2" ht="32" customHeight="1" spans="1:16">
      <c r="A2" s="93" t="s">
        <v>61</v>
      </c>
      <c r="B2" s="94" t="str">
        <f>首期!B4</f>
        <v>TAMMBM91767</v>
      </c>
      <c r="C2" s="95"/>
      <c r="D2" s="94"/>
      <c r="E2" s="96" t="s">
        <v>67</v>
      </c>
      <c r="F2" s="97" t="str">
        <f>首期!B5</f>
        <v>男式功能长裤</v>
      </c>
      <c r="G2" s="97"/>
      <c r="H2" s="97"/>
      <c r="I2" s="128"/>
      <c r="J2" s="129" t="s">
        <v>57</v>
      </c>
      <c r="K2" s="130" t="s">
        <v>56</v>
      </c>
      <c r="L2" s="130"/>
      <c r="M2" s="130"/>
      <c r="N2" s="130"/>
      <c r="O2" s="130"/>
      <c r="P2" s="131"/>
    </row>
    <row r="3" spans="1:16">
      <c r="A3" s="98" t="s">
        <v>149</v>
      </c>
      <c r="B3" s="99" t="s">
        <v>150</v>
      </c>
      <c r="C3" s="100"/>
      <c r="D3" s="99"/>
      <c r="E3" s="99"/>
      <c r="F3" s="99"/>
      <c r="G3" s="99"/>
      <c r="H3" s="99"/>
      <c r="I3" s="132"/>
      <c r="J3" s="133"/>
      <c r="K3" s="133"/>
      <c r="L3" s="133"/>
      <c r="M3" s="133"/>
      <c r="N3" s="133"/>
      <c r="O3" s="133"/>
      <c r="P3" s="134"/>
    </row>
    <row r="4" ht="16.5" spans="1:16">
      <c r="A4" s="98"/>
      <c r="B4" s="101" t="s">
        <v>112</v>
      </c>
      <c r="C4" s="101" t="s">
        <v>113</v>
      </c>
      <c r="D4" s="102" t="s">
        <v>114</v>
      </c>
      <c r="E4" s="101" t="s">
        <v>115</v>
      </c>
      <c r="F4" s="101" t="s">
        <v>116</v>
      </c>
      <c r="G4" s="103" t="s">
        <v>117</v>
      </c>
      <c r="H4" s="104"/>
      <c r="I4" s="132"/>
      <c r="J4" s="101" t="s">
        <v>112</v>
      </c>
      <c r="K4" s="101" t="s">
        <v>113</v>
      </c>
      <c r="L4" s="102" t="s">
        <v>114</v>
      </c>
      <c r="M4" s="101" t="s">
        <v>115</v>
      </c>
      <c r="N4" s="101" t="s">
        <v>116</v>
      </c>
      <c r="O4" s="103" t="s">
        <v>117</v>
      </c>
      <c r="P4" s="135"/>
    </row>
    <row r="5" ht="18" customHeight="1" spans="1:16">
      <c r="A5" s="98"/>
      <c r="B5" s="101" t="s">
        <v>153</v>
      </c>
      <c r="C5" s="101" t="s">
        <v>154</v>
      </c>
      <c r="D5" s="102" t="s">
        <v>155</v>
      </c>
      <c r="E5" s="105" t="s">
        <v>156</v>
      </c>
      <c r="F5" s="101" t="s">
        <v>157</v>
      </c>
      <c r="G5" s="101" t="s">
        <v>158</v>
      </c>
      <c r="H5" s="104"/>
      <c r="I5" s="132"/>
      <c r="J5" s="136"/>
      <c r="K5" s="137"/>
      <c r="L5" s="137"/>
      <c r="M5" s="137"/>
      <c r="N5" s="137"/>
      <c r="O5" s="137"/>
      <c r="P5" s="138"/>
    </row>
    <row r="6" ht="25" customHeight="1" spans="1:16">
      <c r="A6" s="106" t="s">
        <v>159</v>
      </c>
      <c r="B6" s="107">
        <f>C6-2.1</f>
        <v>95.8</v>
      </c>
      <c r="C6" s="107">
        <f>D6-2.1</f>
        <v>97.9</v>
      </c>
      <c r="D6" s="108">
        <v>100</v>
      </c>
      <c r="E6" s="107">
        <f t="shared" ref="E6:G6" si="0">D6+2.1</f>
        <v>102.1</v>
      </c>
      <c r="F6" s="107">
        <f t="shared" si="0"/>
        <v>104.2</v>
      </c>
      <c r="G6" s="107">
        <f t="shared" si="0"/>
        <v>106.3</v>
      </c>
      <c r="H6" s="107"/>
      <c r="I6" s="132"/>
      <c r="J6" s="136"/>
      <c r="K6" s="136"/>
      <c r="L6" s="136"/>
      <c r="M6" s="136"/>
      <c r="N6" s="136"/>
      <c r="O6" s="136"/>
      <c r="P6" s="139"/>
    </row>
    <row r="7" ht="25" customHeight="1" spans="1:16">
      <c r="A7" s="106" t="s">
        <v>162</v>
      </c>
      <c r="B7" s="107">
        <f>C7-4</f>
        <v>74</v>
      </c>
      <c r="C7" s="107">
        <f>D7-4</f>
        <v>78</v>
      </c>
      <c r="D7" s="108">
        <v>82</v>
      </c>
      <c r="E7" s="107">
        <f>D7+4</f>
        <v>86</v>
      </c>
      <c r="F7" s="107">
        <f>E7+5</f>
        <v>91</v>
      </c>
      <c r="G7" s="107">
        <f>F7+6</f>
        <v>97</v>
      </c>
      <c r="H7" s="107"/>
      <c r="I7" s="132"/>
      <c r="J7" s="136"/>
      <c r="K7" s="136"/>
      <c r="L7" s="136"/>
      <c r="M7" s="136"/>
      <c r="N7" s="136"/>
      <c r="O7" s="136"/>
      <c r="P7" s="139"/>
    </row>
    <row r="8" ht="25" customHeight="1" spans="1:16">
      <c r="A8" s="106" t="s">
        <v>164</v>
      </c>
      <c r="B8" s="107">
        <f>C8-3.6</f>
        <v>99.8</v>
      </c>
      <c r="C8" s="107">
        <f>D8-3.6</f>
        <v>103.4</v>
      </c>
      <c r="D8" s="108" t="s">
        <v>165</v>
      </c>
      <c r="E8" s="107">
        <f t="shared" ref="E8:G8" si="1">D8+4</f>
        <v>111</v>
      </c>
      <c r="F8" s="107">
        <f t="shared" si="1"/>
        <v>115</v>
      </c>
      <c r="G8" s="107">
        <f t="shared" si="1"/>
        <v>119</v>
      </c>
      <c r="H8" s="107"/>
      <c r="I8" s="132"/>
      <c r="J8" s="136"/>
      <c r="K8" s="136"/>
      <c r="L8" s="136"/>
      <c r="M8" s="136"/>
      <c r="N8" s="136"/>
      <c r="O8" s="136"/>
      <c r="P8" s="139"/>
    </row>
    <row r="9" ht="25" customHeight="1" spans="1:16">
      <c r="A9" s="109" t="s">
        <v>167</v>
      </c>
      <c r="B9" s="107">
        <f>C9-2.3/2</f>
        <v>30.2</v>
      </c>
      <c r="C9" s="107">
        <f>D9-2.3/2</f>
        <v>31.35</v>
      </c>
      <c r="D9" s="108">
        <v>32.5</v>
      </c>
      <c r="E9" s="107">
        <f t="shared" ref="E9:G9" si="2">D9+2.6/2</f>
        <v>33.8</v>
      </c>
      <c r="F9" s="107">
        <f t="shared" si="2"/>
        <v>35.1</v>
      </c>
      <c r="G9" s="107">
        <f t="shared" si="2"/>
        <v>36.4</v>
      </c>
      <c r="H9" s="107"/>
      <c r="I9" s="132"/>
      <c r="J9" s="136"/>
      <c r="K9" s="136"/>
      <c r="L9" s="136"/>
      <c r="M9" s="136"/>
      <c r="N9" s="136"/>
      <c r="O9" s="136"/>
      <c r="P9" s="139"/>
    </row>
    <row r="10" ht="25" customHeight="1" spans="1:16">
      <c r="A10" s="109" t="s">
        <v>169</v>
      </c>
      <c r="B10" s="107">
        <f>C10-0.7</f>
        <v>21.6</v>
      </c>
      <c r="C10" s="107">
        <f>D10-0.7</f>
        <v>22.3</v>
      </c>
      <c r="D10" s="108">
        <v>23</v>
      </c>
      <c r="E10" s="107">
        <f>D10+0.7</f>
        <v>23.7</v>
      </c>
      <c r="F10" s="107">
        <f>E10+0.7</f>
        <v>24.4</v>
      </c>
      <c r="G10" s="107">
        <f>F10+0.9</f>
        <v>25.3</v>
      </c>
      <c r="H10" s="107"/>
      <c r="I10" s="132"/>
      <c r="J10" s="136"/>
      <c r="K10" s="136"/>
      <c r="L10" s="136"/>
      <c r="M10" s="136"/>
      <c r="N10" s="136"/>
      <c r="O10" s="136"/>
      <c r="P10" s="139"/>
    </row>
    <row r="11" ht="25" customHeight="1" spans="1:16">
      <c r="A11" s="106" t="s">
        <v>194</v>
      </c>
      <c r="B11" s="107">
        <f>C11-0.5</f>
        <v>19</v>
      </c>
      <c r="C11" s="107">
        <f>D11-0.5</f>
        <v>19.5</v>
      </c>
      <c r="D11" s="108">
        <v>20</v>
      </c>
      <c r="E11" s="107">
        <f>D11+0.5</f>
        <v>20.5</v>
      </c>
      <c r="F11" s="107">
        <f>E11+0.5</f>
        <v>21</v>
      </c>
      <c r="G11" s="107">
        <f>F11+0.7</f>
        <v>21.7</v>
      </c>
      <c r="H11" s="110"/>
      <c r="I11" s="132"/>
      <c r="J11" s="136"/>
      <c r="K11" s="136"/>
      <c r="L11" s="136"/>
      <c r="M11" s="136"/>
      <c r="N11" s="136"/>
      <c r="O11" s="136"/>
      <c r="P11" s="139"/>
    </row>
    <row r="12" ht="25" customHeight="1" spans="1:16">
      <c r="A12" s="106" t="s">
        <v>170</v>
      </c>
      <c r="B12" s="107">
        <f>C12-0.5</f>
        <v>13.5</v>
      </c>
      <c r="C12" s="107">
        <f>D12-0.5</f>
        <v>14</v>
      </c>
      <c r="D12" s="108">
        <v>14.5</v>
      </c>
      <c r="E12" s="107">
        <f>D12+0.5</f>
        <v>15</v>
      </c>
      <c r="F12" s="107">
        <f>E12+0.5</f>
        <v>15.5</v>
      </c>
      <c r="G12" s="107">
        <f>F12+0.7</f>
        <v>16.2</v>
      </c>
      <c r="H12" s="110"/>
      <c r="I12" s="132"/>
      <c r="J12" s="136"/>
      <c r="K12" s="136"/>
      <c r="L12" s="136"/>
      <c r="M12" s="136"/>
      <c r="N12" s="136"/>
      <c r="O12" s="136"/>
      <c r="P12" s="139"/>
    </row>
    <row r="13" ht="25" customHeight="1" spans="1:16">
      <c r="A13" s="106" t="s">
        <v>172</v>
      </c>
      <c r="B13" s="107">
        <f>C13-0.7</f>
        <v>27.7</v>
      </c>
      <c r="C13" s="107">
        <f>D13-0.6</f>
        <v>28.4</v>
      </c>
      <c r="D13" s="108">
        <v>29</v>
      </c>
      <c r="E13" s="107">
        <f>D13+0.6</f>
        <v>29.6</v>
      </c>
      <c r="F13" s="107">
        <f>E13+0.7</f>
        <v>30.3</v>
      </c>
      <c r="G13" s="107">
        <f>F13+0.6</f>
        <v>30.9</v>
      </c>
      <c r="H13" s="107"/>
      <c r="I13" s="132"/>
      <c r="J13" s="136"/>
      <c r="K13" s="136"/>
      <c r="L13" s="136"/>
      <c r="M13" s="136"/>
      <c r="N13" s="136"/>
      <c r="O13" s="136"/>
      <c r="P13" s="139"/>
    </row>
    <row r="14" ht="25" customHeight="1" spans="1:16">
      <c r="A14" s="106" t="s">
        <v>173</v>
      </c>
      <c r="B14" s="107">
        <f>C14-0.9</f>
        <v>39.2</v>
      </c>
      <c r="C14" s="107">
        <f>D14-0.9</f>
        <v>40.1</v>
      </c>
      <c r="D14" s="108">
        <v>41</v>
      </c>
      <c r="E14" s="107">
        <f t="shared" ref="E14:G14" si="3">D14+1.1</f>
        <v>42.1</v>
      </c>
      <c r="F14" s="107">
        <f t="shared" si="3"/>
        <v>43.2</v>
      </c>
      <c r="G14" s="107">
        <f t="shared" si="3"/>
        <v>44.3</v>
      </c>
      <c r="H14" s="107"/>
      <c r="I14" s="132"/>
      <c r="J14" s="136"/>
      <c r="K14" s="136"/>
      <c r="L14" s="136"/>
      <c r="M14" s="136"/>
      <c r="N14" s="136"/>
      <c r="O14" s="136"/>
      <c r="P14" s="139"/>
    </row>
    <row r="15" ht="25" customHeight="1" spans="1:16">
      <c r="A15" s="106" t="s">
        <v>174</v>
      </c>
      <c r="B15" s="107">
        <f>D15-0.5</f>
        <v>16.5</v>
      </c>
      <c r="C15" s="107">
        <f t="shared" ref="C15:G15" si="4">B15</f>
        <v>16.5</v>
      </c>
      <c r="D15" s="108">
        <v>17</v>
      </c>
      <c r="E15" s="107">
        <f t="shared" si="4"/>
        <v>17</v>
      </c>
      <c r="F15" s="107">
        <f>D15+1.5</f>
        <v>18.5</v>
      </c>
      <c r="G15" s="107">
        <f t="shared" si="4"/>
        <v>18.5</v>
      </c>
      <c r="H15" s="107"/>
      <c r="I15" s="132"/>
      <c r="J15" s="136"/>
      <c r="K15" s="136"/>
      <c r="L15" s="136"/>
      <c r="M15" s="136"/>
      <c r="N15" s="136"/>
      <c r="O15" s="136"/>
      <c r="P15" s="139"/>
    </row>
    <row r="16" ht="25" customHeight="1" spans="1:16">
      <c r="A16" s="106" t="s">
        <v>175</v>
      </c>
      <c r="B16" s="107">
        <f>C16</f>
        <v>4.5</v>
      </c>
      <c r="C16" s="107">
        <f>D16</f>
        <v>4.5</v>
      </c>
      <c r="D16" s="108">
        <v>4.5</v>
      </c>
      <c r="E16" s="107">
        <f t="shared" ref="E16:G16" si="5">D16</f>
        <v>4.5</v>
      </c>
      <c r="F16" s="107">
        <f t="shared" si="5"/>
        <v>4.5</v>
      </c>
      <c r="G16" s="107">
        <f t="shared" si="5"/>
        <v>4.5</v>
      </c>
      <c r="H16" s="107"/>
      <c r="I16" s="132"/>
      <c r="J16" s="136"/>
      <c r="K16" s="136"/>
      <c r="L16" s="136"/>
      <c r="M16" s="136"/>
      <c r="N16" s="136"/>
      <c r="O16" s="136"/>
      <c r="P16" s="139"/>
    </row>
    <row r="17" ht="25" customHeight="1" spans="1:16">
      <c r="A17" s="111"/>
      <c r="B17" s="112"/>
      <c r="C17" s="112"/>
      <c r="D17" s="113"/>
      <c r="E17" s="112"/>
      <c r="F17" s="112"/>
      <c r="G17" s="114"/>
      <c r="H17" s="107"/>
      <c r="I17" s="132"/>
      <c r="J17" s="136"/>
      <c r="K17" s="136"/>
      <c r="L17" s="136"/>
      <c r="M17" s="136"/>
      <c r="N17" s="136"/>
      <c r="O17" s="136"/>
      <c r="P17" s="139"/>
    </row>
    <row r="18" ht="25" customHeight="1" spans="1:16">
      <c r="A18" s="111"/>
      <c r="B18" s="112"/>
      <c r="C18" s="112"/>
      <c r="D18" s="113"/>
      <c r="E18" s="112"/>
      <c r="F18" s="112"/>
      <c r="G18" s="114"/>
      <c r="H18" s="115"/>
      <c r="I18" s="132"/>
      <c r="J18" s="136"/>
      <c r="K18" s="136"/>
      <c r="L18" s="136"/>
      <c r="M18" s="136"/>
      <c r="N18" s="136"/>
      <c r="O18" s="136"/>
      <c r="P18" s="139"/>
    </row>
    <row r="19" ht="25" customHeight="1" spans="1:16">
      <c r="A19" s="111"/>
      <c r="B19" s="112"/>
      <c r="C19" s="112"/>
      <c r="D19" s="113"/>
      <c r="E19" s="112"/>
      <c r="F19" s="112"/>
      <c r="G19" s="114"/>
      <c r="H19" s="116"/>
      <c r="I19" s="132"/>
      <c r="J19" s="140"/>
      <c r="K19" s="140"/>
      <c r="L19" s="136"/>
      <c r="M19" s="140"/>
      <c r="N19" s="140"/>
      <c r="O19" s="136"/>
      <c r="P19" s="139"/>
    </row>
    <row r="20" ht="25" customHeight="1" spans="1:16">
      <c r="A20" s="117"/>
      <c r="B20" s="118"/>
      <c r="C20" s="118"/>
      <c r="D20" s="119"/>
      <c r="E20" s="118"/>
      <c r="F20" s="118"/>
      <c r="G20" s="118"/>
      <c r="H20" s="120"/>
      <c r="I20" s="141"/>
      <c r="J20" s="141"/>
      <c r="K20" s="141"/>
      <c r="L20" s="141"/>
      <c r="M20" s="141"/>
      <c r="N20" s="141"/>
      <c r="O20" s="141"/>
      <c r="P20" s="142"/>
    </row>
    <row r="21" ht="18" spans="1:16">
      <c r="A21" s="121"/>
      <c r="B21" s="122"/>
      <c r="C21" s="122"/>
      <c r="D21" s="123"/>
      <c r="E21" s="122"/>
      <c r="F21" s="122"/>
      <c r="G21" s="122"/>
      <c r="H21" s="124"/>
      <c r="M21" s="86"/>
      <c r="N21" s="86"/>
      <c r="O21" s="86"/>
      <c r="P21" s="127"/>
    </row>
    <row r="22" ht="18" spans="1:16">
      <c r="A22" s="121"/>
      <c r="B22" s="122"/>
      <c r="C22" s="122"/>
      <c r="D22" s="123"/>
      <c r="E22" s="122"/>
      <c r="F22" s="122"/>
      <c r="G22" s="122"/>
      <c r="H22" s="124"/>
      <c r="M22" s="86"/>
      <c r="N22" s="86"/>
      <c r="O22" s="86"/>
      <c r="P22" s="127"/>
    </row>
    <row r="23" spans="1:16">
      <c r="A23" s="125" t="s">
        <v>177</v>
      </c>
      <c r="B23" s="125"/>
      <c r="C23" s="126"/>
      <c r="D23" s="126"/>
      <c r="M23" s="86"/>
      <c r="N23" s="86"/>
      <c r="O23" s="86"/>
      <c r="P23" s="89"/>
    </row>
    <row r="24" spans="3:16">
      <c r="C24" s="87"/>
      <c r="J24" s="143" t="s">
        <v>178</v>
      </c>
      <c r="K24" s="144"/>
      <c r="L24" s="143" t="s">
        <v>179</v>
      </c>
      <c r="M24" s="143" t="s">
        <v>141</v>
      </c>
      <c r="N24" s="143" t="s">
        <v>180</v>
      </c>
      <c r="O24" s="86" t="s">
        <v>144</v>
      </c>
      <c r="P24" s="89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B4" sqref="B4:E7"/>
    </sheetView>
  </sheetViews>
  <sheetFormatPr defaultColWidth="9" defaultRowHeight="14.25"/>
  <cols>
    <col min="1" max="1" width="7" customWidth="1"/>
    <col min="2" max="2" width="14.5" customWidth="1"/>
    <col min="3" max="3" width="19.5" style="75" customWidth="1"/>
    <col min="4" max="4" width="10.9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244</v>
      </c>
      <c r="B2" s="5" t="s">
        <v>245</v>
      </c>
      <c r="C2" s="5" t="s">
        <v>246</v>
      </c>
      <c r="D2" s="5" t="s">
        <v>247</v>
      </c>
      <c r="E2" s="5" t="s">
        <v>248</v>
      </c>
      <c r="F2" s="5" t="s">
        <v>249</v>
      </c>
      <c r="G2" s="5" t="s">
        <v>250</v>
      </c>
      <c r="H2" s="76" t="s">
        <v>251</v>
      </c>
      <c r="I2" s="4" t="s">
        <v>252</v>
      </c>
      <c r="J2" s="4" t="s">
        <v>253</v>
      </c>
      <c r="K2" s="4" t="s">
        <v>254</v>
      </c>
      <c r="L2" s="4" t="s">
        <v>255</v>
      </c>
      <c r="M2" s="4" t="s">
        <v>256</v>
      </c>
      <c r="N2" s="5" t="s">
        <v>257</v>
      </c>
      <c r="O2" s="5" t="s">
        <v>258</v>
      </c>
    </row>
    <row r="3" s="1" customFormat="1" ht="16.5" spans="1:15">
      <c r="A3" s="4"/>
      <c r="B3" s="7"/>
      <c r="C3" s="7"/>
      <c r="D3" s="7"/>
      <c r="E3" s="7"/>
      <c r="F3" s="7"/>
      <c r="G3" s="7"/>
      <c r="H3" s="77"/>
      <c r="I3" s="4" t="s">
        <v>232</v>
      </c>
      <c r="J3" s="4" t="s">
        <v>232</v>
      </c>
      <c r="K3" s="4" t="s">
        <v>232</v>
      </c>
      <c r="L3" s="4" t="s">
        <v>232</v>
      </c>
      <c r="M3" s="4" t="s">
        <v>232</v>
      </c>
      <c r="N3" s="7"/>
      <c r="O3" s="7"/>
    </row>
    <row r="4" ht="20" customHeight="1" spans="1:15">
      <c r="A4" s="17">
        <v>1</v>
      </c>
      <c r="B4" s="28" t="s">
        <v>259</v>
      </c>
      <c r="C4" s="28" t="s">
        <v>260</v>
      </c>
      <c r="D4" s="29" t="s">
        <v>121</v>
      </c>
      <c r="E4" s="13" t="s">
        <v>62</v>
      </c>
      <c r="F4" s="16" t="s">
        <v>261</v>
      </c>
      <c r="G4" s="78" t="s">
        <v>65</v>
      </c>
      <c r="H4" s="78" t="s">
        <v>65</v>
      </c>
      <c r="I4" s="82">
        <v>2</v>
      </c>
      <c r="J4" s="83">
        <v>1</v>
      </c>
      <c r="K4" s="83">
        <v>2</v>
      </c>
      <c r="L4" s="83">
        <v>0</v>
      </c>
      <c r="M4" s="17">
        <v>0</v>
      </c>
      <c r="N4" s="17">
        <f t="shared" ref="N4:N7" si="0">SUM(I4:M4)</f>
        <v>5</v>
      </c>
      <c r="O4" s="17" t="s">
        <v>262</v>
      </c>
    </row>
    <row r="5" ht="20" customHeight="1" spans="1:15">
      <c r="A5" s="17">
        <v>2</v>
      </c>
      <c r="B5" s="28" t="s">
        <v>263</v>
      </c>
      <c r="C5" s="28" t="s">
        <v>260</v>
      </c>
      <c r="D5" s="29" t="s">
        <v>264</v>
      </c>
      <c r="E5" s="13" t="s">
        <v>62</v>
      </c>
      <c r="F5" s="16" t="s">
        <v>261</v>
      </c>
      <c r="G5" s="78" t="s">
        <v>65</v>
      </c>
      <c r="H5" s="78" t="s">
        <v>65</v>
      </c>
      <c r="I5" s="84">
        <v>1</v>
      </c>
      <c r="J5" s="83">
        <v>1</v>
      </c>
      <c r="K5" s="83">
        <v>1</v>
      </c>
      <c r="L5" s="83">
        <v>0</v>
      </c>
      <c r="M5" s="17">
        <v>0</v>
      </c>
      <c r="N5" s="17">
        <f t="shared" si="0"/>
        <v>3</v>
      </c>
      <c r="O5" s="17" t="s">
        <v>262</v>
      </c>
    </row>
    <row r="6" ht="20" customHeight="1" spans="1:15">
      <c r="A6" s="17">
        <v>3</v>
      </c>
      <c r="B6" s="28" t="s">
        <v>265</v>
      </c>
      <c r="C6" s="28" t="s">
        <v>260</v>
      </c>
      <c r="D6" s="29" t="s">
        <v>119</v>
      </c>
      <c r="E6" s="13" t="s">
        <v>62</v>
      </c>
      <c r="F6" s="16" t="s">
        <v>261</v>
      </c>
      <c r="G6" s="78" t="s">
        <v>65</v>
      </c>
      <c r="H6" s="78" t="s">
        <v>65</v>
      </c>
      <c r="I6" s="84">
        <v>1</v>
      </c>
      <c r="J6" s="83">
        <v>2</v>
      </c>
      <c r="K6" s="83">
        <v>1</v>
      </c>
      <c r="L6" s="83">
        <v>0</v>
      </c>
      <c r="M6" s="17">
        <v>1</v>
      </c>
      <c r="N6" s="17">
        <f t="shared" si="0"/>
        <v>5</v>
      </c>
      <c r="O6" s="17" t="s">
        <v>262</v>
      </c>
    </row>
    <row r="7" ht="20" customHeight="1" spans="1:15">
      <c r="A7" s="17">
        <v>4</v>
      </c>
      <c r="B7" s="28" t="s">
        <v>266</v>
      </c>
      <c r="C7" s="28" t="s">
        <v>260</v>
      </c>
      <c r="D7" s="29" t="s">
        <v>267</v>
      </c>
      <c r="E7" s="13" t="s">
        <v>62</v>
      </c>
      <c r="F7" s="16" t="s">
        <v>261</v>
      </c>
      <c r="G7" s="78" t="s">
        <v>65</v>
      </c>
      <c r="H7" s="78" t="s">
        <v>65</v>
      </c>
      <c r="I7" s="84">
        <v>1</v>
      </c>
      <c r="J7" s="83">
        <v>1</v>
      </c>
      <c r="K7" s="83">
        <v>1</v>
      </c>
      <c r="L7" s="83">
        <v>0</v>
      </c>
      <c r="M7" s="17">
        <v>0</v>
      </c>
      <c r="N7" s="17">
        <f t="shared" si="0"/>
        <v>3</v>
      </c>
      <c r="O7" s="17" t="s">
        <v>262</v>
      </c>
    </row>
    <row r="8" ht="20" customHeight="1" spans="1:15">
      <c r="A8" s="17"/>
      <c r="B8" s="32"/>
      <c r="C8" s="32"/>
      <c r="D8" s="79"/>
      <c r="E8" s="66"/>
      <c r="F8" s="32"/>
      <c r="G8" s="17"/>
      <c r="H8" s="9"/>
      <c r="I8" s="82"/>
      <c r="J8" s="83"/>
      <c r="K8" s="83"/>
      <c r="L8" s="83"/>
      <c r="M8" s="17"/>
      <c r="N8" s="17"/>
      <c r="O8" s="9"/>
    </row>
    <row r="9" ht="20" customHeight="1" spans="1:15">
      <c r="A9" s="17"/>
      <c r="B9" s="32"/>
      <c r="C9" s="32"/>
      <c r="D9" s="32"/>
      <c r="E9" s="66"/>
      <c r="F9" s="32"/>
      <c r="G9" s="17"/>
      <c r="H9" s="9"/>
      <c r="I9" s="82"/>
      <c r="J9" s="83"/>
      <c r="K9" s="83"/>
      <c r="L9" s="83"/>
      <c r="M9" s="17"/>
      <c r="N9" s="17"/>
      <c r="O9" s="9"/>
    </row>
    <row r="10" ht="20" customHeight="1" spans="1:15">
      <c r="A10" s="17"/>
      <c r="B10" s="32"/>
      <c r="C10" s="32"/>
      <c r="D10" s="32"/>
      <c r="E10" s="66"/>
      <c r="F10" s="32"/>
      <c r="G10" s="17"/>
      <c r="H10" s="9"/>
      <c r="I10" s="82"/>
      <c r="J10" s="83"/>
      <c r="K10" s="83"/>
      <c r="L10" s="83"/>
      <c r="M10" s="17"/>
      <c r="N10" s="17"/>
      <c r="O10" s="9"/>
    </row>
    <row r="11" ht="20" customHeight="1" spans="1:15">
      <c r="A11" s="17"/>
      <c r="B11" s="32"/>
      <c r="C11" s="32"/>
      <c r="D11" s="32"/>
      <c r="E11" s="66"/>
      <c r="F11" s="32"/>
      <c r="G11" s="17"/>
      <c r="H11" s="9"/>
      <c r="I11" s="82"/>
      <c r="J11" s="83"/>
      <c r="K11" s="83"/>
      <c r="L11" s="83"/>
      <c r="M11" s="17"/>
      <c r="N11" s="17"/>
      <c r="O11" s="9"/>
    </row>
    <row r="12" s="2" customFormat="1" ht="18.75" spans="1:15">
      <c r="A12" s="18" t="s">
        <v>268</v>
      </c>
      <c r="B12" s="19"/>
      <c r="C12" s="32"/>
      <c r="D12" s="20"/>
      <c r="E12" s="21"/>
      <c r="F12" s="32"/>
      <c r="G12" s="17"/>
      <c r="H12" s="39"/>
      <c r="I12" s="33"/>
      <c r="J12" s="18" t="s">
        <v>269</v>
      </c>
      <c r="K12" s="19"/>
      <c r="L12" s="19"/>
      <c r="M12" s="20"/>
      <c r="N12" s="19"/>
      <c r="O12" s="26"/>
    </row>
    <row r="13" ht="61" customHeight="1" spans="1:15">
      <c r="A13" s="80" t="s">
        <v>270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5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2024-07-04T08:54:05Z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2052-12.1.0.17440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