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F3D3136-B511-45F1-B7AE-89EA8B7EB76D}" xr6:coauthVersionLast="47" xr6:coauthVersionMax="47" xr10:uidLastSave="{00000000-0000-0000-0000-000000000000}"/>
  <bookViews>
    <workbookView xWindow="-120" yWindow="-120" windowWidth="24240" windowHeight="13140" xr2:uid="{F0127D0B-5ABA-486F-8CF1-6E8DBE052F8A}"/>
  </bookViews>
  <sheets>
    <sheet name="验货尺寸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C18" i="1"/>
  <c r="B18" i="1"/>
  <c r="F17" i="1"/>
  <c r="G17" i="1" s="1"/>
  <c r="E17" i="1"/>
  <c r="B17" i="1"/>
  <c r="C17" i="1" s="1"/>
  <c r="F16" i="1"/>
  <c r="G16" i="1" s="1"/>
  <c r="H16" i="1" s="1"/>
  <c r="E16" i="1"/>
  <c r="B16" i="1"/>
  <c r="C16" i="1" s="1"/>
  <c r="F15" i="1"/>
  <c r="G15" i="1" s="1"/>
  <c r="H15" i="1" s="1"/>
  <c r="E15" i="1"/>
  <c r="B15" i="1"/>
  <c r="C15" i="1" s="1"/>
  <c r="E14" i="1"/>
  <c r="F14" i="1" s="1"/>
  <c r="G14" i="1" s="1"/>
  <c r="H14" i="1" s="1"/>
  <c r="C14" i="1"/>
  <c r="B14" i="1" s="1"/>
  <c r="E13" i="1"/>
  <c r="F13" i="1" s="1"/>
  <c r="G13" i="1" s="1"/>
  <c r="H13" i="1" s="1"/>
  <c r="C13" i="1"/>
  <c r="B13" i="1" s="1"/>
  <c r="E12" i="1"/>
  <c r="F12" i="1" s="1"/>
  <c r="G12" i="1" s="1"/>
  <c r="H12" i="1" s="1"/>
  <c r="C12" i="1"/>
  <c r="B12" i="1" s="1"/>
  <c r="E11" i="1"/>
  <c r="F11" i="1" s="1"/>
  <c r="G11" i="1" s="1"/>
  <c r="H11" i="1" s="1"/>
  <c r="C11" i="1"/>
  <c r="B11" i="1" s="1"/>
  <c r="E10" i="1"/>
  <c r="F10" i="1" s="1"/>
  <c r="G10" i="1" s="1"/>
  <c r="H10" i="1" s="1"/>
  <c r="C10" i="1"/>
  <c r="B10" i="1" s="1"/>
  <c r="F9" i="1"/>
  <c r="G9" i="1" s="1"/>
  <c r="H9" i="1" s="1"/>
  <c r="E9" i="1"/>
  <c r="C9" i="1"/>
  <c r="B9" i="1" s="1"/>
  <c r="E8" i="1"/>
  <c r="F8" i="1" s="1"/>
  <c r="G8" i="1" s="1"/>
  <c r="H8" i="1" s="1"/>
  <c r="C8" i="1"/>
  <c r="B8" i="1" s="1"/>
  <c r="E7" i="1"/>
  <c r="F7" i="1" s="1"/>
  <c r="G7" i="1" s="1"/>
  <c r="H7" i="1" s="1"/>
  <c r="C7" i="1"/>
  <c r="B7" i="1" s="1"/>
  <c r="E6" i="1"/>
  <c r="F6" i="1" s="1"/>
  <c r="G6" i="1" s="1"/>
  <c r="H6" i="1" s="1"/>
  <c r="C6" i="1"/>
  <c r="B6" i="1"/>
  <c r="H18" i="1"/>
  <c r="H17" i="1"/>
</calcChain>
</file>

<file path=xl/sharedStrings.xml><?xml version="1.0" encoding="utf-8"?>
<sst xmlns="http://schemas.openxmlformats.org/spreadsheetml/2006/main" count="217" uniqueCount="67">
  <si>
    <t>QC规格测量表</t>
  </si>
  <si>
    <t>款号</t>
  </si>
  <si>
    <t>品名</t>
  </si>
  <si>
    <t>生产工厂</t>
  </si>
  <si>
    <t>无锡谷德维斯纺织品有限公司</t>
    <phoneticPr fontId="5" type="noConversion"/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</si>
  <si>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</si>
  <si>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</si>
  <si>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</si>
  <si>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</si>
  <si>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</si>
  <si>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</si>
  <si>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</si>
  <si>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</si>
  <si>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+1.5</t>
    <phoneticPr fontId="5" type="noConversion"/>
  </si>
  <si>
    <t>+1</t>
    <phoneticPr fontId="5" type="noConversion"/>
  </si>
  <si>
    <t>+1.2</t>
    <phoneticPr fontId="5" type="noConversion"/>
  </si>
  <si>
    <t>+1.3</t>
    <phoneticPr fontId="5" type="noConversion"/>
  </si>
  <si>
    <t>腰围 平量</t>
    <phoneticPr fontId="11" type="noConversion"/>
  </si>
  <si>
    <t>+0.5</t>
    <phoneticPr fontId="5" type="noConversion"/>
  </si>
  <si>
    <t>/</t>
    <phoneticPr fontId="5" type="noConversion"/>
  </si>
  <si>
    <t>臀围</t>
  </si>
  <si>
    <t>+0.3</t>
    <phoneticPr fontId="5" type="noConversion"/>
  </si>
  <si>
    <t>+0.2</t>
    <phoneticPr fontId="5" type="noConversion"/>
  </si>
  <si>
    <t>+0.4</t>
    <phoneticPr fontId="5" type="noConversion"/>
  </si>
  <si>
    <t>-0.4</t>
    <phoneticPr fontId="5" type="noConversion"/>
  </si>
  <si>
    <t>-0.5</t>
    <phoneticPr fontId="5" type="noConversion"/>
  </si>
  <si>
    <t>-0.3</t>
    <phoneticPr fontId="5" type="noConversion"/>
  </si>
  <si>
    <t>脚口/2</t>
  </si>
  <si>
    <t>-0.6</t>
    <phoneticPr fontId="5" type="noConversion"/>
  </si>
  <si>
    <t>-0.2</t>
    <phoneticPr fontId="5" type="noConversion"/>
  </si>
  <si>
    <t>前裆长 含腰</t>
    <phoneticPr fontId="11" type="noConversion"/>
  </si>
  <si>
    <t>√</t>
    <phoneticPr fontId="5" type="noConversion"/>
  </si>
  <si>
    <t>后裆长 含腰</t>
    <phoneticPr fontId="11" type="noConversion"/>
  </si>
  <si>
    <t>前插袋</t>
  </si>
  <si>
    <t xml:space="preserve">     初期请洗测2-3件，有问题的另加测量数量。</t>
  </si>
  <si>
    <t xml:space="preserve">验货时间：                       </t>
    <phoneticPr fontId="5" type="noConversion"/>
  </si>
  <si>
    <t xml:space="preserve"> </t>
    <phoneticPr fontId="5" type="noConversion"/>
  </si>
  <si>
    <t>跟单QC:张娟</t>
    <phoneticPr fontId="5" type="noConversion"/>
  </si>
  <si>
    <t>工厂负责人：于亚丹</t>
    <phoneticPr fontId="5" type="noConversion"/>
  </si>
  <si>
    <t>号型</t>
  </si>
  <si>
    <t>内裆长</t>
  </si>
  <si>
    <t>女式休闲裤</t>
    <phoneticPr fontId="5" type="noConversion"/>
  </si>
  <si>
    <t>150/70B</t>
  </si>
  <si>
    <t>155/74B</t>
  </si>
  <si>
    <t>160/78B</t>
  </si>
  <si>
    <t>165/82B</t>
  </si>
  <si>
    <t>170/86B</t>
  </si>
  <si>
    <t>175/90B</t>
  </si>
  <si>
    <t>裤外侧长（参考值）</t>
    <phoneticPr fontId="11" type="noConversion"/>
  </si>
  <si>
    <t>腿围/2</t>
    <phoneticPr fontId="11" type="noConversion"/>
  </si>
  <si>
    <t>前门襟长（不含腰）</t>
    <phoneticPr fontId="11" type="noConversion"/>
  </si>
  <si>
    <t>前腰宽</t>
    <phoneticPr fontId="11" type="noConversion"/>
  </si>
  <si>
    <t>XS</t>
    <phoneticPr fontId="3" type="noConversion"/>
  </si>
  <si>
    <t>S</t>
    <phoneticPr fontId="3" type="noConversion"/>
  </si>
  <si>
    <t>M</t>
    <phoneticPr fontId="3" type="noConversion"/>
  </si>
  <si>
    <t>L</t>
    <phoneticPr fontId="3" type="noConversion"/>
  </si>
  <si>
    <t>XL</t>
    <phoneticPr fontId="3" type="noConversion"/>
  </si>
  <si>
    <t>XXL</t>
    <phoneticPr fontId="5" type="noConversion"/>
  </si>
  <si>
    <t>黑色</t>
    <phoneticPr fontId="3" type="noConversion"/>
  </si>
  <si>
    <r>
      <t>X</t>
    </r>
    <r>
      <rPr>
        <sz val="12"/>
        <rFont val="宋体"/>
        <family val="3"/>
        <charset val="134"/>
      </rPr>
      <t>XXL</t>
    </r>
  </si>
  <si>
    <r>
      <t>180</t>
    </r>
    <r>
      <rPr>
        <sz val="11"/>
        <rFont val="宋体"/>
        <family val="3"/>
        <charset val="134"/>
      </rPr>
      <t>/94B</t>
    </r>
  </si>
  <si>
    <t>TAMMAM92542</t>
    <phoneticPr fontId="5" type="noConversion"/>
  </si>
  <si>
    <t>膝围/2 裆下32CM</t>
    <phoneticPr fontId="5" type="noConversion"/>
  </si>
  <si>
    <t>后袋长</t>
  </si>
  <si>
    <t>米色</t>
    <phoneticPr fontId="3" type="noConversion"/>
  </si>
  <si>
    <t>+0.8</t>
    <phoneticPr fontId="5" type="noConversion"/>
  </si>
  <si>
    <t>+1.0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</si>
</sst>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6"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0">
    <xf numFmtId="0" fontId="0" fillId="0" borderId="0" xfId="0"/>
    <xf numFmtId="0" fontId="4" fillId="2" borderId="0" xfId="1" applyFont="1" applyFill="1"/>
    <xf numFmtId="0" fontId="2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2" fillId="2" borderId="2" xfId="2" applyFont="1" applyFill="1" applyBorder="1">
      <alignment vertical="center"/>
    </xf>
    <xf numFmtId="0" fontId="2" fillId="2" borderId="2" xfId="2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/>
    </xf>
    <xf numFmtId="176" fontId="7" fillId="2" borderId="7" xfId="0" applyNumberFormat="1" applyFont="1" applyFill="1" applyBorder="1" applyAlignment="1">
      <alignment horizontal="center"/>
    </xf>
    <xf numFmtId="49" fontId="2" fillId="2" borderId="7" xfId="4" applyNumberFormat="1" applyFont="1" applyFill="1" applyBorder="1" applyAlignment="1">
      <alignment horizontal="center" vertical="center"/>
    </xf>
    <xf numFmtId="49" fontId="4" fillId="2" borderId="7" xfId="4" applyNumberFormat="1" applyFont="1" applyFill="1" applyBorder="1" applyAlignment="1">
      <alignment horizontal="center" vertical="center"/>
    </xf>
    <xf numFmtId="0" fontId="2" fillId="2" borderId="0" xfId="1" applyFont="1" applyFill="1"/>
    <xf numFmtId="0" fontId="0" fillId="2" borderId="0" xfId="4" applyFont="1" applyFill="1">
      <alignment vertical="center"/>
    </xf>
    <xf numFmtId="0" fontId="9" fillId="0" borderId="7" xfId="6" applyFont="1" applyBorder="1" applyAlignment="1">
      <alignment horizontal="center"/>
    </xf>
    <xf numFmtId="176" fontId="10" fillId="0" borderId="7" xfId="6" applyNumberFormat="1" applyFont="1" applyBorder="1" applyAlignment="1">
      <alignment horizontal="center"/>
    </xf>
    <xf numFmtId="176" fontId="7" fillId="0" borderId="7" xfId="6" applyNumberFormat="1" applyFont="1" applyBorder="1" applyAlignment="1">
      <alignment horizontal="center"/>
    </xf>
    <xf numFmtId="176" fontId="9" fillId="0" borderId="7" xfId="6" applyNumberFormat="1" applyFont="1" applyBorder="1" applyAlignment="1">
      <alignment horizontal="center"/>
    </xf>
    <xf numFmtId="176" fontId="15" fillId="0" borderId="7" xfId="6" applyNumberFormat="1" applyFont="1" applyBorder="1" applyAlignment="1">
      <alignment horizontal="center"/>
    </xf>
    <xf numFmtId="176" fontId="12" fillId="0" borderId="7" xfId="6" applyNumberFormat="1" applyFont="1" applyBorder="1" applyAlignment="1">
      <alignment horizontal="center"/>
    </xf>
    <xf numFmtId="176" fontId="9" fillId="3" borderId="7" xfId="6" applyNumberFormat="1" applyFont="1" applyFill="1" applyBorder="1" applyAlignment="1">
      <alignment horizontal="center"/>
    </xf>
    <xf numFmtId="176" fontId="15" fillId="3" borderId="7" xfId="6" applyNumberFormat="1" applyFont="1" applyFill="1" applyBorder="1" applyAlignment="1">
      <alignment horizontal="center"/>
    </xf>
    <xf numFmtId="176" fontId="13" fillId="0" borderId="7" xfId="6" applyNumberFormat="1" applyBorder="1" applyAlignment="1">
      <alignment horizontal="center"/>
    </xf>
    <xf numFmtId="14" fontId="2" fillId="2" borderId="0" xfId="1" applyNumberFormat="1" applyFont="1" applyFill="1" applyAlignment="1">
      <alignment horizontal="center"/>
    </xf>
    <xf numFmtId="176" fontId="6" fillId="2" borderId="8" xfId="0" applyNumberFormat="1" applyFont="1" applyFill="1" applyBorder="1" applyAlignment="1">
      <alignment horizontal="center"/>
    </xf>
    <xf numFmtId="176" fontId="6" fillId="2" borderId="9" xfId="0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176" fontId="14" fillId="3" borderId="7" xfId="6" applyNumberFormat="1" applyFont="1" applyFill="1" applyBorder="1" applyAlignment="1">
      <alignment horizontal="center"/>
    </xf>
    <xf numFmtId="176" fontId="9" fillId="4" borderId="7" xfId="6" applyNumberFormat="1" applyFont="1" applyFill="1" applyBorder="1" applyAlignment="1">
      <alignment horizontal="center"/>
    </xf>
    <xf numFmtId="176" fontId="15" fillId="4" borderId="7" xfId="6" applyNumberFormat="1" applyFont="1" applyFill="1" applyBorder="1" applyAlignment="1">
      <alignment horizontal="center"/>
    </xf>
  </cellXfs>
  <cellStyles count="7">
    <cellStyle name="常规" xfId="0" builtinId="0"/>
    <cellStyle name="常规 10 10" xfId="6" xr:uid="{4552180B-2EB4-4330-A6A6-D3D5525E4584}"/>
    <cellStyle name="常规 2" xfId="2" xr:uid="{070A47C6-9C80-4853-841A-9DFE0C284C47}"/>
    <cellStyle name="常规 3" xfId="1" xr:uid="{9CFCE8AA-44C8-4655-8A71-2FA1E3889FC0}"/>
    <cellStyle name="常规 4" xfId="4" xr:uid="{DDEBA8E6-9D8B-49F5-981D-A284DB418C82}"/>
    <cellStyle name="常规 40" xfId="3" xr:uid="{A7D8999B-32D0-4C0D-A7D1-A5BDC58681DF}"/>
    <cellStyle name="常规 68" xfId="5" xr:uid="{CF8D49C8-A81E-406B-905D-F1DA0D088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CB5E69-351B-4592-9A05-DA403ECFD2D4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886008-4D21-48D8-8593-1489E68284B1}"/>
            </a:ext>
          </a:extLst>
        </xdr:cNvPr>
        <xdr:cNvSpPr txBox="1">
          <a:spLocks noChangeArrowheads="1"/>
        </xdr:cNvSpPr>
      </xdr:nvSpPr>
      <xdr:spPr>
        <a:xfrm>
          <a:off x="2451100" y="6391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D0C9F38-14A0-4D2E-9600-1E667B05085D}"/>
            </a:ext>
          </a:extLst>
        </xdr:cNvPr>
        <xdr:cNvSpPr txBox="1">
          <a:spLocks noChangeArrowheads="1"/>
        </xdr:cNvSpPr>
      </xdr:nvSpPr>
      <xdr:spPr>
        <a:xfrm>
          <a:off x="2374900" y="6391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BEE1E31-AD97-47CB-9CBA-9811EA851EB3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EA4F4E-61A2-4A0E-9260-A5A24ECBD41C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794D-EC39-4392-A268-B04D2F9BE508}">
  <dimension ref="A1:V20"/>
  <sheetViews>
    <sheetView tabSelected="1" zoomScaleNormal="100" workbookViewId="0">
      <selection activeCell="K8" sqref="K8"/>
    </sheetView>
  </sheetViews>
  <sheetFormatPr defaultColWidth="9" defaultRowHeight="26.1" customHeight="1"/>
  <cols>
    <col min="1" max="1" width="17.125" style="1" customWidth="1"/>
    <col min="2" max="3" width="9.375" style="1" customWidth="1"/>
    <col min="4" max="4" width="12" style="1" customWidth="1"/>
    <col min="5" max="7" width="9.375" style="1" customWidth="1"/>
    <col min="8" max="8" width="12.375" style="1" customWidth="1"/>
    <col min="9" max="10" width="6.75" style="1" customWidth="1"/>
    <col min="11" max="11" width="9.125" style="1" customWidth="1"/>
    <col min="12" max="22" width="6.75" style="1" customWidth="1"/>
    <col min="23" max="16384" width="9" style="1"/>
  </cols>
  <sheetData>
    <row r="1" spans="1:22" ht="30" customHeight="1" thickBo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29.1" customHeight="1" thickTop="1">
      <c r="A2" s="2" t="s">
        <v>1</v>
      </c>
      <c r="B2" s="27" t="s">
        <v>61</v>
      </c>
      <c r="C2" s="27"/>
      <c r="D2" s="4" t="s">
        <v>2</v>
      </c>
      <c r="E2" s="27" t="s">
        <v>41</v>
      </c>
      <c r="F2" s="27"/>
      <c r="G2" s="27"/>
      <c r="H2" s="3"/>
      <c r="I2" s="5" t="s">
        <v>3</v>
      </c>
      <c r="J2" s="5"/>
      <c r="K2" s="28" t="s">
        <v>4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30"/>
    </row>
    <row r="3" spans="1:22" ht="29.1" customHeight="1">
      <c r="A3" s="31" t="s">
        <v>5</v>
      </c>
      <c r="B3" s="32" t="s">
        <v>6</v>
      </c>
      <c r="C3" s="32"/>
      <c r="D3" s="32"/>
      <c r="E3" s="32"/>
      <c r="F3" s="32"/>
      <c r="G3" s="32"/>
      <c r="H3" s="6"/>
      <c r="I3" s="32" t="s">
        <v>7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ht="29.1" customHeight="1">
      <c r="A4" s="31"/>
      <c r="B4" s="7" t="s">
        <v>52</v>
      </c>
      <c r="C4" s="7" t="s">
        <v>8</v>
      </c>
      <c r="D4" s="7" t="s">
        <v>9</v>
      </c>
      <c r="E4" s="8" t="s">
        <v>10</v>
      </c>
      <c r="F4" s="7" t="s">
        <v>11</v>
      </c>
      <c r="G4" s="7" t="s">
        <v>12</v>
      </c>
      <c r="H4" s="21" t="s">
        <v>59</v>
      </c>
      <c r="I4" s="33" t="s">
        <v>52</v>
      </c>
      <c r="J4" s="34"/>
      <c r="K4" s="33" t="s">
        <v>53</v>
      </c>
      <c r="L4" s="34"/>
      <c r="M4" s="35" t="s">
        <v>54</v>
      </c>
      <c r="N4" s="36"/>
      <c r="O4" s="33" t="s">
        <v>55</v>
      </c>
      <c r="P4" s="34"/>
      <c r="Q4" s="33" t="s">
        <v>56</v>
      </c>
      <c r="R4" s="34"/>
      <c r="S4" s="23" t="s">
        <v>57</v>
      </c>
      <c r="T4" s="24"/>
      <c r="U4" s="23"/>
      <c r="V4" s="24"/>
    </row>
    <row r="5" spans="1:22" ht="29.1" customHeight="1">
      <c r="A5" s="13" t="s">
        <v>39</v>
      </c>
      <c r="B5" s="14" t="s">
        <v>42</v>
      </c>
      <c r="C5" s="14" t="s">
        <v>43</v>
      </c>
      <c r="D5" s="15" t="s">
        <v>44</v>
      </c>
      <c r="E5" s="14" t="s">
        <v>45</v>
      </c>
      <c r="F5" s="14" t="s">
        <v>46</v>
      </c>
      <c r="G5" s="14" t="s">
        <v>47</v>
      </c>
      <c r="H5" s="14" t="s">
        <v>60</v>
      </c>
      <c r="I5" s="9" t="s">
        <v>58</v>
      </c>
      <c r="J5" s="9" t="s">
        <v>58</v>
      </c>
      <c r="K5" s="9" t="s">
        <v>64</v>
      </c>
      <c r="L5" s="9" t="s">
        <v>58</v>
      </c>
      <c r="M5" s="9" t="s">
        <v>64</v>
      </c>
      <c r="N5" s="9" t="s">
        <v>58</v>
      </c>
      <c r="O5" s="9" t="s">
        <v>58</v>
      </c>
      <c r="P5" s="9" t="s">
        <v>64</v>
      </c>
      <c r="Q5" s="9" t="s">
        <v>64</v>
      </c>
      <c r="R5" s="9" t="s">
        <v>58</v>
      </c>
      <c r="S5" s="9" t="s">
        <v>64</v>
      </c>
      <c r="T5" s="9" t="s">
        <v>58</v>
      </c>
      <c r="U5" s="9"/>
      <c r="V5" s="9"/>
    </row>
    <row r="6" spans="1:22" ht="29.1" customHeight="1">
      <c r="A6" s="13" t="s">
        <v>48</v>
      </c>
      <c r="B6" s="16">
        <f>C6-2.1</f>
        <v>89.800000000000011</v>
      </c>
      <c r="C6" s="16">
        <f>D6-2.1</f>
        <v>91.9</v>
      </c>
      <c r="D6" s="17">
        <v>94</v>
      </c>
      <c r="E6" s="16">
        <f>D6+2.1</f>
        <v>96.1</v>
      </c>
      <c r="F6" s="16">
        <f>E6+2.1</f>
        <v>98.199999999999989</v>
      </c>
      <c r="G6" s="16">
        <f>F6+2.1</f>
        <v>100.29999999999998</v>
      </c>
      <c r="H6" s="16">
        <f>G6+2.1</f>
        <v>102.39999999999998</v>
      </c>
      <c r="I6" s="10" t="s">
        <v>66</v>
      </c>
      <c r="J6" s="10" t="s">
        <v>13</v>
      </c>
      <c r="K6" s="10" t="s">
        <v>14</v>
      </c>
      <c r="L6" s="10" t="s">
        <v>13</v>
      </c>
      <c r="M6" s="10" t="s">
        <v>14</v>
      </c>
      <c r="N6" s="10" t="s">
        <v>14</v>
      </c>
      <c r="O6" s="10" t="s">
        <v>15</v>
      </c>
      <c r="P6" s="10" t="s">
        <v>16</v>
      </c>
      <c r="Q6" s="10" t="s">
        <v>13</v>
      </c>
      <c r="R6" s="10" t="s">
        <v>13</v>
      </c>
      <c r="S6" s="10" t="s">
        <v>13</v>
      </c>
      <c r="T6" s="10" t="s">
        <v>16</v>
      </c>
      <c r="U6" s="10"/>
      <c r="V6" s="10"/>
    </row>
    <row r="7" spans="1:22" ht="29.1" customHeight="1">
      <c r="A7" s="13" t="s">
        <v>40</v>
      </c>
      <c r="B7" s="16">
        <f>C7-1.5</f>
        <v>65</v>
      </c>
      <c r="C7" s="16">
        <f>D7-1.5</f>
        <v>66.5</v>
      </c>
      <c r="D7" s="17">
        <v>68</v>
      </c>
      <c r="E7" s="16">
        <f>D7+1.5</f>
        <v>69.5</v>
      </c>
      <c r="F7" s="16">
        <f>E7+1.5</f>
        <v>71</v>
      </c>
      <c r="G7" s="16">
        <f>F7+1.5</f>
        <v>72.5</v>
      </c>
      <c r="H7" s="16">
        <f>G7+1.5</f>
        <v>74</v>
      </c>
      <c r="I7" s="10" t="s">
        <v>65</v>
      </c>
      <c r="J7" s="10" t="s">
        <v>18</v>
      </c>
      <c r="K7" s="10" t="s">
        <v>18</v>
      </c>
      <c r="L7" s="10" t="s">
        <v>65</v>
      </c>
      <c r="M7" s="10" t="s">
        <v>18</v>
      </c>
      <c r="N7" s="10" t="s">
        <v>18</v>
      </c>
      <c r="O7" s="10" t="s">
        <v>23</v>
      </c>
      <c r="P7" s="10" t="s">
        <v>23</v>
      </c>
      <c r="Q7" s="10" t="s">
        <v>66</v>
      </c>
      <c r="R7" s="10" t="s">
        <v>66</v>
      </c>
      <c r="S7" s="10" t="s">
        <v>18</v>
      </c>
      <c r="T7" s="10" t="s">
        <v>18</v>
      </c>
      <c r="U7" s="10"/>
      <c r="V7" s="10"/>
    </row>
    <row r="8" spans="1:22" ht="29.1" customHeight="1">
      <c r="A8" s="13" t="s">
        <v>17</v>
      </c>
      <c r="B8" s="16">
        <f>C8-4</f>
        <v>64</v>
      </c>
      <c r="C8" s="16">
        <f>D8-4</f>
        <v>68</v>
      </c>
      <c r="D8" s="17">
        <v>72</v>
      </c>
      <c r="E8" s="16">
        <f>D8+4</f>
        <v>76</v>
      </c>
      <c r="F8" s="16">
        <f>E8+5</f>
        <v>81</v>
      </c>
      <c r="G8" s="16">
        <f>F8+6</f>
        <v>87</v>
      </c>
      <c r="H8" s="16">
        <f>G8+6</f>
        <v>93</v>
      </c>
      <c r="I8" s="10" t="s">
        <v>14</v>
      </c>
      <c r="J8" s="9" t="s">
        <v>18</v>
      </c>
      <c r="K8" s="9" t="s">
        <v>14</v>
      </c>
      <c r="L8" s="10" t="s">
        <v>14</v>
      </c>
      <c r="M8" s="10" t="s">
        <v>19</v>
      </c>
      <c r="N8" s="9" t="s">
        <v>14</v>
      </c>
      <c r="O8" s="10" t="s">
        <v>14</v>
      </c>
      <c r="P8" s="10" t="s">
        <v>14</v>
      </c>
      <c r="Q8" s="9" t="s">
        <v>18</v>
      </c>
      <c r="R8" s="9" t="s">
        <v>18</v>
      </c>
      <c r="S8" s="10" t="s">
        <v>19</v>
      </c>
      <c r="T8" s="9" t="s">
        <v>18</v>
      </c>
      <c r="U8" s="10"/>
      <c r="V8" s="9"/>
    </row>
    <row r="9" spans="1:22" ht="29.1" customHeight="1">
      <c r="A9" s="13" t="s">
        <v>20</v>
      </c>
      <c r="B9" s="18">
        <f>C9-3.6</f>
        <v>89.800000000000011</v>
      </c>
      <c r="C9" s="18">
        <f>D9-3.6</f>
        <v>93.4</v>
      </c>
      <c r="D9" s="37">
        <v>97</v>
      </c>
      <c r="E9" s="18">
        <f>D9+4</f>
        <v>101</v>
      </c>
      <c r="F9" s="18">
        <f>E9+4</f>
        <v>105</v>
      </c>
      <c r="G9" s="18">
        <f>F9+4</f>
        <v>109</v>
      </c>
      <c r="H9" s="18">
        <f>G9+4</f>
        <v>113</v>
      </c>
      <c r="I9" s="10" t="s">
        <v>19</v>
      </c>
      <c r="J9" s="10" t="s">
        <v>14</v>
      </c>
      <c r="K9" s="10" t="s">
        <v>18</v>
      </c>
      <c r="L9" s="10" t="s">
        <v>22</v>
      </c>
      <c r="M9" s="10" t="s">
        <v>19</v>
      </c>
      <c r="N9" s="10" t="s">
        <v>19</v>
      </c>
      <c r="O9" s="10" t="s">
        <v>19</v>
      </c>
      <c r="P9" s="10" t="s">
        <v>19</v>
      </c>
      <c r="Q9" s="10" t="s">
        <v>14</v>
      </c>
      <c r="R9" s="10" t="s">
        <v>23</v>
      </c>
      <c r="S9" s="10" t="s">
        <v>24</v>
      </c>
      <c r="T9" s="10" t="s">
        <v>24</v>
      </c>
      <c r="U9" s="10"/>
      <c r="V9" s="10"/>
    </row>
    <row r="10" spans="1:22" ht="29.1" customHeight="1">
      <c r="A10" s="13" t="s">
        <v>49</v>
      </c>
      <c r="B10" s="16">
        <f>C10-2.3/2</f>
        <v>27.700000000000003</v>
      </c>
      <c r="C10" s="16">
        <f>D10-2.3/2</f>
        <v>28.85</v>
      </c>
      <c r="D10" s="20">
        <v>30</v>
      </c>
      <c r="E10" s="16">
        <f>D10+2.6/2</f>
        <v>31.3</v>
      </c>
      <c r="F10" s="16">
        <f>E10+2.6/2</f>
        <v>32.6</v>
      </c>
      <c r="G10" s="16">
        <f>F10+2.6/2</f>
        <v>33.9</v>
      </c>
      <c r="H10" s="16">
        <f>G10+2.6/2</f>
        <v>35.199999999999996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25</v>
      </c>
      <c r="N10" s="10" t="s">
        <v>19</v>
      </c>
      <c r="O10" s="10" t="s">
        <v>21</v>
      </c>
      <c r="P10" s="10" t="s">
        <v>19</v>
      </c>
      <c r="Q10" s="10" t="s">
        <v>19</v>
      </c>
      <c r="R10" s="10" t="s">
        <v>19</v>
      </c>
      <c r="S10" s="10" t="s">
        <v>26</v>
      </c>
      <c r="T10" s="10" t="s">
        <v>18</v>
      </c>
      <c r="U10" s="10"/>
      <c r="V10" s="10"/>
    </row>
    <row r="11" spans="1:22" ht="29.1" customHeight="1">
      <c r="A11" s="13" t="s">
        <v>62</v>
      </c>
      <c r="B11" s="16">
        <f>C11-0.7</f>
        <v>20.100000000000001</v>
      </c>
      <c r="C11" s="16">
        <f>D11-0.7</f>
        <v>20.8</v>
      </c>
      <c r="D11" s="17">
        <v>21.5</v>
      </c>
      <c r="E11" s="16">
        <f>D11+0.7</f>
        <v>22.2</v>
      </c>
      <c r="F11" s="16">
        <f>E11+0.7</f>
        <v>22.9</v>
      </c>
      <c r="G11" s="16">
        <f>F11+0.9</f>
        <v>23.799999999999997</v>
      </c>
      <c r="H11" s="16">
        <f>G11+0.9</f>
        <v>24.699999999999996</v>
      </c>
      <c r="I11" s="10" t="s">
        <v>21</v>
      </c>
      <c r="J11" s="10" t="s">
        <v>19</v>
      </c>
      <c r="K11" s="10" t="s">
        <v>18</v>
      </c>
      <c r="L11" s="10" t="s">
        <v>19</v>
      </c>
      <c r="M11" s="10" t="s">
        <v>19</v>
      </c>
      <c r="N11" s="10" t="s">
        <v>19</v>
      </c>
      <c r="O11" s="10" t="s">
        <v>28</v>
      </c>
      <c r="P11" s="10" t="s">
        <v>21</v>
      </c>
      <c r="Q11" s="10" t="s">
        <v>19</v>
      </c>
      <c r="R11" s="10" t="s">
        <v>18</v>
      </c>
      <c r="S11" s="10" t="s">
        <v>29</v>
      </c>
      <c r="T11" s="10" t="s">
        <v>19</v>
      </c>
      <c r="U11" s="10"/>
      <c r="V11" s="10"/>
    </row>
    <row r="12" spans="1:22" ht="29.1" customHeight="1">
      <c r="A12" s="13" t="s">
        <v>27</v>
      </c>
      <c r="B12" s="16">
        <f>C12-0.5</f>
        <v>14.5</v>
      </c>
      <c r="C12" s="16">
        <f>D12-0.5</f>
        <v>15</v>
      </c>
      <c r="D12" s="20">
        <v>15.5</v>
      </c>
      <c r="E12" s="16">
        <f t="shared" ref="E12:F12" si="0">D12+0.5</f>
        <v>16</v>
      </c>
      <c r="F12" s="16">
        <f t="shared" si="0"/>
        <v>16.5</v>
      </c>
      <c r="G12" s="16">
        <f>F12+0.7</f>
        <v>17.2</v>
      </c>
      <c r="H12" s="16">
        <f>G12+0.7</f>
        <v>17.899999999999999</v>
      </c>
      <c r="I12" s="10" t="s">
        <v>23</v>
      </c>
      <c r="J12" s="10" t="s">
        <v>26</v>
      </c>
      <c r="K12" s="10" t="s">
        <v>19</v>
      </c>
      <c r="L12" s="10" t="s">
        <v>18</v>
      </c>
      <c r="M12" s="10" t="s">
        <v>19</v>
      </c>
      <c r="N12" s="10" t="s">
        <v>19</v>
      </c>
      <c r="O12" s="10" t="s">
        <v>24</v>
      </c>
      <c r="P12" s="10" t="s">
        <v>23</v>
      </c>
      <c r="Q12" s="10" t="s">
        <v>26</v>
      </c>
      <c r="R12" s="10" t="s">
        <v>31</v>
      </c>
      <c r="S12" s="10" t="s">
        <v>24</v>
      </c>
      <c r="T12" s="10" t="s">
        <v>25</v>
      </c>
      <c r="U12" s="10"/>
      <c r="V12" s="10"/>
    </row>
    <row r="13" spans="1:22" ht="24.95" customHeight="1">
      <c r="A13" s="13" t="s">
        <v>30</v>
      </c>
      <c r="B13" s="16">
        <f>C13-0.7</f>
        <v>24.2</v>
      </c>
      <c r="C13" s="16">
        <f>D13-0.6</f>
        <v>24.9</v>
      </c>
      <c r="D13" s="17">
        <v>25.5</v>
      </c>
      <c r="E13" s="16">
        <f>D13+0.6</f>
        <v>26.1</v>
      </c>
      <c r="F13" s="16">
        <f>E13+0.7</f>
        <v>26.8</v>
      </c>
      <c r="G13" s="16">
        <f>F13+0.6</f>
        <v>27.400000000000002</v>
      </c>
      <c r="H13" s="16">
        <f>G13+0.7</f>
        <v>28.1</v>
      </c>
      <c r="I13" s="10" t="s">
        <v>26</v>
      </c>
      <c r="J13" s="10" t="s">
        <v>31</v>
      </c>
      <c r="K13" s="10" t="s">
        <v>19</v>
      </c>
      <c r="L13" s="10" t="s">
        <v>18</v>
      </c>
      <c r="M13" s="10" t="s">
        <v>18</v>
      </c>
      <c r="N13" s="10" t="s">
        <v>18</v>
      </c>
      <c r="O13" s="10" t="s">
        <v>28</v>
      </c>
      <c r="P13" s="10" t="s">
        <v>26</v>
      </c>
      <c r="Q13" s="10" t="s">
        <v>31</v>
      </c>
      <c r="R13" s="10" t="s">
        <v>25</v>
      </c>
      <c r="S13" s="10" t="s">
        <v>22</v>
      </c>
      <c r="T13" s="10" t="s">
        <v>18</v>
      </c>
      <c r="U13" s="10"/>
      <c r="V13" s="10"/>
    </row>
    <row r="14" spans="1:22" ht="24.95" customHeight="1">
      <c r="A14" s="13" t="s">
        <v>32</v>
      </c>
      <c r="B14" s="16">
        <f>C14-0.9</f>
        <v>36.700000000000003</v>
      </c>
      <c r="C14" s="16">
        <f>D14-0.9</f>
        <v>37.6</v>
      </c>
      <c r="D14" s="17">
        <v>38.5</v>
      </c>
      <c r="E14" s="16">
        <f>D14+1.1</f>
        <v>39.6</v>
      </c>
      <c r="F14" s="16">
        <f>E14+1.1</f>
        <v>40.700000000000003</v>
      </c>
      <c r="G14" s="16">
        <f>F14+1.1</f>
        <v>41.800000000000004</v>
      </c>
      <c r="H14" s="16">
        <f>G14+1.1</f>
        <v>42.900000000000006</v>
      </c>
      <c r="I14" s="10" t="s">
        <v>19</v>
      </c>
      <c r="J14" s="10" t="s">
        <v>19</v>
      </c>
      <c r="K14" s="10" t="s">
        <v>19</v>
      </c>
      <c r="L14" s="10" t="s">
        <v>19</v>
      </c>
      <c r="M14" s="10" t="s">
        <v>19</v>
      </c>
      <c r="N14" s="10" t="s">
        <v>19</v>
      </c>
      <c r="O14" s="10" t="s">
        <v>19</v>
      </c>
      <c r="P14" s="10" t="s">
        <v>19</v>
      </c>
      <c r="Q14" s="10" t="s">
        <v>19</v>
      </c>
      <c r="R14" s="10" t="s">
        <v>19</v>
      </c>
      <c r="S14" s="10" t="s">
        <v>19</v>
      </c>
      <c r="T14" s="10" t="s">
        <v>19</v>
      </c>
      <c r="U14" s="10"/>
      <c r="V14" s="10"/>
    </row>
    <row r="15" spans="1:22" ht="24.95" customHeight="1">
      <c r="A15" s="13" t="s">
        <v>50</v>
      </c>
      <c r="B15" s="19">
        <f>D15-0.5</f>
        <v>13</v>
      </c>
      <c r="C15" s="19">
        <f>B15</f>
        <v>13</v>
      </c>
      <c r="D15" s="20">
        <v>13.5</v>
      </c>
      <c r="E15" s="19">
        <f>D15</f>
        <v>13.5</v>
      </c>
      <c r="F15" s="19">
        <f>D15+1.5</f>
        <v>15</v>
      </c>
      <c r="G15" s="19">
        <f t="shared" ref="G15:G17" si="1">F15</f>
        <v>15</v>
      </c>
      <c r="H15" s="16">
        <f t="shared" ref="H15:H16" si="2">G15</f>
        <v>15</v>
      </c>
      <c r="I15" s="10" t="s">
        <v>19</v>
      </c>
      <c r="J15" s="10" t="s">
        <v>19</v>
      </c>
      <c r="K15" s="10" t="s">
        <v>19</v>
      </c>
      <c r="L15" s="10" t="s">
        <v>19</v>
      </c>
      <c r="M15" s="10" t="s">
        <v>19</v>
      </c>
      <c r="N15" s="10" t="s">
        <v>19</v>
      </c>
      <c r="O15" s="10" t="s">
        <v>19</v>
      </c>
      <c r="P15" s="10" t="s">
        <v>19</v>
      </c>
      <c r="Q15" s="10" t="s">
        <v>19</v>
      </c>
      <c r="R15" s="10" t="s">
        <v>19</v>
      </c>
      <c r="S15" s="10" t="s">
        <v>19</v>
      </c>
      <c r="T15" s="10" t="s">
        <v>19</v>
      </c>
      <c r="U15" s="10"/>
      <c r="V15" s="10"/>
    </row>
    <row r="16" spans="1:22" ht="24.95" customHeight="1">
      <c r="A16" s="13" t="s">
        <v>33</v>
      </c>
      <c r="B16" s="38">
        <f>D16-0.5</f>
        <v>15</v>
      </c>
      <c r="C16" s="38">
        <f>B16</f>
        <v>15</v>
      </c>
      <c r="D16" s="39">
        <v>15.5</v>
      </c>
      <c r="E16" s="38">
        <f>D16</f>
        <v>15.5</v>
      </c>
      <c r="F16" s="38">
        <f>D16+1.5</f>
        <v>17</v>
      </c>
      <c r="G16" s="38">
        <f t="shared" si="1"/>
        <v>17</v>
      </c>
      <c r="H16" s="16">
        <f t="shared" si="2"/>
        <v>17</v>
      </c>
      <c r="I16" s="10" t="s">
        <v>19</v>
      </c>
      <c r="J16" s="10" t="s">
        <v>19</v>
      </c>
      <c r="K16" s="10" t="s">
        <v>19</v>
      </c>
      <c r="L16" s="10" t="s">
        <v>19</v>
      </c>
      <c r="M16" s="10" t="s">
        <v>19</v>
      </c>
      <c r="N16" s="10" t="s">
        <v>19</v>
      </c>
      <c r="O16" s="10" t="s">
        <v>19</v>
      </c>
      <c r="P16" s="10" t="s">
        <v>19</v>
      </c>
      <c r="Q16" s="10" t="s">
        <v>19</v>
      </c>
      <c r="R16" s="10" t="s">
        <v>19</v>
      </c>
      <c r="S16" s="10" t="s">
        <v>19</v>
      </c>
      <c r="T16" s="10" t="s">
        <v>19</v>
      </c>
      <c r="U16" s="10"/>
      <c r="V16" s="10"/>
    </row>
    <row r="17" spans="1:22" ht="26.1" customHeight="1">
      <c r="A17" s="13" t="s">
        <v>63</v>
      </c>
      <c r="B17" s="38">
        <f>D17-0.5</f>
        <v>14</v>
      </c>
      <c r="C17" s="38">
        <f>B17</f>
        <v>14</v>
      </c>
      <c r="D17" s="39">
        <v>14.5</v>
      </c>
      <c r="E17" s="38">
        <f>D17</f>
        <v>14.5</v>
      </c>
      <c r="F17" s="38">
        <f>D17+1</f>
        <v>15.5</v>
      </c>
      <c r="G17" s="38">
        <f t="shared" si="1"/>
        <v>15.5</v>
      </c>
      <c r="H17" s="19">
        <f>D17</f>
        <v>14.5</v>
      </c>
      <c r="I17" s="10" t="s">
        <v>19</v>
      </c>
      <c r="J17" s="10" t="s">
        <v>19</v>
      </c>
      <c r="K17" s="10" t="s">
        <v>19</v>
      </c>
      <c r="L17" s="10" t="s">
        <v>19</v>
      </c>
      <c r="M17" s="10" t="s">
        <v>19</v>
      </c>
      <c r="N17" s="10" t="s">
        <v>19</v>
      </c>
      <c r="O17" s="10" t="s">
        <v>19</v>
      </c>
      <c r="P17" s="10" t="s">
        <v>19</v>
      </c>
      <c r="Q17" s="10" t="s">
        <v>19</v>
      </c>
      <c r="R17" s="10" t="s">
        <v>19</v>
      </c>
      <c r="S17" s="10" t="s">
        <v>19</v>
      </c>
      <c r="T17" s="10" t="s">
        <v>19</v>
      </c>
      <c r="U17" s="10"/>
      <c r="V17" s="10"/>
    </row>
    <row r="18" spans="1:22" ht="26.1" customHeight="1">
      <c r="A18" s="13" t="s">
        <v>51</v>
      </c>
      <c r="B18" s="16">
        <f>D18</f>
        <v>3.5</v>
      </c>
      <c r="C18" s="16">
        <f>D18</f>
        <v>3.5</v>
      </c>
      <c r="D18" s="17">
        <v>3.5</v>
      </c>
      <c r="E18" s="16">
        <f>D18</f>
        <v>3.5</v>
      </c>
      <c r="F18" s="16">
        <f>D18</f>
        <v>3.5</v>
      </c>
      <c r="G18" s="16">
        <f>D18</f>
        <v>3.5</v>
      </c>
      <c r="H18" s="19">
        <f>D18</f>
        <v>3.5</v>
      </c>
      <c r="I18" s="10" t="s">
        <v>19</v>
      </c>
      <c r="J18" s="10" t="s">
        <v>19</v>
      </c>
      <c r="K18" s="10" t="s">
        <v>19</v>
      </c>
      <c r="L18" s="10" t="s">
        <v>19</v>
      </c>
      <c r="M18" s="10" t="s">
        <v>19</v>
      </c>
      <c r="N18" s="10" t="s">
        <v>19</v>
      </c>
      <c r="O18" s="10" t="s">
        <v>19</v>
      </c>
      <c r="P18" s="10" t="s">
        <v>19</v>
      </c>
      <c r="Q18" s="10" t="s">
        <v>19</v>
      </c>
      <c r="R18" s="10" t="s">
        <v>19</v>
      </c>
      <c r="S18" s="10" t="s">
        <v>19</v>
      </c>
      <c r="T18" s="10" t="s">
        <v>19</v>
      </c>
      <c r="U18" s="10"/>
      <c r="V18" s="10"/>
    </row>
    <row r="19" spans="1:22" ht="26.1" customHeight="1">
      <c r="A19" s="1" t="s">
        <v>34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6.1" customHeight="1">
      <c r="A20" s="12"/>
      <c r="B20" s="12"/>
      <c r="C20" s="12"/>
      <c r="D20" s="12"/>
      <c r="E20" s="12"/>
      <c r="F20" s="12"/>
      <c r="G20" s="12"/>
      <c r="H20" s="12"/>
      <c r="I20" s="11" t="s">
        <v>35</v>
      </c>
      <c r="J20" s="11"/>
      <c r="K20" s="22"/>
      <c r="L20" s="22"/>
      <c r="M20" s="11" t="s">
        <v>36</v>
      </c>
      <c r="N20" s="11"/>
      <c r="O20" s="11" t="s">
        <v>37</v>
      </c>
      <c r="P20" s="11"/>
      <c r="Q20" s="11"/>
      <c r="R20" s="11" t="s">
        <v>38</v>
      </c>
      <c r="S20" s="11"/>
      <c r="T20" s="11"/>
      <c r="U20" s="11"/>
      <c r="V20" s="11"/>
    </row>
  </sheetData>
  <mergeCells count="15">
    <mergeCell ref="K20:L20"/>
    <mergeCell ref="S4:T4"/>
    <mergeCell ref="A1:V1"/>
    <mergeCell ref="B2:C2"/>
    <mergeCell ref="E2:G2"/>
    <mergeCell ref="K2:V2"/>
    <mergeCell ref="A3:A4"/>
    <mergeCell ref="B3:G3"/>
    <mergeCell ref="I3:V3"/>
    <mergeCell ref="I4:J4"/>
    <mergeCell ref="K4:L4"/>
    <mergeCell ref="M4:N4"/>
    <mergeCell ref="O4:P4"/>
    <mergeCell ref="Q4:R4"/>
    <mergeCell ref="U4:V4"/>
  </mergeCells>
  <phoneticPr fontId="3" type="noConversion"/>
  <pageMargins left="0.24" right="0.16" top="0.98425196850393704" bottom="0.98425196850393704" header="0.51181102362204722" footer="0.51181102362204722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2024-06-20T02:51:00Z</dcterms:created>
  <dcterms:modified xsi:type="dcterms:W3CDTF">2024-06-20T05:29:13Z</dcterms:modified>
</cp:coreProperties>
</file>