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D320A08-82E2-417F-A940-13625170C507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18" i="1"/>
  <c r="G18" i="1" s="1"/>
  <c r="E18" i="1"/>
  <c r="C18" i="1"/>
  <c r="B18" i="1"/>
  <c r="G17" i="1"/>
  <c r="F17" i="1"/>
  <c r="E17" i="1"/>
  <c r="B17" i="1"/>
  <c r="C17" i="1" s="1"/>
  <c r="G16" i="1"/>
  <c r="F16" i="1"/>
  <c r="E16" i="1"/>
  <c r="C16" i="1"/>
  <c r="B16" i="1"/>
  <c r="G15" i="1"/>
  <c r="F15" i="1"/>
  <c r="E15" i="1"/>
  <c r="C15" i="1"/>
  <c r="B15" i="1"/>
  <c r="F14" i="1"/>
  <c r="G14" i="1" s="1"/>
  <c r="E14" i="1"/>
  <c r="C14" i="1"/>
  <c r="B14" i="1" s="1"/>
  <c r="G13" i="1"/>
  <c r="F13" i="1"/>
  <c r="E13" i="1"/>
  <c r="C13" i="1"/>
  <c r="B13" i="1"/>
  <c r="F12" i="1"/>
  <c r="G12" i="1" s="1"/>
  <c r="E12" i="1"/>
  <c r="C12" i="1"/>
  <c r="B12" i="1" s="1"/>
  <c r="E11" i="1"/>
  <c r="F11" i="1" s="1"/>
  <c r="G11" i="1" s="1"/>
  <c r="C11" i="1"/>
  <c r="B11" i="1"/>
  <c r="F10" i="1"/>
  <c r="G10" i="1" s="1"/>
  <c r="E10" i="1"/>
  <c r="C10" i="1"/>
  <c r="B10" i="1"/>
  <c r="E9" i="1"/>
  <c r="F9" i="1" s="1"/>
  <c r="G9" i="1" s="1"/>
  <c r="C9" i="1"/>
  <c r="B9" i="1"/>
  <c r="E8" i="1"/>
  <c r="F8" i="1" s="1"/>
  <c r="G8" i="1" s="1"/>
  <c r="C8" i="1"/>
  <c r="B8" i="1" s="1"/>
  <c r="E7" i="1"/>
  <c r="F7" i="1" s="1"/>
  <c r="G7" i="1" s="1"/>
  <c r="C7" i="1"/>
  <c r="B7" i="1" s="1"/>
  <c r="F6" i="1"/>
  <c r="G6" i="1" s="1"/>
  <c r="E6" i="1"/>
  <c r="C6" i="1"/>
  <c r="B6" i="1" s="1"/>
  <c r="H18" i="1" l="1"/>
  <c r="H17" i="1"/>
  <c r="H16" i="1"/>
  <c r="H15" i="1"/>
  <c r="H14" i="1"/>
  <c r="H13" i="1"/>
  <c r="H12" i="1"/>
  <c r="H11" i="1"/>
  <c r="H10" i="1"/>
  <c r="H9" i="1"/>
  <c r="H7" i="1"/>
  <c r="H6" i="1"/>
</calcChain>
</file>

<file path=xl/sharedStrings.xml><?xml version="1.0" encoding="utf-8"?>
<sst xmlns="http://schemas.openxmlformats.org/spreadsheetml/2006/main" count="218" uniqueCount="61">
  <si>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</si>
  <si>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</si>
  <si>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</si>
  <si>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</si>
  <si>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</si>
  <si>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</si>
  <si>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</si>
  <si>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</si>
  <si>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</si>
  <si>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</si>
  <si>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</si>
  <si>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</si>
  <si>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</si>
  <si>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</si>
  <si>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XXXL</t>
    <phoneticPr fontId="5" type="noConversion"/>
  </si>
  <si>
    <t>165/80B</t>
  </si>
  <si>
    <t>170/84B</t>
  </si>
  <si>
    <t>175/88B</t>
  </si>
  <si>
    <t>180/92B</t>
  </si>
  <si>
    <t>185/96B</t>
  </si>
  <si>
    <t>190/100B</t>
  </si>
  <si>
    <t>黑色</t>
    <phoneticPr fontId="5" type="noConversion"/>
  </si>
  <si>
    <t>裤外侧长</t>
  </si>
  <si>
    <t>+1</t>
    <phoneticPr fontId="5" type="noConversion"/>
  </si>
  <si>
    <t>腰围 平量</t>
    <phoneticPr fontId="11" type="noConversion"/>
  </si>
  <si>
    <t>+0.5</t>
    <phoneticPr fontId="5" type="noConversion"/>
  </si>
  <si>
    <t>/</t>
    <phoneticPr fontId="5" type="noConversion"/>
  </si>
  <si>
    <t>臀围</t>
  </si>
  <si>
    <t>腿围1/2</t>
    <phoneticPr fontId="11" type="noConversion"/>
  </si>
  <si>
    <t>+0.3</t>
    <phoneticPr fontId="5" type="noConversion"/>
  </si>
  <si>
    <t>+0.2</t>
    <phoneticPr fontId="5" type="noConversion"/>
  </si>
  <si>
    <t>+0.4</t>
    <phoneticPr fontId="5" type="noConversion"/>
  </si>
  <si>
    <t>-0.4</t>
    <phoneticPr fontId="5" type="noConversion"/>
  </si>
  <si>
    <t>膝围1/2档下35CM</t>
    <phoneticPr fontId="5" type="noConversion"/>
  </si>
  <si>
    <t>-0.5</t>
    <phoneticPr fontId="5" type="noConversion"/>
  </si>
  <si>
    <t>-0.3</t>
    <phoneticPr fontId="5" type="noConversion"/>
  </si>
  <si>
    <t>脚口/2</t>
  </si>
  <si>
    <t>-0.6</t>
    <phoneticPr fontId="5" type="noConversion"/>
  </si>
  <si>
    <t>-0.2</t>
    <phoneticPr fontId="5" type="noConversion"/>
  </si>
  <si>
    <t>前裆长 含腰</t>
    <phoneticPr fontId="11" type="noConversion"/>
  </si>
  <si>
    <t>√</t>
    <phoneticPr fontId="5" type="noConversion"/>
  </si>
  <si>
    <t>后裆长 含腰</t>
    <phoneticPr fontId="11" type="noConversion"/>
  </si>
  <si>
    <t>前门襟长 不含腰</t>
    <phoneticPr fontId="11" type="noConversion"/>
  </si>
  <si>
    <t>前插袋</t>
  </si>
  <si>
    <t>后袋长</t>
  </si>
  <si>
    <t>腰头宽</t>
    <phoneticPr fontId="11" type="noConversion"/>
  </si>
  <si>
    <t>备注：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</si>
  <si>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</si>
  <si>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</si>
  <si>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</si>
  <si>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</si>
  <si>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</si>
  <si>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</si>
  <si>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r>
      <t>195</t>
    </r>
    <r>
      <rPr>
        <sz val="11"/>
        <rFont val="宋体"/>
        <family val="3"/>
        <charset val="134"/>
      </rPr>
      <t>/104B</t>
    </r>
  </si>
  <si>
    <t>内裆长</t>
  </si>
  <si>
    <r>
      <t>X</t>
    </r>
    <r>
      <rPr>
        <sz val="12"/>
        <rFont val="宋体"/>
        <family val="3"/>
        <charset val="134"/>
      </rPr>
      <t>XXXL</t>
    </r>
  </si>
  <si>
    <t>男式休闲裤</t>
    <phoneticPr fontId="5" type="noConversion"/>
  </si>
  <si>
    <t>TAMMAM91541</t>
    <phoneticPr fontId="5" type="noConversion"/>
  </si>
  <si>
    <t>蓝岩黑</t>
    <phoneticPr fontId="5" type="noConversion"/>
  </si>
  <si>
    <t>蓝岩黑</t>
    <phoneticPr fontId="3" type="noConversion"/>
  </si>
  <si>
    <t>黑色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</si>
</sst>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6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43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0" fontId="9" fillId="0" borderId="7" xfId="3" applyFont="1" applyBorder="1" applyAlignment="1">
      <alignment horizontal="center"/>
    </xf>
    <xf numFmtId="176" fontId="10" fillId="0" borderId="7" xfId="3" applyNumberFormat="1" applyFont="1" applyBorder="1" applyAlignment="1">
      <alignment horizontal="center"/>
    </xf>
    <xf numFmtId="49" fontId="2" fillId="2" borderId="7" xfId="4" applyNumberFormat="1" applyFont="1" applyFill="1" applyBorder="1" applyAlignment="1">
      <alignment horizontal="center" vertical="center"/>
    </xf>
    <xf numFmtId="176" fontId="9" fillId="0" borderId="7" xfId="3" applyNumberFormat="1" applyFont="1" applyBorder="1" applyAlignment="1">
      <alignment horizontal="center"/>
    </xf>
    <xf numFmtId="49" fontId="4" fillId="2" borderId="7" xfId="4" applyNumberFormat="1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176" fontId="13" fillId="0" borderId="7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176" fontId="15" fillId="0" borderId="7" xfId="3" applyNumberFormat="1" applyFont="1" applyBorder="1" applyAlignment="1">
      <alignment horizontal="center"/>
    </xf>
    <xf numFmtId="0" fontId="10" fillId="0" borderId="7" xfId="5" applyFont="1" applyBorder="1" applyAlignment="1">
      <alignment horizont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/>
    </xf>
    <xf numFmtId="176" fontId="9" fillId="4" borderId="7" xfId="3" applyNumberFormat="1" applyFont="1" applyFill="1" applyBorder="1" applyAlignment="1">
      <alignment horizontal="center"/>
    </xf>
    <xf numFmtId="0" fontId="12" fillId="4" borderId="7" xfId="3" applyFont="1" applyFill="1" applyBorder="1" applyAlignment="1">
      <alignment horizontal="center"/>
    </xf>
    <xf numFmtId="0" fontId="10" fillId="0" borderId="10" xfId="5" applyFont="1" applyBorder="1" applyAlignment="1">
      <alignment horizontal="center"/>
    </xf>
    <xf numFmtId="176" fontId="15" fillId="3" borderId="7" xfId="3" applyNumberFormat="1" applyFont="1" applyFill="1" applyBorder="1" applyAlignment="1">
      <alignment horizontal="center"/>
    </xf>
    <xf numFmtId="176" fontId="8" fillId="0" borderId="7" xfId="3" applyNumberForma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176" fontId="6" fillId="2" borderId="8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</cellXfs>
  <cellStyles count="6">
    <cellStyle name="常规" xfId="0" builtinId="0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V22"/>
  <sheetViews>
    <sheetView tabSelected="1" zoomScaleNormal="100" workbookViewId="0">
      <selection activeCell="U10" sqref="U10"/>
    </sheetView>
  </sheetViews>
  <sheetFormatPr defaultColWidth="9" defaultRowHeight="26.1" customHeight="1"/>
  <cols>
    <col min="1" max="1" width="17.1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10" width="6.75" style="1" customWidth="1"/>
    <col min="11" max="11" width="9.125" style="1" customWidth="1"/>
    <col min="12" max="22" width="6.75" style="1" customWidth="1"/>
    <col min="23" max="16384" width="9" style="1"/>
  </cols>
  <sheetData>
    <row r="1" spans="1:22" ht="30" customHeight="1" thickBo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29.1" customHeight="1" thickTop="1">
      <c r="A2" s="2" t="s">
        <v>1</v>
      </c>
      <c r="B2" s="30" t="s">
        <v>57</v>
      </c>
      <c r="C2" s="30"/>
      <c r="D2" s="4" t="s">
        <v>2</v>
      </c>
      <c r="E2" s="30" t="s">
        <v>56</v>
      </c>
      <c r="F2" s="30"/>
      <c r="G2" s="30"/>
      <c r="H2" s="3"/>
      <c r="I2" s="5" t="s">
        <v>3</v>
      </c>
      <c r="J2" s="5"/>
      <c r="K2" s="31" t="s">
        <v>4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2" ht="29.1" customHeight="1">
      <c r="A3" s="34" t="s">
        <v>5</v>
      </c>
      <c r="B3" s="35" t="s">
        <v>6</v>
      </c>
      <c r="C3" s="35"/>
      <c r="D3" s="35"/>
      <c r="E3" s="35"/>
      <c r="F3" s="35"/>
      <c r="G3" s="35"/>
      <c r="H3" s="6"/>
      <c r="I3" s="35" t="s">
        <v>7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29.1" customHeight="1">
      <c r="A4" s="34"/>
      <c r="B4" s="7" t="s">
        <v>8</v>
      </c>
      <c r="C4" s="7" t="s">
        <v>9</v>
      </c>
      <c r="D4" s="8" t="s">
        <v>10</v>
      </c>
      <c r="E4" s="7" t="s">
        <v>11</v>
      </c>
      <c r="F4" s="7" t="s">
        <v>12</v>
      </c>
      <c r="G4" s="7" t="s">
        <v>13</v>
      </c>
      <c r="H4" s="27" t="s">
        <v>55</v>
      </c>
      <c r="I4" s="36" t="s">
        <v>8</v>
      </c>
      <c r="J4" s="37"/>
      <c r="K4" s="36" t="s">
        <v>9</v>
      </c>
      <c r="L4" s="37"/>
      <c r="M4" s="38" t="s">
        <v>10</v>
      </c>
      <c r="N4" s="39"/>
      <c r="O4" s="36" t="s">
        <v>11</v>
      </c>
      <c r="P4" s="37"/>
      <c r="Q4" s="36" t="s">
        <v>12</v>
      </c>
      <c r="R4" s="37"/>
      <c r="S4" s="40" t="s">
        <v>14</v>
      </c>
      <c r="T4" s="41"/>
      <c r="U4" s="40"/>
      <c r="V4" s="41"/>
    </row>
    <row r="5" spans="1:22" ht="29.1" customHeight="1">
      <c r="A5" s="9" t="s">
        <v>52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53</v>
      </c>
      <c r="I5" s="11" t="s">
        <v>58</v>
      </c>
      <c r="J5" s="11" t="s">
        <v>21</v>
      </c>
      <c r="K5" s="11" t="s">
        <v>21</v>
      </c>
      <c r="L5" s="11" t="s">
        <v>59</v>
      </c>
      <c r="M5" s="11" t="s">
        <v>58</v>
      </c>
      <c r="N5" s="11" t="s">
        <v>60</v>
      </c>
      <c r="O5" s="11" t="s">
        <v>21</v>
      </c>
      <c r="P5" s="11" t="s">
        <v>59</v>
      </c>
      <c r="Q5" s="11" t="s">
        <v>58</v>
      </c>
      <c r="R5" s="11" t="s">
        <v>60</v>
      </c>
      <c r="S5" s="11" t="s">
        <v>21</v>
      </c>
      <c r="T5" s="11" t="s">
        <v>59</v>
      </c>
      <c r="U5" s="11"/>
      <c r="V5" s="11"/>
    </row>
    <row r="6" spans="1:22" ht="29.1" customHeight="1">
      <c r="A6" s="9" t="s">
        <v>22</v>
      </c>
      <c r="B6" s="12">
        <f>C6-2.1</f>
        <v>95.800000000000011</v>
      </c>
      <c r="C6" s="12">
        <f>D6-2.1</f>
        <v>97.9</v>
      </c>
      <c r="D6" s="16">
        <v>100</v>
      </c>
      <c r="E6" s="12">
        <f>D6+2.1</f>
        <v>102.1</v>
      </c>
      <c r="F6" s="12">
        <f>E6+2.1</f>
        <v>104.19999999999999</v>
      </c>
      <c r="G6" s="12">
        <f>F6+2.1</f>
        <v>106.29999999999998</v>
      </c>
      <c r="H6" s="12">
        <f>G6+2.1</f>
        <v>108.39999999999998</v>
      </c>
      <c r="I6" s="13" t="s">
        <v>25</v>
      </c>
      <c r="J6" s="13" t="s">
        <v>23</v>
      </c>
      <c r="K6" s="13" t="s">
        <v>25</v>
      </c>
      <c r="L6" s="13" t="s">
        <v>26</v>
      </c>
      <c r="M6" s="13" t="s">
        <v>25</v>
      </c>
      <c r="N6" s="13" t="s">
        <v>26</v>
      </c>
      <c r="O6" s="13" t="s">
        <v>25</v>
      </c>
      <c r="P6" s="13" t="s">
        <v>23</v>
      </c>
      <c r="Q6" s="13" t="s">
        <v>25</v>
      </c>
      <c r="R6" s="13" t="s">
        <v>23</v>
      </c>
      <c r="S6" s="13" t="s">
        <v>25</v>
      </c>
      <c r="T6" s="13" t="s">
        <v>23</v>
      </c>
      <c r="U6" s="13"/>
      <c r="V6" s="13"/>
    </row>
    <row r="7" spans="1:22" ht="29.1" customHeight="1">
      <c r="A7" s="9" t="s">
        <v>54</v>
      </c>
      <c r="B7" s="12">
        <f>C7-1.5</f>
        <v>70</v>
      </c>
      <c r="C7" s="12">
        <f>D7-1.5</f>
        <v>71.5</v>
      </c>
      <c r="D7" s="16">
        <v>73</v>
      </c>
      <c r="E7" s="12">
        <f>D7+1.5</f>
        <v>74.5</v>
      </c>
      <c r="F7" s="12">
        <f>E7+1.5</f>
        <v>76</v>
      </c>
      <c r="G7" s="12">
        <f>F7+1.5</f>
        <v>77.5</v>
      </c>
      <c r="H7" s="12">
        <f>G7+1.5</f>
        <v>79</v>
      </c>
      <c r="I7" s="13" t="s">
        <v>25</v>
      </c>
      <c r="J7" s="13" t="s">
        <v>26</v>
      </c>
      <c r="K7" s="13" t="s">
        <v>26</v>
      </c>
      <c r="L7" s="13" t="s">
        <v>25</v>
      </c>
      <c r="M7" s="13" t="s">
        <v>26</v>
      </c>
      <c r="N7" s="13" t="s">
        <v>26</v>
      </c>
      <c r="O7" s="13" t="s">
        <v>25</v>
      </c>
      <c r="P7" s="13" t="s">
        <v>26</v>
      </c>
      <c r="Q7" s="13" t="s">
        <v>25</v>
      </c>
      <c r="R7" s="13" t="s">
        <v>26</v>
      </c>
      <c r="S7" s="13" t="s">
        <v>25</v>
      </c>
      <c r="T7" s="13" t="s">
        <v>25</v>
      </c>
      <c r="U7" s="13"/>
      <c r="V7" s="13"/>
    </row>
    <row r="8" spans="1:22" ht="29.1" customHeight="1">
      <c r="A8" s="9" t="s">
        <v>24</v>
      </c>
      <c r="B8" s="12">
        <f>C8-4</f>
        <v>78</v>
      </c>
      <c r="C8" s="12">
        <f>D8-4</f>
        <v>82</v>
      </c>
      <c r="D8" s="14">
        <v>86</v>
      </c>
      <c r="E8" s="12">
        <f>D8+4</f>
        <v>90</v>
      </c>
      <c r="F8" s="12">
        <f>E8+5</f>
        <v>95</v>
      </c>
      <c r="G8" s="12">
        <f>F8+6</f>
        <v>101</v>
      </c>
      <c r="H8" s="12">
        <f>G8+6</f>
        <v>107</v>
      </c>
      <c r="I8" s="11" t="s">
        <v>25</v>
      </c>
      <c r="J8" s="13" t="s">
        <v>26</v>
      </c>
      <c r="K8" s="13" t="s">
        <v>26</v>
      </c>
      <c r="L8" s="13" t="s">
        <v>25</v>
      </c>
      <c r="M8" s="13" t="s">
        <v>26</v>
      </c>
      <c r="N8" s="11" t="s">
        <v>23</v>
      </c>
      <c r="O8" s="13" t="s">
        <v>26</v>
      </c>
      <c r="P8" s="13" t="s">
        <v>25</v>
      </c>
      <c r="Q8" s="11" t="s">
        <v>25</v>
      </c>
      <c r="R8" s="11" t="s">
        <v>25</v>
      </c>
      <c r="S8" s="13" t="s">
        <v>26</v>
      </c>
      <c r="T8" s="11" t="s">
        <v>25</v>
      </c>
      <c r="U8" s="13"/>
      <c r="V8" s="11"/>
    </row>
    <row r="9" spans="1:22" ht="29.1" customHeight="1">
      <c r="A9" s="9" t="s">
        <v>27</v>
      </c>
      <c r="B9" s="15">
        <f>C9-3.6</f>
        <v>98.800000000000011</v>
      </c>
      <c r="C9" s="15">
        <f>D9-3.6</f>
        <v>102.4</v>
      </c>
      <c r="D9" s="14">
        <v>106</v>
      </c>
      <c r="E9" s="15">
        <f>D9+4</f>
        <v>110</v>
      </c>
      <c r="F9" s="15">
        <f>E9+4</f>
        <v>114</v>
      </c>
      <c r="G9" s="15">
        <f>F9+4</f>
        <v>118</v>
      </c>
      <c r="H9" s="15">
        <f>G9+4</f>
        <v>122</v>
      </c>
      <c r="I9" s="13" t="s">
        <v>25</v>
      </c>
      <c r="J9" s="11" t="s">
        <v>25</v>
      </c>
      <c r="K9" s="13" t="s">
        <v>26</v>
      </c>
      <c r="L9" s="13" t="s">
        <v>26</v>
      </c>
      <c r="M9" s="13" t="s">
        <v>25</v>
      </c>
      <c r="N9" s="13" t="s">
        <v>26</v>
      </c>
      <c r="O9" s="11" t="s">
        <v>23</v>
      </c>
      <c r="P9" s="13" t="s">
        <v>26</v>
      </c>
      <c r="Q9" s="13" t="s">
        <v>25</v>
      </c>
      <c r="R9" s="11" t="s">
        <v>25</v>
      </c>
      <c r="S9" s="11" t="s">
        <v>25</v>
      </c>
      <c r="T9" s="13" t="s">
        <v>26</v>
      </c>
      <c r="U9" s="13"/>
      <c r="V9" s="13"/>
    </row>
    <row r="10" spans="1:22" ht="29.1" customHeight="1">
      <c r="A10" s="9" t="s">
        <v>28</v>
      </c>
      <c r="B10" s="12">
        <f>C10-2.3/2</f>
        <v>29.900000000000006</v>
      </c>
      <c r="C10" s="12">
        <f>D10-2.3/2</f>
        <v>31.050000000000004</v>
      </c>
      <c r="D10" s="14">
        <v>32.200000000000003</v>
      </c>
      <c r="E10" s="12">
        <f>D10+2.6/2</f>
        <v>33.5</v>
      </c>
      <c r="F10" s="12">
        <f>E10+2.6/2</f>
        <v>34.799999999999997</v>
      </c>
      <c r="G10" s="12">
        <f>F10+2.6/2</f>
        <v>36.099999999999994</v>
      </c>
      <c r="H10" s="12">
        <f>G10+2.6/2</f>
        <v>37.399999999999991</v>
      </c>
      <c r="I10" s="13" t="s">
        <v>29</v>
      </c>
      <c r="J10" s="13" t="s">
        <v>26</v>
      </c>
      <c r="K10" s="13" t="s">
        <v>25</v>
      </c>
      <c r="L10" s="13" t="s">
        <v>30</v>
      </c>
      <c r="M10" s="13" t="s">
        <v>26</v>
      </c>
      <c r="N10" s="13" t="s">
        <v>26</v>
      </c>
      <c r="O10" s="13" t="s">
        <v>26</v>
      </c>
      <c r="P10" s="13" t="s">
        <v>26</v>
      </c>
      <c r="Q10" s="13" t="s">
        <v>23</v>
      </c>
      <c r="R10" s="13" t="s">
        <v>31</v>
      </c>
      <c r="S10" s="13" t="s">
        <v>32</v>
      </c>
      <c r="T10" s="13" t="s">
        <v>32</v>
      </c>
      <c r="U10" s="13"/>
      <c r="V10" s="13"/>
    </row>
    <row r="11" spans="1:22" ht="29.1" customHeight="1">
      <c r="A11" s="9" t="s">
        <v>33</v>
      </c>
      <c r="B11" s="12">
        <f>C11-0.7</f>
        <v>21.6</v>
      </c>
      <c r="C11" s="12">
        <f>D11-0.7</f>
        <v>22.3</v>
      </c>
      <c r="D11" s="21">
        <v>23</v>
      </c>
      <c r="E11" s="12">
        <f>D11+0.7</f>
        <v>23.7</v>
      </c>
      <c r="F11" s="12">
        <f>E11+0.7</f>
        <v>24.4</v>
      </c>
      <c r="G11" s="12">
        <f>F11+0.9</f>
        <v>25.299999999999997</v>
      </c>
      <c r="H11" s="12">
        <f>G11+0.9</f>
        <v>26.199999999999996</v>
      </c>
      <c r="I11" s="13" t="s">
        <v>31</v>
      </c>
      <c r="J11" s="13" t="s">
        <v>26</v>
      </c>
      <c r="K11" s="13" t="s">
        <v>26</v>
      </c>
      <c r="L11" s="13" t="s">
        <v>26</v>
      </c>
      <c r="M11" s="13" t="s">
        <v>34</v>
      </c>
      <c r="N11" s="13" t="s">
        <v>26</v>
      </c>
      <c r="O11" s="13" t="s">
        <v>29</v>
      </c>
      <c r="P11" s="13" t="s">
        <v>26</v>
      </c>
      <c r="Q11" s="13" t="s">
        <v>26</v>
      </c>
      <c r="R11" s="13" t="s">
        <v>26</v>
      </c>
      <c r="S11" s="13" t="s">
        <v>35</v>
      </c>
      <c r="T11" s="13" t="s">
        <v>25</v>
      </c>
      <c r="U11" s="13"/>
      <c r="V11" s="13"/>
    </row>
    <row r="12" spans="1:22" ht="29.1" customHeight="1">
      <c r="A12" s="9" t="s">
        <v>36</v>
      </c>
      <c r="B12" s="12">
        <f>C12-0.5</f>
        <v>17.5</v>
      </c>
      <c r="C12" s="12">
        <f>D12-0.5</f>
        <v>18</v>
      </c>
      <c r="D12" s="14">
        <v>18.5</v>
      </c>
      <c r="E12" s="12">
        <f t="shared" ref="E12:F12" si="0">D12+0.5</f>
        <v>19</v>
      </c>
      <c r="F12" s="12">
        <f t="shared" si="0"/>
        <v>19.5</v>
      </c>
      <c r="G12" s="12">
        <f>F12+0.7</f>
        <v>20.2</v>
      </c>
      <c r="H12" s="12">
        <f>G12+0.7</f>
        <v>20.9</v>
      </c>
      <c r="I12" s="13" t="s">
        <v>25</v>
      </c>
      <c r="J12" s="13" t="s">
        <v>26</v>
      </c>
      <c r="K12" s="13" t="s">
        <v>25</v>
      </c>
      <c r="L12" s="13" t="s">
        <v>26</v>
      </c>
      <c r="M12" s="13" t="s">
        <v>26</v>
      </c>
      <c r="N12" s="13" t="s">
        <v>26</v>
      </c>
      <c r="O12" s="13" t="s">
        <v>37</v>
      </c>
      <c r="P12" s="13" t="s">
        <v>29</v>
      </c>
      <c r="Q12" s="13" t="s">
        <v>26</v>
      </c>
      <c r="R12" s="13" t="s">
        <v>25</v>
      </c>
      <c r="S12" s="13" t="s">
        <v>38</v>
      </c>
      <c r="T12" s="13" t="s">
        <v>26</v>
      </c>
      <c r="U12" s="13"/>
      <c r="V12" s="13"/>
    </row>
    <row r="13" spans="1:22" ht="29.1" customHeight="1">
      <c r="A13" s="9" t="s">
        <v>39</v>
      </c>
      <c r="B13" s="12">
        <f>C13-0.7</f>
        <v>26.2</v>
      </c>
      <c r="C13" s="12">
        <f>D13-0.6</f>
        <v>26.9</v>
      </c>
      <c r="D13" s="14">
        <v>27.5</v>
      </c>
      <c r="E13" s="12">
        <f>D13+0.6</f>
        <v>28.1</v>
      </c>
      <c r="F13" s="12">
        <f>E13+0.7</f>
        <v>28.8</v>
      </c>
      <c r="G13" s="12">
        <f>F13+0.6</f>
        <v>29.400000000000002</v>
      </c>
      <c r="H13" s="12">
        <f>G13+0.7</f>
        <v>30.1</v>
      </c>
      <c r="I13" s="13" t="s">
        <v>26</v>
      </c>
      <c r="J13" s="13" t="s">
        <v>26</v>
      </c>
      <c r="K13" s="13" t="s">
        <v>26</v>
      </c>
      <c r="L13" s="13" t="s">
        <v>25</v>
      </c>
      <c r="M13" s="13" t="s">
        <v>26</v>
      </c>
      <c r="N13" s="13" t="s">
        <v>26</v>
      </c>
      <c r="O13" s="13" t="s">
        <v>32</v>
      </c>
      <c r="P13" s="13" t="s">
        <v>31</v>
      </c>
      <c r="Q13" s="13" t="s">
        <v>35</v>
      </c>
      <c r="R13" s="13" t="s">
        <v>40</v>
      </c>
      <c r="S13" s="13" t="s">
        <v>32</v>
      </c>
      <c r="T13" s="13" t="s">
        <v>34</v>
      </c>
      <c r="U13" s="13"/>
      <c r="V13" s="13"/>
    </row>
    <row r="14" spans="1:22" ht="29.1" customHeight="1">
      <c r="A14" s="9" t="s">
        <v>41</v>
      </c>
      <c r="B14" s="12">
        <f>C14-0.9</f>
        <v>38.900000000000006</v>
      </c>
      <c r="C14" s="12">
        <f>D14-0.9</f>
        <v>39.800000000000004</v>
      </c>
      <c r="D14" s="22">
        <v>40.700000000000003</v>
      </c>
      <c r="E14" s="12">
        <f>D14+1.1</f>
        <v>41.800000000000004</v>
      </c>
      <c r="F14" s="12">
        <f>E14+1.1</f>
        <v>42.900000000000006</v>
      </c>
      <c r="G14" s="12">
        <f>F14+1.1</f>
        <v>44.000000000000007</v>
      </c>
      <c r="H14" s="12">
        <f>G14+1.1</f>
        <v>45.100000000000009</v>
      </c>
      <c r="I14" s="13" t="s">
        <v>29</v>
      </c>
      <c r="J14" s="13" t="s">
        <v>25</v>
      </c>
      <c r="K14" s="13" t="s">
        <v>26</v>
      </c>
      <c r="L14" s="13" t="s">
        <v>25</v>
      </c>
      <c r="M14" s="13" t="s">
        <v>25</v>
      </c>
      <c r="N14" s="13" t="s">
        <v>25</v>
      </c>
      <c r="O14" s="13" t="s">
        <v>37</v>
      </c>
      <c r="P14" s="13" t="s">
        <v>35</v>
      </c>
      <c r="Q14" s="13" t="s">
        <v>40</v>
      </c>
      <c r="R14" s="13" t="s">
        <v>34</v>
      </c>
      <c r="S14" s="13" t="s">
        <v>30</v>
      </c>
      <c r="T14" s="13" t="s">
        <v>25</v>
      </c>
      <c r="U14" s="13"/>
      <c r="V14" s="13"/>
    </row>
    <row r="15" spans="1:22" ht="17.25">
      <c r="A15" s="9" t="s">
        <v>42</v>
      </c>
      <c r="B15" s="12">
        <f>D15-0.5</f>
        <v>14.5</v>
      </c>
      <c r="C15" s="12">
        <f>B15</f>
        <v>14.5</v>
      </c>
      <c r="D15" s="16">
        <v>15</v>
      </c>
      <c r="E15" s="12">
        <f>D15</f>
        <v>15</v>
      </c>
      <c r="F15" s="12">
        <f>D15+1.5</f>
        <v>16.5</v>
      </c>
      <c r="G15" s="12">
        <f t="shared" ref="G15:G18" si="1">F15</f>
        <v>16.5</v>
      </c>
      <c r="H15" s="12">
        <f t="shared" ref="H15:H18" si="2">G15</f>
        <v>16.5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  <c r="N15" s="13" t="s">
        <v>26</v>
      </c>
      <c r="O15" s="13" t="s">
        <v>26</v>
      </c>
      <c r="P15" s="13" t="s">
        <v>26</v>
      </c>
      <c r="Q15" s="13" t="s">
        <v>26</v>
      </c>
      <c r="R15" s="13" t="s">
        <v>26</v>
      </c>
      <c r="S15" s="13" t="s">
        <v>26</v>
      </c>
      <c r="T15" s="13" t="s">
        <v>26</v>
      </c>
      <c r="U15" s="13"/>
      <c r="V15" s="13"/>
    </row>
    <row r="16" spans="1:22" ht="17.25">
      <c r="A16" s="9" t="s">
        <v>43</v>
      </c>
      <c r="B16" s="23">
        <f>D16-0.5</f>
        <v>16</v>
      </c>
      <c r="C16" s="23">
        <f>B16</f>
        <v>16</v>
      </c>
      <c r="D16" s="24">
        <v>16.5</v>
      </c>
      <c r="E16" s="23">
        <f>D16</f>
        <v>16.5</v>
      </c>
      <c r="F16" s="23">
        <f>D16+1.5</f>
        <v>18</v>
      </c>
      <c r="G16" s="23">
        <f t="shared" si="1"/>
        <v>18</v>
      </c>
      <c r="H16" s="23">
        <f t="shared" si="2"/>
        <v>18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  <c r="N16" s="13" t="s">
        <v>26</v>
      </c>
      <c r="O16" s="13" t="s">
        <v>26</v>
      </c>
      <c r="P16" s="13" t="s">
        <v>26</v>
      </c>
      <c r="Q16" s="13" t="s">
        <v>26</v>
      </c>
      <c r="R16" s="13" t="s">
        <v>26</v>
      </c>
      <c r="S16" s="13" t="s">
        <v>26</v>
      </c>
      <c r="T16" s="13" t="s">
        <v>26</v>
      </c>
      <c r="U16" s="13"/>
      <c r="V16" s="13"/>
    </row>
    <row r="17" spans="1:22" ht="17.25">
      <c r="A17" s="9" t="s">
        <v>44</v>
      </c>
      <c r="B17" s="12">
        <f>D17-0.5</f>
        <v>15</v>
      </c>
      <c r="C17" s="12">
        <f>B17</f>
        <v>15</v>
      </c>
      <c r="D17" s="22">
        <v>15.5</v>
      </c>
      <c r="E17" s="12">
        <f>D17</f>
        <v>15.5</v>
      </c>
      <c r="F17" s="12">
        <f>D17+1.5</f>
        <v>17</v>
      </c>
      <c r="G17" s="12">
        <f t="shared" si="1"/>
        <v>17</v>
      </c>
      <c r="H17" s="12">
        <f t="shared" si="2"/>
        <v>17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 t="s">
        <v>26</v>
      </c>
      <c r="S17" s="13" t="s">
        <v>26</v>
      </c>
      <c r="T17" s="13" t="s">
        <v>26</v>
      </c>
      <c r="U17" s="13"/>
      <c r="V17" s="13"/>
    </row>
    <row r="18" spans="1:22" ht="26.1" customHeight="1">
      <c r="A18" s="25" t="s">
        <v>45</v>
      </c>
      <c r="B18" s="15">
        <f>C18</f>
        <v>3.5</v>
      </c>
      <c r="C18" s="15">
        <f>D18</f>
        <v>3.5</v>
      </c>
      <c r="D18" s="16">
        <v>3.5</v>
      </c>
      <c r="E18" s="17">
        <f>D18</f>
        <v>3.5</v>
      </c>
      <c r="F18" s="17">
        <f t="shared" ref="F18" si="3">E18</f>
        <v>3.5</v>
      </c>
      <c r="G18" s="17">
        <f t="shared" si="1"/>
        <v>3.5</v>
      </c>
      <c r="H18" s="26">
        <f t="shared" si="2"/>
        <v>3.5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  <c r="N18" s="13" t="s">
        <v>26</v>
      </c>
      <c r="O18" s="13" t="s">
        <v>26</v>
      </c>
      <c r="P18" s="13" t="s">
        <v>26</v>
      </c>
      <c r="Q18" s="13" t="s">
        <v>26</v>
      </c>
      <c r="R18" s="13" t="s">
        <v>26</v>
      </c>
      <c r="S18" s="13" t="s">
        <v>26</v>
      </c>
      <c r="T18" s="13" t="s">
        <v>26</v>
      </c>
      <c r="U18" s="13"/>
      <c r="V18" s="13"/>
    </row>
    <row r="19" spans="1:22" ht="26.1" customHeight="1">
      <c r="A19" s="18"/>
      <c r="B19" s="15"/>
      <c r="C19" s="15"/>
      <c r="D19" s="16"/>
      <c r="E19" s="17"/>
      <c r="F19" s="17"/>
      <c r="G19" s="17"/>
      <c r="H19" s="18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26.1" customHeight="1">
      <c r="A20" s="19" t="s">
        <v>46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26.1" customHeight="1">
      <c r="A21" s="1" t="s">
        <v>47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26.1" customHeight="1">
      <c r="A22" s="20"/>
      <c r="B22" s="20"/>
      <c r="C22" s="20"/>
      <c r="D22" s="20"/>
      <c r="E22" s="20"/>
      <c r="F22" s="20"/>
      <c r="G22" s="20"/>
      <c r="H22" s="20"/>
      <c r="I22" s="19" t="s">
        <v>48</v>
      </c>
      <c r="J22" s="19"/>
      <c r="K22" s="42"/>
      <c r="L22" s="42"/>
      <c r="M22" s="19" t="s">
        <v>49</v>
      </c>
      <c r="N22" s="19"/>
      <c r="O22" s="19" t="s">
        <v>50</v>
      </c>
      <c r="P22" s="19"/>
      <c r="Q22" s="19"/>
      <c r="R22" s="19" t="s">
        <v>51</v>
      </c>
      <c r="S22" s="19"/>
      <c r="T22" s="19"/>
      <c r="U22" s="19"/>
      <c r="V22" s="19"/>
    </row>
  </sheetData>
  <mergeCells count="15">
    <mergeCell ref="K22:L22"/>
    <mergeCell ref="S4:T4"/>
    <mergeCell ref="A1:V1"/>
    <mergeCell ref="B2:C2"/>
    <mergeCell ref="E2:G2"/>
    <mergeCell ref="K2:V2"/>
    <mergeCell ref="A3:A4"/>
    <mergeCell ref="B3:G3"/>
    <mergeCell ref="I3:V3"/>
    <mergeCell ref="I4:J4"/>
    <mergeCell ref="K4:L4"/>
    <mergeCell ref="M4:N4"/>
    <mergeCell ref="O4:P4"/>
    <mergeCell ref="Q4:R4"/>
    <mergeCell ref="U4:V4"/>
  </mergeCells>
  <phoneticPr fontId="3" type="noConversion"/>
  <pageMargins left="0.24" right="0.16" top="0.98425196850393704" bottom="0.98425196850393704" header="0.51181102362204722" footer="0.51181102362204722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2024-06-20T05:43:57Z</dcterms:modified>
</cp:coreProperties>
</file>