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）" sheetId="20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首期!$A$1:$K$52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<sst xmlns="http://schemas.openxmlformats.org/spreadsheetml/2006/main" count="846" uniqueCount="339">
  <si>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</si>
  <si>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</si>
  <si>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</si>
  <si>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</si>
  <si>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</si>
  <si>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</si>
  <si>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</si>
  <si>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</si>
  <si>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</si>
  <si>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</si>
  <si>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</si>
  <si>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</si>
  <si>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</si>
  <si>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</si>
  <si>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</si>
  <si>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</si>
  <si>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</si>
  <si>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</si>
  <si>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</si>
  <si>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</si>
  <si>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</si>
  <si>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</si>
  <si>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</si>
  <si>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</si>
  <si>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</si>
  <si>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</si>
  <si>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</si>
  <si>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</si>
  <si>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</si>
  <si>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</si>
  <si>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</si>
  <si>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</si>
  <si>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</si>
  <si>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</si>
  <si>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</si>
  <si>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</si>
  <si>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</si>
  <si>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</si>
  <si>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</si>
  <si>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</si>
  <si>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</si>
  <si>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</si>
  <si>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</si>
  <si>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</si>
  <si>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</si>
  <si>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</si>
  <si>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</si>
  <si>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</si>
  <si>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</si>
  <si>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</si>
  <si>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</si>
  <si>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</si>
  <si>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</si>
  <si>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</si>
  <si>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</si>
  <si>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</si>
  <si>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</si>
  <si>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</si>
  <si>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</si>
  <si>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</si>
  <si>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</si>
  <si>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</si>
  <si>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TAEEAM92532</t>
  </si>
  <si>
    <t>合同交期</t>
  </si>
  <si>
    <t>产前确认样</t>
  </si>
  <si>
    <t>有</t>
  </si>
  <si>
    <t>无</t>
  </si>
  <si>
    <t>品名</t>
  </si>
  <si>
    <t>女式外套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</si>
  <si>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</si>
  <si>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</si>
  <si>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</si>
  <si>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</si>
  <si>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</si>
  <si>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</si>
  <si>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</si>
  <si>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</si>
  <si>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</si>
  <si>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</si>
  <si>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CGDD24042600023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</si>
  <si>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</si>
  <si>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</si>
  <si>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</si>
  <si>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</si>
  <si>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</si>
  <si>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</si>
  <si>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</si>
  <si>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</si>
  <si>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</si>
  <si>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</si>
  <si>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</si>
  <si>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</si>
  <si>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</si>
  <si>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</si>
  <si>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</si>
  <si>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</si>
  <si>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</si>
  <si>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</si>
  <si>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</si>
  <si>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</si>
  <si>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</si>
  <si>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</si>
  <si>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</si>
  <si>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</si>
  <si>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</si>
  <si>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</si>
  <si>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</si>
  <si>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</si>
  <si>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</si>
  <si>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</si>
  <si>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</si>
  <si>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</si>
  <si>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</si>
  <si>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</si>
  <si>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</si>
  <si>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</si>
  <si>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</si>
  <si>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</si>
  <si>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柿子橘</t>
  </si>
  <si>
    <t>云峰白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</si>
  <si>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</si>
  <si>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</si>
  <si>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</si>
  <si>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</si>
  <si>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</si>
  <si>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</si>
  <si>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1、前中拉链外露牙齿不太均匀，帽边间线有落坑</t>
  </si>
  <si>
    <t>2、领骨位长短。领咀压线有大小，后领织带止口未修剪</t>
  </si>
  <si>
    <t>3，线头和油污没有清理干净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</si>
  <si>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</si>
  <si>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</si>
  <si>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</si>
  <si>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</si>
  <si>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</si>
  <si>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</si>
  <si>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</si>
  <si>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</si>
  <si>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</si>
  <si>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</si>
  <si>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</si>
  <si>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</si>
  <si>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</si>
  <si>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</si>
  <si>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</si>
  <si>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</si>
  <si>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</si>
  <si>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</si>
  <si>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</si>
  <si>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</si>
  <si>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</si>
  <si>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</si>
  <si>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</si>
  <si>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</si>
  <si>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</si>
  <si>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</si>
  <si>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</si>
  <si>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后中长</t>
  </si>
  <si>
    <t>-1</t>
  </si>
  <si>
    <t>+0</t>
  </si>
  <si>
    <t>胸围</t>
  </si>
  <si>
    <t>腰围</t>
  </si>
  <si>
    <t>-2</t>
  </si>
  <si>
    <t>摆围</t>
  </si>
  <si>
    <t>104</t>
  </si>
  <si>
    <t>+2</t>
  </si>
  <si>
    <t>下领围</t>
  </si>
  <si>
    <t>+4</t>
  </si>
  <si>
    <t>肩宽</t>
  </si>
  <si>
    <t>+1.5</t>
  </si>
  <si>
    <t>+1</t>
  </si>
  <si>
    <t>袖长</t>
  </si>
  <si>
    <t>-1.5</t>
  </si>
  <si>
    <t>袖肥/2</t>
  </si>
  <si>
    <t>袖肘围/2</t>
  </si>
  <si>
    <t>+0.3</t>
  </si>
  <si>
    <t>袖口围/2（平量）</t>
  </si>
  <si>
    <t>+0.5</t>
  </si>
  <si>
    <t>前领高</t>
  </si>
  <si>
    <t>帽高</t>
  </si>
  <si>
    <t>帽宽</t>
  </si>
  <si>
    <t>前下插袋口长（包含车库）</t>
  </si>
  <si>
    <t>16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</si>
  <si>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</si>
  <si>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</si>
  <si>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</si>
  <si>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</si>
  <si>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</si>
  <si>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</si>
  <si>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</si>
  <si>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</si>
  <si>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</si>
  <si>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</si>
  <si>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</si>
  <si>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</si>
  <si>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</si>
  <si>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</si>
  <si>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</si>
  <si>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</si>
  <si>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t>前中长</t>
  </si>
  <si>
    <t>前中拉链长</t>
  </si>
  <si>
    <t>59</t>
  </si>
  <si>
    <t>袖口围/2（拉量）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</si>
  <si>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</si>
  <si>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</si>
  <si>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</si>
  <si>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</si>
  <si>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</si>
  <si>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</si>
  <si>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</si>
  <si>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</si>
  <si>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</si>
  <si>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</si>
  <si>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</si>
  <si>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</si>
  <si>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</si>
  <si>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</si>
  <si>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</si>
  <si>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</si>
  <si>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</si>
  <si>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</si>
  <si>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</si>
  <si>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采购凭证编号：CGDD24042600023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</si>
  <si>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</si>
  <si>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</si>
  <si>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</si>
  <si>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</si>
  <si>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</si>
  <si>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</si>
  <si>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</si>
  <si>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</si>
  <si>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</si>
  <si>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</si>
  <si>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</si>
  <si>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</si>
  <si>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</si>
  <si>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</si>
  <si>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②检验明细：齐色齐200件</t>
  </si>
  <si>
    <t>情况说明：</t>
  </si>
  <si>
    <t xml:space="preserve">【问题点描述】  </t>
  </si>
  <si>
    <t>数量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</si>
  <si>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</si>
  <si>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</si>
  <si>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</si>
  <si>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</si>
  <si>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</si>
  <si>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</si>
  <si>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</si>
  <si>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</si>
  <si>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</si>
  <si>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</si>
  <si>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</si>
  <si>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</si>
  <si>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</si>
  <si>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</si>
  <si>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</si>
  <si>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</si>
  <si>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</si>
  <si>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</si>
  <si>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</si>
  <si>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</si>
  <si>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</si>
  <si>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</si>
  <si>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</si>
  <si>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</si>
  <si>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</si>
  <si>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</si>
  <si>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TL240410-001</t>
  </si>
  <si>
    <t>YSZO567/空气层珠地</t>
  </si>
  <si>
    <t>24FW柿子橘</t>
  </si>
  <si>
    <t>TAEEAM91531/92532</t>
  </si>
  <si>
    <t>益悦丰</t>
  </si>
  <si>
    <t>TL240410-007</t>
  </si>
  <si>
    <t>24FW云峰白</t>
  </si>
  <si>
    <t>制表时间：2024/5/18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</si>
  <si>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</si>
  <si>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</si>
  <si>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</si>
  <si>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</si>
  <si>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</si>
  <si>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</si>
  <si>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</si>
  <si>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</si>
  <si>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</si>
  <si>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</si>
  <si>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</si>
  <si>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制表时间：2024/5/20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</si>
  <si>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</si>
  <si>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</si>
  <si>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</si>
  <si>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</si>
  <si>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</si>
  <si>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</si>
  <si>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</si>
  <si>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</si>
  <si>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</si>
  <si>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</si>
  <si>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</si>
  <si>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KE00742</t>
  </si>
  <si>
    <t>拉链</t>
  </si>
  <si>
    <t>KEE</t>
  </si>
  <si>
    <t>无互染</t>
  </si>
  <si>
    <t>物料6</t>
  </si>
  <si>
    <t>物料7</t>
  </si>
  <si>
    <t>物料8</t>
  </si>
  <si>
    <t>物料9</t>
  </si>
  <si>
    <t>物料10</t>
  </si>
  <si>
    <t>制表时间：2024/5/22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</si>
  <si>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</si>
  <si>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</si>
  <si>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</si>
  <si>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</si>
  <si>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</si>
  <si>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</si>
  <si>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</si>
  <si>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</si>
  <si>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</si>
  <si>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</si>
  <si>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</si>
  <si>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</si>
  <si>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</si>
  <si>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</si>
  <si>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</si>
  <si>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</si>
  <si>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</t>
  </si>
  <si>
    <t>印花</t>
  </si>
  <si>
    <t>无脱落开裂</t>
  </si>
  <si>
    <t>制表时间：2024/5-30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</si>
  <si>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</si>
  <si>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</si>
  <si>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</si>
  <si>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</si>
  <si>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</si>
  <si>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上海锦湾实业有限公司</t>
  </si>
  <si>
    <t>全棉 人字带</t>
  </si>
  <si>
    <t>本白</t>
  </si>
  <si>
    <t>桔色</t>
  </si>
  <si>
    <t>制表时间：5-25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</si>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</sst>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7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00000"/>
      <name val="微软雅黑"/>
      <charset val="134"/>
    </font>
    <font>
      <sz val="12"/>
      <color theme="1"/>
      <name val="微软雅黑"/>
      <charset val="134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微软雅黑"/>
      <charset val="134"/>
    </font>
    <font>
      <b/>
      <sz val="11"/>
      <name val="Arial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name val="Arial"/>
      <charset val="134"/>
    </font>
    <font>
      <b/>
      <sz val="12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微软雅黑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9"/>
      <color rgb="FF000000"/>
      <name val="宋体"/>
      <charset val="134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3" fillId="11" borderId="68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69" applyNumberFormat="0" applyFill="0" applyAlignment="0" applyProtection="0">
      <alignment vertical="center"/>
    </xf>
    <xf numFmtId="0" fontId="57" fillId="0" borderId="69" applyNumberFormat="0" applyFill="0" applyAlignment="0" applyProtection="0">
      <alignment vertical="center"/>
    </xf>
    <xf numFmtId="0" fontId="58" fillId="0" borderId="70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12" borderId="71" applyNumberFormat="0" applyAlignment="0" applyProtection="0">
      <alignment vertical="center"/>
    </xf>
    <xf numFmtId="0" fontId="60" fillId="13" borderId="72" applyNumberFormat="0" applyAlignment="0" applyProtection="0">
      <alignment vertical="center"/>
    </xf>
    <xf numFmtId="0" fontId="61" fillId="13" borderId="71" applyNumberFormat="0" applyAlignment="0" applyProtection="0">
      <alignment vertical="center"/>
    </xf>
    <xf numFmtId="0" fontId="62" fillId="14" borderId="73" applyNumberFormat="0" applyAlignment="0" applyProtection="0">
      <alignment vertical="center"/>
    </xf>
    <xf numFmtId="0" fontId="63" fillId="0" borderId="74" applyNumberFormat="0" applyFill="0" applyAlignment="0" applyProtection="0">
      <alignment vertical="center"/>
    </xf>
    <xf numFmtId="0" fontId="64" fillId="0" borderId="75" applyNumberFormat="0" applyFill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9" fillId="24" borderId="0" applyNumberFormat="0" applyBorder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68" fillId="26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68" fillId="30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9" fillId="32" borderId="0" applyNumberFormat="0" applyBorder="0" applyAlignment="0" applyProtection="0">
      <alignment vertical="center"/>
    </xf>
    <xf numFmtId="0" fontId="69" fillId="33" borderId="0" applyNumberFormat="0" applyBorder="0" applyAlignment="0" applyProtection="0">
      <alignment vertical="center"/>
    </xf>
    <xf numFmtId="0" fontId="68" fillId="34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69" fillId="36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8" fillId="38" borderId="0" applyNumberFormat="0" applyBorder="0" applyAlignment="0" applyProtection="0">
      <alignment vertical="center"/>
    </xf>
    <xf numFmtId="0" fontId="7" fillId="0" borderId="0"/>
    <xf numFmtId="0" fontId="1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3" fillId="0" borderId="0">
      <alignment vertical="center"/>
    </xf>
    <xf numFmtId="0" fontId="7" fillId="0" borderId="0"/>
    <xf numFmtId="0" fontId="13" fillId="0" borderId="0">
      <alignment vertical="center"/>
    </xf>
    <xf numFmtId="0" fontId="70" fillId="0" borderId="0"/>
    <xf numFmtId="0" fontId="7" fillId="0" borderId="0">
      <alignment vertical="center"/>
    </xf>
    <xf numFmtId="0" fontId="13" fillId="0" borderId="0">
      <alignment vertical="center"/>
    </xf>
    <xf numFmtId="0" fontId="7" fillId="0" borderId="0"/>
    <xf numFmtId="0" fontId="7" fillId="0" borderId="0">
      <alignment vertical="center"/>
    </xf>
    <xf numFmtId="0" fontId="5" fillId="0" borderId="0">
      <alignment horizontal="center" vertical="center"/>
    </xf>
    <xf numFmtId="0" fontId="71" fillId="0" borderId="0">
      <alignment horizontal="center" vertical="center"/>
    </xf>
    <xf numFmtId="0" fontId="72" fillId="0" borderId="0">
      <alignment vertical="center"/>
    </xf>
  </cellStyleXfs>
  <cellXfs count="46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62" applyFont="1" applyFill="1" applyBorder="1" applyAlignment="1">
      <alignment horizontal="center" vertical="center" wrapText="1"/>
    </xf>
    <xf numFmtId="0" fontId="5" fillId="0" borderId="2" xfId="62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11" fillId="0" borderId="2" xfId="0" applyFont="1" applyBorder="1"/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left"/>
    </xf>
    <xf numFmtId="0" fontId="8" fillId="0" borderId="2" xfId="0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3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9" fontId="8" fillId="0" borderId="2" xfId="0" applyNumberFormat="1" applyFont="1" applyFill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3" fillId="0" borderId="2" xfId="0" applyNumberFormat="1" applyFont="1" applyFill="1" applyBorder="1" applyAlignment="1" applyProtection="1">
      <alignment horizontal="center"/>
    </xf>
    <xf numFmtId="177" fontId="13" fillId="0" borderId="2" xfId="0" applyNumberFormat="1" applyFont="1" applyFill="1" applyBorder="1" applyAlignment="1">
      <alignment horizontal="center"/>
    </xf>
    <xf numFmtId="0" fontId="13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6" fillId="0" borderId="0" xfId="53" applyFont="1" applyFill="1" applyAlignment="1"/>
    <xf numFmtId="0" fontId="7" fillId="0" borderId="0" xfId="53" applyFont="1" applyFill="1" applyAlignment="1"/>
    <xf numFmtId="49" fontId="16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7" fillId="0" borderId="0" xfId="53" applyFont="1" applyFill="1" applyBorder="1" applyAlignment="1">
      <alignment horizontal="center" vertical="center"/>
    </xf>
    <xf numFmtId="0" fontId="7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18" fillId="0" borderId="9" xfId="52" applyFont="1" applyFill="1" applyBorder="1" applyAlignment="1">
      <alignment horizontal="left" vertical="center"/>
    </xf>
    <xf numFmtId="0" fontId="18" fillId="0" borderId="10" xfId="52" applyFont="1" applyFill="1" applyBorder="1" applyAlignment="1">
      <alignment horizontal="center" vertical="center"/>
    </xf>
    <xf numFmtId="0" fontId="19" fillId="0" borderId="10" xfId="52" applyFont="1" applyFill="1" applyBorder="1" applyAlignment="1">
      <alignment horizontal="center" vertical="center"/>
    </xf>
    <xf numFmtId="0" fontId="18" fillId="0" borderId="10" xfId="52" applyFont="1" applyFill="1" applyBorder="1" applyAlignment="1">
      <alignment vertical="center"/>
    </xf>
    <xf numFmtId="0" fontId="20" fillId="0" borderId="10" xfId="52" applyFont="1" applyFill="1" applyBorder="1" applyAlignment="1">
      <alignment horizontal="center" vertical="center"/>
    </xf>
    <xf numFmtId="0" fontId="21" fillId="0" borderId="11" xfId="53" applyFont="1" applyFill="1" applyBorder="1" applyAlignment="1" applyProtection="1">
      <alignment horizontal="center" vertical="center"/>
    </xf>
    <xf numFmtId="0" fontId="22" fillId="0" borderId="2" xfId="53" applyFont="1" applyFill="1" applyBorder="1" applyAlignment="1">
      <alignment horizontal="center" vertical="center"/>
    </xf>
    <xf numFmtId="0" fontId="12" fillId="0" borderId="2" xfId="53" applyFont="1" applyFill="1" applyBorder="1" applyAlignment="1">
      <alignment horizontal="center" vertical="center"/>
    </xf>
    <xf numFmtId="0" fontId="23" fillId="0" borderId="7" xfId="55" applyFont="1" applyFill="1" applyBorder="1" applyAlignment="1">
      <alignment horizontal="center"/>
    </xf>
    <xf numFmtId="0" fontId="23" fillId="0" borderId="2" xfId="55" applyFont="1" applyFill="1" applyBorder="1" applyAlignment="1">
      <alignment horizontal="center"/>
    </xf>
    <xf numFmtId="49" fontId="24" fillId="0" borderId="2" xfId="51" applyNumberFormat="1" applyFont="1" applyFill="1" applyBorder="1" applyAlignment="1">
      <alignment horizontal="center" vertical="center"/>
    </xf>
    <xf numFmtId="0" fontId="25" fillId="0" borderId="12" xfId="55" applyFont="1" applyFill="1" applyBorder="1" applyAlignment="1">
      <alignment horizontal="left"/>
    </xf>
    <xf numFmtId="178" fontId="26" fillId="0" borderId="2" xfId="55" applyNumberFormat="1" applyFont="1" applyFill="1" applyBorder="1" applyAlignment="1">
      <alignment horizontal="center"/>
    </xf>
    <xf numFmtId="0" fontId="25" fillId="0" borderId="2" xfId="64" applyFont="1" applyBorder="1" applyAlignment="1">
      <alignment horizontal="center" vertical="center"/>
    </xf>
    <xf numFmtId="0" fontId="25" fillId="0" borderId="11" xfId="55" applyFont="1" applyFill="1" applyBorder="1" applyAlignment="1">
      <alignment horizontal="left"/>
    </xf>
    <xf numFmtId="49" fontId="25" fillId="0" borderId="4" xfId="61" applyNumberFormat="1" applyFont="1" applyFill="1" applyBorder="1" applyAlignment="1">
      <alignment horizontal="center" vertical="center"/>
    </xf>
    <xf numFmtId="0" fontId="26" fillId="3" borderId="2" xfId="64" applyFont="1" applyFill="1" applyBorder="1" applyAlignment="1">
      <alignment horizontal="center"/>
    </xf>
    <xf numFmtId="49" fontId="25" fillId="3" borderId="4" xfId="61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/>
    </xf>
    <xf numFmtId="0" fontId="25" fillId="0" borderId="5" xfId="64" applyFont="1" applyBorder="1" applyAlignment="1">
      <alignment horizontal="center" vertical="center"/>
    </xf>
    <xf numFmtId="179" fontId="26" fillId="0" borderId="2" xfId="55" applyNumberFormat="1" applyFont="1" applyFill="1" applyBorder="1" applyAlignment="1">
      <alignment horizontal="center"/>
    </xf>
    <xf numFmtId="0" fontId="25" fillId="0" borderId="11" xfId="64" applyFont="1" applyBorder="1" applyAlignment="1">
      <alignment horizontal="left"/>
    </xf>
    <xf numFmtId="0" fontId="25" fillId="0" borderId="11" xfId="55" applyFont="1" applyFill="1" applyBorder="1" applyAlignment="1">
      <alignment horizontal="left" vertical="center" wrapText="1"/>
    </xf>
    <xf numFmtId="178" fontId="26" fillId="0" borderId="2" xfId="55" applyNumberFormat="1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left" vertical="center"/>
    </xf>
    <xf numFmtId="0" fontId="28" fillId="0" borderId="14" xfId="0" applyFont="1" applyFill="1" applyBorder="1" applyAlignment="1">
      <alignment horizontal="center" vertical="center"/>
    </xf>
    <xf numFmtId="0" fontId="25" fillId="4" borderId="14" xfId="0" applyFont="1" applyFill="1" applyBorder="1" applyAlignment="1">
      <alignment horizontal="center" vertical="center"/>
    </xf>
    <xf numFmtId="0" fontId="29" fillId="0" borderId="14" xfId="0" applyNumberFormat="1" applyFont="1" applyFill="1" applyBorder="1" applyAlignment="1">
      <alignment horizontal="center" vertical="center"/>
    </xf>
    <xf numFmtId="0" fontId="30" fillId="0" borderId="0" xfId="53" applyFont="1" applyFill="1" applyAlignment="1"/>
    <xf numFmtId="0" fontId="12" fillId="0" borderId="0" xfId="53" applyFont="1" applyFill="1" applyAlignment="1"/>
    <xf numFmtId="0" fontId="16" fillId="0" borderId="10" xfId="53" applyFont="1" applyFill="1" applyBorder="1" applyAlignment="1">
      <alignment horizontal="center"/>
    </xf>
    <xf numFmtId="0" fontId="18" fillId="0" borderId="10" xfId="52" applyFont="1" applyFill="1" applyBorder="1" applyAlignment="1">
      <alignment horizontal="left" vertical="center"/>
    </xf>
    <xf numFmtId="0" fontId="16" fillId="0" borderId="10" xfId="52" applyFont="1" applyFill="1" applyBorder="1" applyAlignment="1">
      <alignment horizontal="center" vertical="center"/>
    </xf>
    <xf numFmtId="0" fontId="16" fillId="0" borderId="15" xfId="52" applyFont="1" applyFill="1" applyBorder="1" applyAlignment="1">
      <alignment horizontal="center" vertical="center"/>
    </xf>
    <xf numFmtId="0" fontId="16" fillId="0" borderId="2" xfId="53" applyFont="1" applyFill="1" applyBorder="1" applyAlignment="1">
      <alignment horizontal="center"/>
    </xf>
    <xf numFmtId="0" fontId="22" fillId="0" borderId="2" xfId="53" applyFont="1" applyFill="1" applyBorder="1" applyAlignment="1" applyProtection="1">
      <alignment horizontal="center" vertical="center"/>
    </xf>
    <xf numFmtId="0" fontId="22" fillId="0" borderId="16" xfId="53" applyFont="1" applyFill="1" applyBorder="1" applyAlignment="1" applyProtection="1">
      <alignment horizontal="center" vertical="center"/>
    </xf>
    <xf numFmtId="0" fontId="23" fillId="5" borderId="2" xfId="55" applyFont="1" applyFill="1" applyBorder="1" applyAlignment="1">
      <alignment horizontal="center"/>
    </xf>
    <xf numFmtId="0" fontId="23" fillId="0" borderId="16" xfId="55" applyFont="1" applyFill="1" applyBorder="1" applyAlignment="1">
      <alignment horizontal="center"/>
    </xf>
    <xf numFmtId="49" fontId="30" fillId="0" borderId="2" xfId="54" applyNumberFormat="1" applyFont="1" applyFill="1" applyBorder="1" applyAlignment="1">
      <alignment horizontal="center" vertical="center"/>
    </xf>
    <xf numFmtId="49" fontId="30" fillId="0" borderId="16" xfId="54" applyNumberFormat="1" applyFont="1" applyFill="1" applyBorder="1" applyAlignment="1">
      <alignment horizontal="center" vertical="center"/>
    </xf>
    <xf numFmtId="0" fontId="16" fillId="0" borderId="14" xfId="53" applyFont="1" applyFill="1" applyBorder="1" applyAlignment="1">
      <alignment horizontal="center"/>
    </xf>
    <xf numFmtId="49" fontId="30" fillId="0" borderId="14" xfId="54" applyNumberFormat="1" applyFont="1" applyFill="1" applyBorder="1" applyAlignment="1">
      <alignment horizontal="center" vertical="center"/>
    </xf>
    <xf numFmtId="49" fontId="30" fillId="0" borderId="17" xfId="54" applyNumberFormat="1" applyFont="1" applyFill="1" applyBorder="1" applyAlignment="1">
      <alignment horizontal="center" vertical="center"/>
    </xf>
    <xf numFmtId="0" fontId="22" fillId="0" borderId="0" xfId="53" applyFont="1" applyFill="1" applyAlignment="1"/>
    <xf numFmtId="14" fontId="22" fillId="0" borderId="0" xfId="53" applyNumberFormat="1" applyFont="1" applyFill="1" applyAlignment="1">
      <alignment horizontal="left"/>
    </xf>
    <xf numFmtId="0" fontId="7" fillId="0" borderId="0" xfId="52" applyFill="1" applyBorder="1" applyAlignment="1">
      <alignment horizontal="left" vertical="center"/>
    </xf>
    <xf numFmtId="0" fontId="7" fillId="0" borderId="0" xfId="52" applyFont="1" applyFill="1" applyAlignment="1">
      <alignment horizontal="left" vertical="center"/>
    </xf>
    <xf numFmtId="0" fontId="7" fillId="0" borderId="0" xfId="52" applyFill="1" applyAlignment="1">
      <alignment horizontal="left" vertical="center"/>
    </xf>
    <xf numFmtId="0" fontId="31" fillId="0" borderId="18" xfId="52" applyFont="1" applyBorder="1" applyAlignment="1">
      <alignment horizontal="center" vertical="top"/>
    </xf>
    <xf numFmtId="0" fontId="32" fillId="0" borderId="19" xfId="52" applyFont="1" applyFill="1" applyBorder="1" applyAlignment="1">
      <alignment horizontal="left" vertical="center"/>
    </xf>
    <xf numFmtId="0" fontId="19" fillId="0" borderId="20" xfId="52" applyFont="1" applyFill="1" applyBorder="1" applyAlignment="1">
      <alignment horizontal="left" vertical="center"/>
    </xf>
    <xf numFmtId="0" fontId="32" fillId="0" borderId="20" xfId="52" applyFont="1" applyFill="1" applyBorder="1" applyAlignment="1">
      <alignment horizontal="center" vertical="center"/>
    </xf>
    <xf numFmtId="0" fontId="12" fillId="0" borderId="20" xfId="52" applyFont="1" applyFill="1" applyBorder="1" applyAlignment="1">
      <alignment vertical="center"/>
    </xf>
    <xf numFmtId="0" fontId="32" fillId="0" borderId="20" xfId="52" applyFont="1" applyFill="1" applyBorder="1" applyAlignment="1">
      <alignment vertical="center"/>
    </xf>
    <xf numFmtId="0" fontId="19" fillId="0" borderId="21" xfId="52" applyFont="1" applyBorder="1" applyAlignment="1">
      <alignment horizontal="left" vertical="center"/>
    </xf>
    <xf numFmtId="0" fontId="19" fillId="0" borderId="22" xfId="52" applyFont="1" applyBorder="1" applyAlignment="1">
      <alignment horizontal="left" vertical="center"/>
    </xf>
    <xf numFmtId="0" fontId="32" fillId="0" borderId="23" xfId="52" applyFont="1" applyFill="1" applyBorder="1" applyAlignment="1">
      <alignment vertical="center"/>
    </xf>
    <xf numFmtId="0" fontId="19" fillId="0" borderId="21" xfId="52" applyFont="1" applyFill="1" applyBorder="1" applyAlignment="1">
      <alignment horizontal="left" vertical="center"/>
    </xf>
    <xf numFmtId="0" fontId="32" fillId="0" borderId="21" xfId="52" applyFont="1" applyFill="1" applyBorder="1" applyAlignment="1">
      <alignment vertical="center"/>
    </xf>
    <xf numFmtId="58" fontId="12" fillId="0" borderId="21" xfId="52" applyNumberFormat="1" applyFont="1" applyFill="1" applyBorder="1" applyAlignment="1">
      <alignment horizontal="center" vertical="center"/>
    </xf>
    <xf numFmtId="0" fontId="12" fillId="0" borderId="21" xfId="52" applyFont="1" applyFill="1" applyBorder="1" applyAlignment="1">
      <alignment horizontal="center" vertical="center"/>
    </xf>
    <xf numFmtId="0" fontId="32" fillId="0" borderId="21" xfId="52" applyFont="1" applyFill="1" applyBorder="1" applyAlignment="1">
      <alignment horizontal="center" vertical="center"/>
    </xf>
    <xf numFmtId="0" fontId="32" fillId="0" borderId="23" xfId="52" applyFont="1" applyFill="1" applyBorder="1" applyAlignment="1">
      <alignment horizontal="left" vertical="center"/>
    </xf>
    <xf numFmtId="0" fontId="32" fillId="0" borderId="21" xfId="52" applyFont="1" applyFill="1" applyBorder="1" applyAlignment="1">
      <alignment horizontal="left" vertical="center"/>
    </xf>
    <xf numFmtId="0" fontId="32" fillId="0" borderId="24" xfId="52" applyFont="1" applyFill="1" applyBorder="1" applyAlignment="1">
      <alignment vertical="center"/>
    </xf>
    <xf numFmtId="0" fontId="19" fillId="0" borderId="25" xfId="52" applyFont="1" applyFill="1" applyBorder="1" applyAlignment="1">
      <alignment horizontal="left" vertical="center"/>
    </xf>
    <xf numFmtId="0" fontId="32" fillId="0" borderId="25" xfId="52" applyFont="1" applyFill="1" applyBorder="1" applyAlignment="1">
      <alignment vertical="center"/>
    </xf>
    <xf numFmtId="0" fontId="12" fillId="0" borderId="25" xfId="52" applyFont="1" applyFill="1" applyBorder="1" applyAlignment="1">
      <alignment horizontal="left" vertical="center"/>
    </xf>
    <xf numFmtId="0" fontId="32" fillId="0" borderId="25" xfId="52" applyFont="1" applyFill="1" applyBorder="1" applyAlignment="1">
      <alignment horizontal="left" vertical="center"/>
    </xf>
    <xf numFmtId="0" fontId="32" fillId="0" borderId="0" xfId="52" applyFont="1" applyFill="1" applyBorder="1" applyAlignment="1">
      <alignment vertical="center"/>
    </xf>
    <xf numFmtId="0" fontId="12" fillId="0" borderId="0" xfId="52" applyFont="1" applyFill="1" applyBorder="1" applyAlignment="1">
      <alignment vertical="center"/>
    </xf>
    <xf numFmtId="0" fontId="12" fillId="0" borderId="0" xfId="52" applyFont="1" applyFill="1" applyAlignment="1">
      <alignment horizontal="left" vertical="center"/>
    </xf>
    <xf numFmtId="0" fontId="32" fillId="0" borderId="19" xfId="52" applyFont="1" applyFill="1" applyBorder="1" applyAlignment="1">
      <alignment vertical="center"/>
    </xf>
    <xf numFmtId="0" fontId="32" fillId="0" borderId="26" xfId="52" applyFont="1" applyFill="1" applyBorder="1" applyAlignment="1">
      <alignment horizontal="left" vertical="center"/>
    </xf>
    <xf numFmtId="0" fontId="32" fillId="0" borderId="27" xfId="52" applyFont="1" applyFill="1" applyBorder="1" applyAlignment="1">
      <alignment horizontal="left" vertical="center"/>
    </xf>
    <xf numFmtId="0" fontId="12" fillId="0" borderId="21" xfId="52" applyFont="1" applyFill="1" applyBorder="1" applyAlignment="1">
      <alignment horizontal="left" vertical="center"/>
    </xf>
    <xf numFmtId="0" fontId="12" fillId="0" borderId="21" xfId="52" applyFont="1" applyFill="1" applyBorder="1" applyAlignment="1">
      <alignment vertical="center"/>
    </xf>
    <xf numFmtId="0" fontId="12" fillId="0" borderId="28" xfId="52" applyFont="1" applyFill="1" applyBorder="1" applyAlignment="1">
      <alignment horizontal="center" vertical="center"/>
    </xf>
    <xf numFmtId="0" fontId="12" fillId="0" borderId="29" xfId="52" applyFont="1" applyFill="1" applyBorder="1" applyAlignment="1">
      <alignment horizontal="center" vertical="center"/>
    </xf>
    <xf numFmtId="0" fontId="33" fillId="0" borderId="30" xfId="52" applyFont="1" applyFill="1" applyBorder="1" applyAlignment="1">
      <alignment horizontal="left" vertical="center"/>
    </xf>
    <xf numFmtId="0" fontId="33" fillId="0" borderId="29" xfId="52" applyFont="1" applyFill="1" applyBorder="1" applyAlignment="1">
      <alignment horizontal="left" vertical="center"/>
    </xf>
    <xf numFmtId="0" fontId="12" fillId="0" borderId="25" xfId="52" applyFont="1" applyFill="1" applyBorder="1" applyAlignment="1">
      <alignment vertical="center"/>
    </xf>
    <xf numFmtId="0" fontId="12" fillId="0" borderId="0" xfId="52" applyFont="1" applyFill="1" applyBorder="1" applyAlignment="1">
      <alignment horizontal="left" vertical="center"/>
    </xf>
    <xf numFmtId="0" fontId="32" fillId="0" borderId="20" xfId="52" applyFont="1" applyFill="1" applyBorder="1" applyAlignment="1">
      <alignment horizontal="left" vertical="center"/>
    </xf>
    <xf numFmtId="0" fontId="12" fillId="0" borderId="23" xfId="52" applyFont="1" applyFill="1" applyBorder="1" applyAlignment="1">
      <alignment horizontal="left" vertical="center"/>
    </xf>
    <xf numFmtId="0" fontId="12" fillId="0" borderId="30" xfId="52" applyFont="1" applyFill="1" applyBorder="1" applyAlignment="1">
      <alignment horizontal="left" vertical="center"/>
    </xf>
    <xf numFmtId="0" fontId="12" fillId="0" borderId="29" xfId="52" applyFont="1" applyFill="1" applyBorder="1" applyAlignment="1">
      <alignment horizontal="left" vertical="center"/>
    </xf>
    <xf numFmtId="0" fontId="12" fillId="0" borderId="23" xfId="52" applyFont="1" applyFill="1" applyBorder="1" applyAlignment="1">
      <alignment horizontal="left" vertical="center" wrapText="1"/>
    </xf>
    <xf numFmtId="0" fontId="12" fillId="0" borderId="21" xfId="52" applyFont="1" applyFill="1" applyBorder="1" applyAlignment="1">
      <alignment horizontal="left" vertical="center" wrapText="1"/>
    </xf>
    <xf numFmtId="0" fontId="32" fillId="0" borderId="24" xfId="52" applyFont="1" applyFill="1" applyBorder="1" applyAlignment="1">
      <alignment horizontal="left" vertical="center"/>
    </xf>
    <xf numFmtId="0" fontId="7" fillId="0" borderId="25" xfId="52" applyFill="1" applyBorder="1" applyAlignment="1">
      <alignment horizontal="center" vertical="center"/>
    </xf>
    <xf numFmtId="0" fontId="32" fillId="0" borderId="31" xfId="52" applyFont="1" applyFill="1" applyBorder="1" applyAlignment="1">
      <alignment horizontal="center" vertical="center"/>
    </xf>
    <xf numFmtId="0" fontId="32" fillId="0" borderId="32" xfId="52" applyFont="1" applyFill="1" applyBorder="1" applyAlignment="1">
      <alignment horizontal="left" vertical="center"/>
    </xf>
    <xf numFmtId="0" fontId="12" fillId="0" borderId="30" xfId="52" applyFont="1" applyFill="1" applyBorder="1" applyAlignment="1">
      <alignment horizontal="right" vertical="center"/>
    </xf>
    <xf numFmtId="0" fontId="12" fillId="0" borderId="29" xfId="52" applyFont="1" applyFill="1" applyBorder="1" applyAlignment="1">
      <alignment horizontal="right" vertical="center"/>
    </xf>
    <xf numFmtId="0" fontId="33" fillId="0" borderId="19" xfId="52" applyFont="1" applyFill="1" applyBorder="1" applyAlignment="1">
      <alignment horizontal="left" vertical="center"/>
    </xf>
    <xf numFmtId="0" fontId="33" fillId="0" borderId="20" xfId="52" applyFont="1" applyFill="1" applyBorder="1" applyAlignment="1">
      <alignment horizontal="left" vertical="center"/>
    </xf>
    <xf numFmtId="0" fontId="32" fillId="0" borderId="28" xfId="52" applyFont="1" applyFill="1" applyBorder="1" applyAlignment="1">
      <alignment horizontal="left" vertical="center"/>
    </xf>
    <xf numFmtId="0" fontId="32" fillId="0" borderId="33" xfId="52" applyFont="1" applyFill="1" applyBorder="1" applyAlignment="1">
      <alignment horizontal="left" vertical="center"/>
    </xf>
    <xf numFmtId="0" fontId="12" fillId="0" borderId="25" xfId="52" applyFont="1" applyFill="1" applyBorder="1" applyAlignment="1">
      <alignment horizontal="center" vertical="center"/>
    </xf>
    <xf numFmtId="58" fontId="12" fillId="0" borderId="25" xfId="52" applyNumberFormat="1" applyFont="1" applyFill="1" applyBorder="1" applyAlignment="1">
      <alignment horizontal="center" vertical="center"/>
    </xf>
    <xf numFmtId="0" fontId="32" fillId="0" borderId="25" xfId="52" applyFont="1" applyFill="1" applyBorder="1" applyAlignment="1">
      <alignment horizontal="center" vertical="center"/>
    </xf>
    <xf numFmtId="0" fontId="12" fillId="0" borderId="20" xfId="52" applyFont="1" applyFill="1" applyBorder="1" applyAlignment="1">
      <alignment horizontal="center" vertical="center"/>
    </xf>
    <xf numFmtId="0" fontId="12" fillId="0" borderId="34" xfId="52" applyFont="1" applyFill="1" applyBorder="1" applyAlignment="1">
      <alignment horizontal="center" vertical="center"/>
    </xf>
    <xf numFmtId="0" fontId="32" fillId="0" borderId="22" xfId="52" applyFont="1" applyFill="1" applyBorder="1" applyAlignment="1">
      <alignment horizontal="center" vertical="center"/>
    </xf>
    <xf numFmtId="0" fontId="12" fillId="0" borderId="22" xfId="52" applyFont="1" applyFill="1" applyBorder="1" applyAlignment="1">
      <alignment horizontal="left" vertical="center"/>
    </xf>
    <xf numFmtId="0" fontId="12" fillId="0" borderId="35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2" fillId="0" borderId="36" xfId="52" applyFont="1" applyFill="1" applyBorder="1" applyAlignment="1">
      <alignment horizontal="left" vertical="center"/>
    </xf>
    <xf numFmtId="0" fontId="12" fillId="0" borderId="37" xfId="52" applyFont="1" applyFill="1" applyBorder="1" applyAlignment="1">
      <alignment horizontal="center" vertical="center"/>
    </xf>
    <xf numFmtId="0" fontId="33" fillId="0" borderId="37" xfId="52" applyFont="1" applyFill="1" applyBorder="1" applyAlignment="1">
      <alignment horizontal="left" vertical="center"/>
    </xf>
    <xf numFmtId="0" fontId="32" fillId="0" borderId="34" xfId="52" applyFont="1" applyFill="1" applyBorder="1" applyAlignment="1">
      <alignment horizontal="left" vertical="center"/>
    </xf>
    <xf numFmtId="0" fontId="32" fillId="0" borderId="22" xfId="52" applyFont="1" applyFill="1" applyBorder="1" applyAlignment="1">
      <alignment horizontal="left" vertical="center"/>
    </xf>
    <xf numFmtId="0" fontId="12" fillId="0" borderId="37" xfId="52" applyFont="1" applyFill="1" applyBorder="1" applyAlignment="1">
      <alignment horizontal="left" vertical="center"/>
    </xf>
    <xf numFmtId="0" fontId="12" fillId="0" borderId="22" xfId="52" applyFont="1" applyFill="1" applyBorder="1" applyAlignment="1">
      <alignment horizontal="left" vertical="center" wrapText="1"/>
    </xf>
    <xf numFmtId="0" fontId="7" fillId="0" borderId="35" xfId="52" applyFill="1" applyBorder="1" applyAlignment="1">
      <alignment horizontal="center" vertical="center"/>
    </xf>
    <xf numFmtId="0" fontId="32" fillId="0" borderId="36" xfId="52" applyFont="1" applyFill="1" applyBorder="1" applyAlignment="1">
      <alignment horizontal="center" vertical="center"/>
    </xf>
    <xf numFmtId="0" fontId="12" fillId="0" borderId="33" xfId="52" applyFont="1" applyFill="1" applyBorder="1" applyAlignment="1">
      <alignment horizontal="left" vertical="center"/>
    </xf>
    <xf numFmtId="0" fontId="12" fillId="0" borderId="22" xfId="52" applyFont="1" applyFill="1" applyBorder="1" applyAlignment="1">
      <alignment horizontal="center" vertical="center"/>
    </xf>
    <xf numFmtId="0" fontId="12" fillId="0" borderId="22" xfId="52" applyFont="1" applyFill="1" applyBorder="1" applyAlignment="1">
      <alignment horizontal="center" vertical="center" wrapText="1"/>
    </xf>
    <xf numFmtId="0" fontId="7" fillId="0" borderId="37" xfId="52" applyFont="1" applyFill="1" applyBorder="1" applyAlignment="1">
      <alignment horizontal="center" vertical="center"/>
    </xf>
    <xf numFmtId="0" fontId="34" fillId="0" borderId="37" xfId="52" applyFont="1" applyFill="1" applyBorder="1" applyAlignment="1">
      <alignment horizontal="center" vertical="center"/>
    </xf>
    <xf numFmtId="0" fontId="12" fillId="0" borderId="33" xfId="52" applyFont="1" applyFill="1" applyBorder="1" applyAlignment="1">
      <alignment horizontal="right" vertical="center"/>
    </xf>
    <xf numFmtId="0" fontId="12" fillId="0" borderId="38" xfId="52" applyFont="1" applyFill="1" applyBorder="1" applyAlignment="1">
      <alignment horizontal="center" vertical="center"/>
    </xf>
    <xf numFmtId="0" fontId="33" fillId="0" borderId="34" xfId="52" applyFont="1" applyFill="1" applyBorder="1" applyAlignment="1">
      <alignment horizontal="left" vertical="center"/>
    </xf>
    <xf numFmtId="0" fontId="12" fillId="0" borderId="35" xfId="52" applyFont="1" applyFill="1" applyBorder="1" applyAlignment="1">
      <alignment horizontal="center" vertical="center"/>
    </xf>
    <xf numFmtId="0" fontId="30" fillId="0" borderId="0" xfId="53" applyFont="1" applyFill="1" applyAlignment="1">
      <alignment horizontal="center"/>
    </xf>
    <xf numFmtId="49" fontId="25" fillId="0" borderId="2" xfId="61" applyNumberFormat="1" applyFont="1" applyFill="1" applyBorder="1" applyAlignment="1">
      <alignment horizontal="center" vertical="center"/>
    </xf>
    <xf numFmtId="49" fontId="25" fillId="3" borderId="2" xfId="61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35" fillId="0" borderId="0" xfId="51" applyNumberFormat="1" applyFont="1" applyFill="1" applyBorder="1" applyAlignment="1">
      <alignment horizontal="center" vertical="center"/>
    </xf>
    <xf numFmtId="179" fontId="29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37" fillId="0" borderId="2" xfId="54" applyNumberFormat="1" applyFont="1" applyFill="1" applyBorder="1" applyAlignment="1">
      <alignment horizontal="center" vertical="center"/>
    </xf>
    <xf numFmtId="49" fontId="11" fillId="0" borderId="14" xfId="0" applyNumberFormat="1" applyFont="1" applyFill="1" applyBorder="1" applyAlignment="1">
      <alignment horizontal="center" vertical="center"/>
    </xf>
    <xf numFmtId="14" fontId="22" fillId="0" borderId="0" xfId="53" applyNumberFormat="1" applyFont="1" applyFill="1" applyAlignment="1"/>
    <xf numFmtId="58" fontId="30" fillId="0" borderId="0" xfId="53" applyNumberFormat="1" applyFont="1" applyFill="1" applyAlignment="1">
      <alignment horizontal="left"/>
    </xf>
    <xf numFmtId="0" fontId="11" fillId="0" borderId="15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36" fillId="0" borderId="16" xfId="0" applyFont="1" applyFill="1" applyBorder="1" applyAlignment="1">
      <alignment horizontal="center" vertical="center"/>
    </xf>
    <xf numFmtId="49" fontId="11" fillId="0" borderId="16" xfId="0" applyNumberFormat="1" applyFont="1" applyFill="1" applyBorder="1" applyAlignment="1">
      <alignment horizontal="center" vertical="center"/>
    </xf>
    <xf numFmtId="49" fontId="11" fillId="0" borderId="17" xfId="0" applyNumberFormat="1" applyFont="1" applyFill="1" applyBorder="1" applyAlignment="1">
      <alignment horizontal="center" vertical="center"/>
    </xf>
    <xf numFmtId="0" fontId="7" fillId="0" borderId="0" xfId="52" applyFont="1" applyAlignment="1">
      <alignment horizontal="left" vertical="center"/>
    </xf>
    <xf numFmtId="0" fontId="34" fillId="0" borderId="39" xfId="52" applyFont="1" applyBorder="1" applyAlignment="1">
      <alignment horizontal="left" vertical="center"/>
    </xf>
    <xf numFmtId="0" fontId="19" fillId="0" borderId="40" xfId="52" applyFont="1" applyBorder="1" applyAlignment="1">
      <alignment horizontal="center" vertical="center"/>
    </xf>
    <xf numFmtId="0" fontId="34" fillId="0" borderId="40" xfId="52" applyFont="1" applyBorder="1" applyAlignment="1">
      <alignment horizontal="center" vertical="center"/>
    </xf>
    <xf numFmtId="0" fontId="33" fillId="0" borderId="40" xfId="52" applyFont="1" applyBorder="1" applyAlignment="1">
      <alignment horizontal="left" vertical="center"/>
    </xf>
    <xf numFmtId="0" fontId="33" fillId="0" borderId="19" xfId="52" applyFont="1" applyBorder="1" applyAlignment="1">
      <alignment horizontal="center" vertical="center"/>
    </xf>
    <xf numFmtId="0" fontId="33" fillId="0" borderId="20" xfId="52" applyFont="1" applyBorder="1" applyAlignment="1">
      <alignment horizontal="center" vertical="center"/>
    </xf>
    <xf numFmtId="0" fontId="33" fillId="0" borderId="34" xfId="52" applyFont="1" applyBorder="1" applyAlignment="1">
      <alignment horizontal="center" vertical="center"/>
    </xf>
    <xf numFmtId="0" fontId="34" fillId="0" borderId="19" xfId="52" applyFont="1" applyBorder="1" applyAlignment="1">
      <alignment horizontal="center" vertical="center"/>
    </xf>
    <xf numFmtId="0" fontId="34" fillId="0" borderId="20" xfId="52" applyFont="1" applyBorder="1" applyAlignment="1">
      <alignment horizontal="center" vertical="center"/>
    </xf>
    <xf numFmtId="0" fontId="34" fillId="0" borderId="34" xfId="52" applyFont="1" applyBorder="1" applyAlignment="1">
      <alignment horizontal="center" vertical="center"/>
    </xf>
    <xf numFmtId="0" fontId="33" fillId="0" borderId="23" xfId="52" applyFont="1" applyBorder="1" applyAlignment="1">
      <alignment horizontal="left" vertical="center"/>
    </xf>
    <xf numFmtId="0" fontId="33" fillId="0" borderId="21" xfId="52" applyFont="1" applyBorder="1" applyAlignment="1">
      <alignment horizontal="left" vertical="center"/>
    </xf>
    <xf numFmtId="14" fontId="19" fillId="0" borderId="21" xfId="52" applyNumberFormat="1" applyFont="1" applyBorder="1" applyAlignment="1">
      <alignment horizontal="center" vertical="center"/>
    </xf>
    <xf numFmtId="14" fontId="19" fillId="0" borderId="22" xfId="52" applyNumberFormat="1" applyFont="1" applyBorder="1" applyAlignment="1">
      <alignment horizontal="center" vertical="center"/>
    </xf>
    <xf numFmtId="0" fontId="33" fillId="0" borderId="23" xfId="52" applyFont="1" applyBorder="1" applyAlignment="1">
      <alignment vertical="center"/>
    </xf>
    <xf numFmtId="49" fontId="19" fillId="0" borderId="21" xfId="52" applyNumberFormat="1" applyFont="1" applyBorder="1" applyAlignment="1">
      <alignment horizontal="center" vertical="center"/>
    </xf>
    <xf numFmtId="0" fontId="19" fillId="0" borderId="22" xfId="52" applyFont="1" applyBorder="1" applyAlignment="1">
      <alignment horizontal="center" vertical="center"/>
    </xf>
    <xf numFmtId="0" fontId="33" fillId="0" borderId="21" xfId="52" applyFont="1" applyBorder="1" applyAlignment="1">
      <alignment vertical="center"/>
    </xf>
    <xf numFmtId="0" fontId="19" fillId="0" borderId="41" xfId="52" applyFont="1" applyBorder="1" applyAlignment="1">
      <alignment horizontal="center" vertical="center"/>
    </xf>
    <xf numFmtId="0" fontId="19" fillId="0" borderId="42" xfId="52" applyFont="1" applyBorder="1" applyAlignment="1">
      <alignment horizontal="center" vertical="center"/>
    </xf>
    <xf numFmtId="0" fontId="7" fillId="0" borderId="21" xfId="52" applyFont="1" applyBorder="1" applyAlignment="1">
      <alignment vertical="center"/>
    </xf>
    <xf numFmtId="0" fontId="38" fillId="0" borderId="24" xfId="52" applyFont="1" applyBorder="1" applyAlignment="1">
      <alignment vertical="center"/>
    </xf>
    <xf numFmtId="0" fontId="19" fillId="0" borderId="43" xfId="52" applyFont="1" applyBorder="1" applyAlignment="1">
      <alignment horizontal="center" vertical="center"/>
    </xf>
    <xf numFmtId="0" fontId="19" fillId="0" borderId="38" xfId="52" applyFont="1" applyBorder="1" applyAlignment="1">
      <alignment horizontal="center" vertical="center"/>
    </xf>
    <xf numFmtId="0" fontId="33" fillId="0" borderId="24" xfId="52" applyFont="1" applyBorder="1" applyAlignment="1">
      <alignment horizontal="left" vertical="center"/>
    </xf>
    <xf numFmtId="0" fontId="33" fillId="0" borderId="25" xfId="52" applyFont="1" applyBorder="1" applyAlignment="1">
      <alignment horizontal="left" vertical="center"/>
    </xf>
    <xf numFmtId="14" fontId="19" fillId="0" borderId="25" xfId="52" applyNumberFormat="1" applyFont="1" applyBorder="1" applyAlignment="1">
      <alignment horizontal="center" vertical="center"/>
    </xf>
    <xf numFmtId="14" fontId="19" fillId="0" borderId="35" xfId="52" applyNumberFormat="1" applyFont="1" applyBorder="1" applyAlignment="1">
      <alignment horizontal="center" vertical="center"/>
    </xf>
    <xf numFmtId="0" fontId="34" fillId="0" borderId="0" xfId="52" applyFont="1" applyBorder="1" applyAlignment="1">
      <alignment horizontal="left" vertical="center"/>
    </xf>
    <xf numFmtId="0" fontId="33" fillId="0" borderId="19" xfId="52" applyFont="1" applyBorder="1" applyAlignment="1">
      <alignment vertical="center"/>
    </xf>
    <xf numFmtId="0" fontId="7" fillId="0" borderId="20" xfId="52" applyFont="1" applyBorder="1" applyAlignment="1">
      <alignment horizontal="left" vertical="center"/>
    </xf>
    <xf numFmtId="0" fontId="19" fillId="0" borderId="20" xfId="52" applyFont="1" applyBorder="1" applyAlignment="1">
      <alignment horizontal="left" vertical="center"/>
    </xf>
    <xf numFmtId="0" fontId="7" fillId="0" borderId="20" xfId="52" applyFont="1" applyBorder="1" applyAlignment="1">
      <alignment vertical="center"/>
    </xf>
    <xf numFmtId="0" fontId="33" fillId="0" borderId="20" xfId="52" applyFont="1" applyBorder="1" applyAlignment="1">
      <alignment vertical="center"/>
    </xf>
    <xf numFmtId="0" fontId="7" fillId="0" borderId="21" xfId="52" applyFont="1" applyBorder="1" applyAlignment="1">
      <alignment horizontal="left" vertical="center"/>
    </xf>
    <xf numFmtId="0" fontId="33" fillId="0" borderId="0" xfId="52" applyFont="1" applyBorder="1" applyAlignment="1">
      <alignment horizontal="left" vertical="center"/>
    </xf>
    <xf numFmtId="0" fontId="12" fillId="0" borderId="32" xfId="52" applyFont="1" applyBorder="1" applyAlignment="1">
      <alignment horizontal="left" vertical="center" wrapText="1"/>
    </xf>
    <xf numFmtId="0" fontId="12" fillId="0" borderId="27" xfId="52" applyFont="1" applyBorder="1" applyAlignment="1">
      <alignment horizontal="left" vertical="center" wrapText="1"/>
    </xf>
    <xf numFmtId="0" fontId="12" fillId="0" borderId="44" xfId="52" applyFont="1" applyBorder="1" applyAlignment="1">
      <alignment horizontal="left" vertical="center" wrapText="1"/>
    </xf>
    <xf numFmtId="0" fontId="12" fillId="0" borderId="30" xfId="52" applyFont="1" applyBorder="1" applyAlignment="1">
      <alignment horizontal="left" vertical="center"/>
    </xf>
    <xf numFmtId="0" fontId="12" fillId="0" borderId="29" xfId="52" applyFont="1" applyBorder="1" applyAlignment="1">
      <alignment horizontal="left" vertical="center"/>
    </xf>
    <xf numFmtId="0" fontId="12" fillId="0" borderId="33" xfId="52" applyFont="1" applyBorder="1" applyAlignment="1">
      <alignment horizontal="left" vertical="center"/>
    </xf>
    <xf numFmtId="0" fontId="12" fillId="0" borderId="28" xfId="52" applyFont="1" applyBorder="1" applyAlignment="1">
      <alignment horizontal="left" vertical="center"/>
    </xf>
    <xf numFmtId="0" fontId="19" fillId="0" borderId="24" xfId="52" applyFont="1" applyBorder="1" applyAlignment="1">
      <alignment horizontal="left" vertical="center"/>
    </xf>
    <xf numFmtId="0" fontId="19" fillId="0" borderId="25" xfId="52" applyFont="1" applyBorder="1" applyAlignment="1">
      <alignment horizontal="left" vertical="center"/>
    </xf>
    <xf numFmtId="0" fontId="12" fillId="0" borderId="19" xfId="52" applyFont="1" applyBorder="1" applyAlignment="1">
      <alignment horizontal="left" vertical="center" wrapText="1"/>
    </xf>
    <xf numFmtId="0" fontId="12" fillId="0" borderId="20" xfId="52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33" fillId="0" borderId="23" xfId="52" applyFont="1" applyFill="1" applyBorder="1" applyAlignment="1">
      <alignment horizontal="left" vertical="center"/>
    </xf>
    <xf numFmtId="0" fontId="33" fillId="0" borderId="24" xfId="52" applyFont="1" applyBorder="1" applyAlignment="1">
      <alignment horizontal="center" vertical="center"/>
    </xf>
    <xf numFmtId="0" fontId="33" fillId="0" borderId="25" xfId="52" applyFont="1" applyBorder="1" applyAlignment="1">
      <alignment horizontal="center" vertical="center"/>
    </xf>
    <xf numFmtId="0" fontId="33" fillId="0" borderId="23" xfId="52" applyFont="1" applyBorder="1" applyAlignment="1">
      <alignment horizontal="center" vertical="center"/>
    </xf>
    <xf numFmtId="0" fontId="33" fillId="0" borderId="21" xfId="52" applyFont="1" applyBorder="1" applyAlignment="1">
      <alignment horizontal="center" vertical="center"/>
    </xf>
    <xf numFmtId="0" fontId="32" fillId="0" borderId="21" xfId="52" applyFont="1" applyBorder="1" applyAlignment="1">
      <alignment horizontal="left" vertical="center"/>
    </xf>
    <xf numFmtId="0" fontId="33" fillId="0" borderId="45" xfId="52" applyFont="1" applyFill="1" applyBorder="1" applyAlignment="1">
      <alignment horizontal="left" vertical="center"/>
    </xf>
    <xf numFmtId="0" fontId="33" fillId="0" borderId="46" xfId="52" applyFont="1" applyFill="1" applyBorder="1" applyAlignment="1">
      <alignment horizontal="left" vertical="center"/>
    </xf>
    <xf numFmtId="0" fontId="34" fillId="0" borderId="0" xfId="52" applyFont="1" applyFill="1" applyBorder="1" applyAlignment="1">
      <alignment horizontal="left" vertical="center"/>
    </xf>
    <xf numFmtId="0" fontId="19" fillId="0" borderId="32" xfId="52" applyFont="1" applyFill="1" applyBorder="1" applyAlignment="1">
      <alignment horizontal="left" vertical="center"/>
    </xf>
    <xf numFmtId="0" fontId="19" fillId="0" borderId="27" xfId="52" applyFont="1" applyFill="1" applyBorder="1" applyAlignment="1">
      <alignment horizontal="left" vertical="center"/>
    </xf>
    <xf numFmtId="0" fontId="19" fillId="0" borderId="30" xfId="52" applyFont="1" applyFill="1" applyBorder="1" applyAlignment="1">
      <alignment horizontal="left" vertical="center"/>
    </xf>
    <xf numFmtId="0" fontId="19" fillId="0" borderId="29" xfId="52" applyFont="1" applyFill="1" applyBorder="1" applyAlignment="1">
      <alignment horizontal="left" vertical="center"/>
    </xf>
    <xf numFmtId="0" fontId="33" fillId="0" borderId="30" xfId="52" applyFont="1" applyBorder="1" applyAlignment="1">
      <alignment horizontal="left" vertical="center"/>
    </xf>
    <xf numFmtId="0" fontId="33" fillId="0" borderId="29" xfId="52" applyFont="1" applyBorder="1" applyAlignment="1">
      <alignment horizontal="left" vertical="center"/>
    </xf>
    <xf numFmtId="0" fontId="34" fillId="0" borderId="47" xfId="52" applyFont="1" applyBorder="1" applyAlignment="1">
      <alignment vertical="center"/>
    </xf>
    <xf numFmtId="0" fontId="19" fillId="0" borderId="48" xfId="52" applyFont="1" applyBorder="1" applyAlignment="1">
      <alignment horizontal="center" vertical="center"/>
    </xf>
    <xf numFmtId="0" fontId="34" fillId="0" borderId="48" xfId="52" applyFont="1" applyBorder="1" applyAlignment="1">
      <alignment vertical="center"/>
    </xf>
    <xf numFmtId="58" fontId="7" fillId="0" borderId="48" xfId="52" applyNumberFormat="1" applyFont="1" applyBorder="1" applyAlignment="1">
      <alignment vertical="center"/>
    </xf>
    <xf numFmtId="0" fontId="34" fillId="0" borderId="48" xfId="52" applyFont="1" applyBorder="1" applyAlignment="1">
      <alignment horizontal="center" vertical="center"/>
    </xf>
    <xf numFmtId="0" fontId="34" fillId="0" borderId="49" xfId="52" applyFont="1" applyFill="1" applyBorder="1" applyAlignment="1">
      <alignment horizontal="left" vertical="center"/>
    </xf>
    <xf numFmtId="0" fontId="34" fillId="0" borderId="48" xfId="52" applyFont="1" applyFill="1" applyBorder="1" applyAlignment="1">
      <alignment horizontal="left" vertical="center"/>
    </xf>
    <xf numFmtId="0" fontId="34" fillId="0" borderId="50" xfId="52" applyFont="1" applyFill="1" applyBorder="1" applyAlignment="1">
      <alignment horizontal="center" vertical="center"/>
    </xf>
    <xf numFmtId="0" fontId="34" fillId="0" borderId="51" xfId="52" applyFont="1" applyFill="1" applyBorder="1" applyAlignment="1">
      <alignment horizontal="center" vertical="center"/>
    </xf>
    <xf numFmtId="0" fontId="34" fillId="0" borderId="24" xfId="52" applyFont="1" applyFill="1" applyBorder="1" applyAlignment="1">
      <alignment horizontal="center" vertical="center"/>
    </xf>
    <xf numFmtId="0" fontId="34" fillId="0" borderId="25" xfId="52" applyFont="1" applyFill="1" applyBorder="1" applyAlignment="1">
      <alignment horizontal="center" vertical="center"/>
    </xf>
    <xf numFmtId="0" fontId="7" fillId="0" borderId="40" xfId="52" applyFont="1" applyBorder="1" applyAlignment="1">
      <alignment horizontal="center" vertical="center"/>
    </xf>
    <xf numFmtId="0" fontId="7" fillId="0" borderId="52" xfId="52" applyFont="1" applyBorder="1" applyAlignment="1">
      <alignment horizontal="center" vertical="center"/>
    </xf>
    <xf numFmtId="0" fontId="19" fillId="0" borderId="35" xfId="52" applyFont="1" applyBorder="1" applyAlignment="1">
      <alignment horizontal="left" vertical="center"/>
    </xf>
    <xf numFmtId="0" fontId="19" fillId="0" borderId="34" xfId="52" applyFont="1" applyBorder="1" applyAlignment="1">
      <alignment horizontal="left" vertical="center"/>
    </xf>
    <xf numFmtId="0" fontId="33" fillId="0" borderId="35" xfId="52" applyFont="1" applyBorder="1" applyAlignment="1">
      <alignment horizontal="left" vertical="center"/>
    </xf>
    <xf numFmtId="0" fontId="32" fillId="0" borderId="20" xfId="52" applyFont="1" applyBorder="1" applyAlignment="1">
      <alignment horizontal="left" vertical="center"/>
    </xf>
    <xf numFmtId="0" fontId="32" fillId="0" borderId="34" xfId="52" applyFont="1" applyBorder="1" applyAlignment="1">
      <alignment horizontal="left" vertical="center"/>
    </xf>
    <xf numFmtId="0" fontId="32" fillId="0" borderId="28" xfId="52" applyFont="1" applyBorder="1" applyAlignment="1">
      <alignment horizontal="left" vertical="center"/>
    </xf>
    <xf numFmtId="0" fontId="32" fillId="0" borderId="29" xfId="52" applyFont="1" applyBorder="1" applyAlignment="1">
      <alignment horizontal="left" vertical="center"/>
    </xf>
    <xf numFmtId="0" fontId="32" fillId="0" borderId="37" xfId="52" applyFont="1" applyBorder="1" applyAlignment="1">
      <alignment horizontal="left" vertical="center"/>
    </xf>
    <xf numFmtId="0" fontId="19" fillId="0" borderId="22" xfId="52" applyFont="1" applyFill="1" applyBorder="1" applyAlignment="1">
      <alignment horizontal="left" vertical="center"/>
    </xf>
    <xf numFmtId="0" fontId="33" fillId="0" borderId="35" xfId="52" applyFont="1" applyBorder="1" applyAlignment="1">
      <alignment horizontal="center" vertical="center"/>
    </xf>
    <xf numFmtId="0" fontId="32" fillId="0" borderId="22" xfId="52" applyFont="1" applyBorder="1" applyAlignment="1">
      <alignment horizontal="left" vertical="center"/>
    </xf>
    <xf numFmtId="0" fontId="33" fillId="0" borderId="38" xfId="52" applyFont="1" applyFill="1" applyBorder="1" applyAlignment="1">
      <alignment horizontal="left" vertical="center"/>
    </xf>
    <xf numFmtId="0" fontId="19" fillId="0" borderId="36" xfId="52" applyFont="1" applyFill="1" applyBorder="1" applyAlignment="1">
      <alignment horizontal="left" vertical="center"/>
    </xf>
    <xf numFmtId="0" fontId="19" fillId="0" borderId="37" xfId="52" applyFont="1" applyFill="1" applyBorder="1" applyAlignment="1">
      <alignment horizontal="left" vertical="center"/>
    </xf>
    <xf numFmtId="0" fontId="33" fillId="0" borderId="37" xfId="52" applyFont="1" applyBorder="1" applyAlignment="1">
      <alignment horizontal="left" vertical="center"/>
    </xf>
    <xf numFmtId="0" fontId="19" fillId="0" borderId="53" xfId="52" applyFont="1" applyBorder="1" applyAlignment="1">
      <alignment horizontal="center" vertical="center"/>
    </xf>
    <xf numFmtId="0" fontId="34" fillId="0" borderId="54" xfId="52" applyFont="1" applyFill="1" applyBorder="1" applyAlignment="1">
      <alignment horizontal="left" vertical="center"/>
    </xf>
    <xf numFmtId="0" fontId="34" fillId="0" borderId="55" xfId="52" applyFont="1" applyFill="1" applyBorder="1" applyAlignment="1">
      <alignment horizontal="center" vertical="center"/>
    </xf>
    <xf numFmtId="0" fontId="34" fillId="0" borderId="35" xfId="52" applyFont="1" applyFill="1" applyBorder="1" applyAlignment="1">
      <alignment horizontal="center" vertical="center"/>
    </xf>
    <xf numFmtId="0" fontId="16" fillId="0" borderId="0" xfId="53" applyFont="1" applyFill="1" applyAlignment="1">
      <alignment horizontal="left"/>
    </xf>
    <xf numFmtId="0" fontId="25" fillId="0" borderId="4" xfId="55" applyFont="1" applyFill="1" applyBorder="1" applyAlignment="1">
      <alignment horizontal="left"/>
    </xf>
    <xf numFmtId="0" fontId="25" fillId="0" borderId="2" xfId="55" applyFont="1" applyFill="1" applyBorder="1" applyAlignment="1">
      <alignment horizontal="left"/>
    </xf>
    <xf numFmtId="0" fontId="25" fillId="0" borderId="2" xfId="64" applyFont="1" applyBorder="1" applyAlignment="1">
      <alignment horizontal="left"/>
    </xf>
    <xf numFmtId="0" fontId="26" fillId="0" borderId="0" xfId="59" applyFont="1" applyFill="1" applyAlignment="1">
      <alignment horizontal="left" vertical="center"/>
    </xf>
    <xf numFmtId="0" fontId="25" fillId="0" borderId="0" xfId="59" applyFont="1" applyFill="1" applyAlignment="1">
      <alignment horizontal="center" vertical="center"/>
    </xf>
    <xf numFmtId="0" fontId="29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15" xfId="0" applyFont="1" applyFill="1" applyBorder="1" applyAlignment="1">
      <alignment horizontal="left" vertical="center"/>
    </xf>
    <xf numFmtId="0" fontId="0" fillId="0" borderId="16" xfId="0" applyFont="1" applyFill="1" applyBorder="1" applyAlignment="1">
      <alignment horizontal="left" vertical="center"/>
    </xf>
    <xf numFmtId="180" fontId="23" fillId="0" borderId="2" xfId="0" applyNumberFormat="1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/>
    </xf>
    <xf numFmtId="0" fontId="23" fillId="0" borderId="2" xfId="0" applyNumberFormat="1" applyFont="1" applyFill="1" applyBorder="1" applyAlignment="1">
      <alignment horizontal="center" vertical="center"/>
    </xf>
    <xf numFmtId="0" fontId="34" fillId="3" borderId="2" xfId="0" applyFont="1" applyFill="1" applyBorder="1" applyAlignment="1">
      <alignment horizontal="center" vertical="center" wrapText="1"/>
    </xf>
    <xf numFmtId="0" fontId="16" fillId="0" borderId="2" xfId="53" applyFont="1" applyFill="1" applyBorder="1" applyAlignment="1"/>
    <xf numFmtId="0" fontId="23" fillId="0" borderId="16" xfId="0" applyNumberFormat="1" applyFont="1" applyFill="1" applyBorder="1" applyAlignment="1">
      <alignment horizontal="center" vertical="center"/>
    </xf>
    <xf numFmtId="49" fontId="30" fillId="6" borderId="2" xfId="54" applyNumberFormat="1" applyFont="1" applyFill="1" applyBorder="1" applyAlignment="1">
      <alignment horizontal="center" vertical="center"/>
    </xf>
    <xf numFmtId="0" fontId="16" fillId="0" borderId="14" xfId="53" applyFont="1" applyFill="1" applyBorder="1" applyAlignment="1"/>
    <xf numFmtId="0" fontId="0" fillId="0" borderId="17" xfId="0" applyFont="1" applyFill="1" applyBorder="1" applyAlignment="1">
      <alignment horizontal="left" vertical="center"/>
    </xf>
    <xf numFmtId="0" fontId="7" fillId="0" borderId="0" xfId="52" applyFont="1" applyBorder="1" applyAlignment="1">
      <alignment horizontal="left" vertical="center"/>
    </xf>
    <xf numFmtId="0" fontId="39" fillId="0" borderId="18" xfId="52" applyFont="1" applyBorder="1" applyAlignment="1">
      <alignment horizontal="center" vertical="top"/>
    </xf>
    <xf numFmtId="0" fontId="33" fillId="0" borderId="56" xfId="52" applyFont="1" applyBorder="1" applyAlignment="1">
      <alignment horizontal="left" vertical="center"/>
    </xf>
    <xf numFmtId="0" fontId="33" fillId="0" borderId="18" xfId="52" applyFont="1" applyBorder="1" applyAlignment="1">
      <alignment horizontal="left" vertical="center"/>
    </xf>
    <xf numFmtId="0" fontId="33" fillId="0" borderId="31" xfId="52" applyFont="1" applyBorder="1" applyAlignment="1">
      <alignment horizontal="left" vertical="center"/>
    </xf>
    <xf numFmtId="0" fontId="34" fillId="0" borderId="49" xfId="52" applyFont="1" applyBorder="1" applyAlignment="1">
      <alignment horizontal="left" vertical="center"/>
    </xf>
    <xf numFmtId="0" fontId="34" fillId="0" borderId="48" xfId="52" applyFont="1" applyBorder="1" applyAlignment="1">
      <alignment horizontal="left" vertical="center"/>
    </xf>
    <xf numFmtId="0" fontId="33" fillId="0" borderId="50" xfId="52" applyFont="1" applyBorder="1" applyAlignment="1">
      <alignment vertical="center"/>
    </xf>
    <xf numFmtId="0" fontId="7" fillId="0" borderId="51" xfId="52" applyFont="1" applyBorder="1" applyAlignment="1">
      <alignment horizontal="left" vertical="center"/>
    </xf>
    <xf numFmtId="0" fontId="19" fillId="0" borderId="51" xfId="52" applyFont="1" applyBorder="1" applyAlignment="1">
      <alignment horizontal="left" vertical="center"/>
    </xf>
    <xf numFmtId="0" fontId="7" fillId="0" borderId="51" xfId="52" applyFont="1" applyBorder="1" applyAlignment="1">
      <alignment vertical="center"/>
    </xf>
    <xf numFmtId="0" fontId="33" fillId="0" borderId="51" xfId="52" applyFont="1" applyBorder="1" applyAlignment="1">
      <alignment vertical="center"/>
    </xf>
    <xf numFmtId="0" fontId="33" fillId="0" borderId="50" xfId="52" applyFont="1" applyBorder="1" applyAlignment="1">
      <alignment horizontal="center" vertical="center"/>
    </xf>
    <xf numFmtId="0" fontId="19" fillId="0" borderId="51" xfId="52" applyFont="1" applyBorder="1" applyAlignment="1">
      <alignment horizontal="center" vertical="center"/>
    </xf>
    <xf numFmtId="0" fontId="33" fillId="0" borderId="51" xfId="52" applyFont="1" applyBorder="1" applyAlignment="1">
      <alignment horizontal="center" vertical="center"/>
    </xf>
    <xf numFmtId="0" fontId="7" fillId="0" borderId="51" xfId="52" applyFont="1" applyBorder="1" applyAlignment="1">
      <alignment horizontal="center" vertical="center"/>
    </xf>
    <xf numFmtId="0" fontId="19" fillId="0" borderId="21" xfId="52" applyFont="1" applyBorder="1" applyAlignment="1">
      <alignment horizontal="center" vertical="center"/>
    </xf>
    <xf numFmtId="0" fontId="7" fillId="0" borderId="21" xfId="52" applyFont="1" applyBorder="1" applyAlignment="1">
      <alignment horizontal="center" vertical="center"/>
    </xf>
    <xf numFmtId="0" fontId="33" fillId="0" borderId="45" xfId="52" applyFont="1" applyBorder="1" applyAlignment="1">
      <alignment horizontal="left" vertical="center" wrapText="1"/>
    </xf>
    <xf numFmtId="0" fontId="33" fillId="0" borderId="46" xfId="52" applyFont="1" applyBorder="1" applyAlignment="1">
      <alignment horizontal="left" vertical="center" wrapText="1"/>
    </xf>
    <xf numFmtId="0" fontId="33" fillId="0" borderId="57" xfId="52" applyFont="1" applyBorder="1" applyAlignment="1">
      <alignment horizontal="left" vertical="center"/>
    </xf>
    <xf numFmtId="0" fontId="33" fillId="0" borderId="58" xfId="52" applyFont="1" applyBorder="1" applyAlignment="1">
      <alignment horizontal="left" vertical="center"/>
    </xf>
    <xf numFmtId="0" fontId="40" fillId="0" borderId="59" xfId="52" applyFont="1" applyBorder="1" applyAlignment="1">
      <alignment horizontal="left" vertical="center" wrapText="1"/>
    </xf>
    <xf numFmtId="0" fontId="23" fillId="3" borderId="2" xfId="0" applyFont="1" applyFill="1" applyBorder="1" applyAlignment="1">
      <alignment horizontal="center" vertical="center"/>
    </xf>
    <xf numFmtId="0" fontId="41" fillId="3" borderId="2" xfId="0" applyFont="1" applyFill="1" applyBorder="1" applyAlignment="1" applyProtection="1">
      <alignment horizontal="center" vertical="center" wrapText="1"/>
      <protection locked="0"/>
    </xf>
    <xf numFmtId="0" fontId="42" fillId="3" borderId="2" xfId="0" applyFont="1" applyFill="1" applyBorder="1" applyAlignment="1" applyProtection="1">
      <alignment horizontal="center" vertical="center" wrapText="1"/>
      <protection locked="0"/>
    </xf>
    <xf numFmtId="9" fontId="19" fillId="0" borderId="2" xfId="52" applyNumberFormat="1" applyFont="1" applyBorder="1" applyAlignment="1">
      <alignment horizontal="center" vertical="center"/>
    </xf>
    <xf numFmtId="9" fontId="19" fillId="0" borderId="51" xfId="52" applyNumberFormat="1" applyFont="1" applyBorder="1" applyAlignment="1">
      <alignment horizontal="center" vertical="center"/>
    </xf>
    <xf numFmtId="0" fontId="43" fillId="0" borderId="2" xfId="0" applyFont="1" applyFill="1" applyBorder="1" applyAlignment="1">
      <alignment horizontal="center" vertical="center"/>
    </xf>
    <xf numFmtId="9" fontId="19" fillId="0" borderId="21" xfId="52" applyNumberFormat="1" applyFont="1" applyBorder="1" applyAlignment="1">
      <alignment horizontal="center" vertical="center"/>
    </xf>
    <xf numFmtId="0" fontId="19" fillId="0" borderId="23" xfId="52" applyFont="1" applyBorder="1" applyAlignment="1">
      <alignment horizontal="left" vertical="center"/>
    </xf>
    <xf numFmtId="0" fontId="34" fillId="0" borderId="49" xfId="0" applyFont="1" applyBorder="1" applyAlignment="1">
      <alignment horizontal="left" vertical="center"/>
    </xf>
    <xf numFmtId="0" fontId="34" fillId="0" borderId="48" xfId="0" applyFont="1" applyBorder="1" applyAlignment="1">
      <alignment horizontal="left" vertical="center"/>
    </xf>
    <xf numFmtId="9" fontId="19" fillId="0" borderId="32" xfId="52" applyNumberFormat="1" applyFont="1" applyBorder="1" applyAlignment="1">
      <alignment horizontal="left" vertical="center"/>
    </xf>
    <xf numFmtId="9" fontId="19" fillId="0" borderId="27" xfId="52" applyNumberFormat="1" applyFont="1" applyBorder="1" applyAlignment="1">
      <alignment horizontal="left" vertical="center"/>
    </xf>
    <xf numFmtId="9" fontId="19" fillId="0" borderId="45" xfId="52" applyNumberFormat="1" applyFont="1" applyBorder="1" applyAlignment="1">
      <alignment horizontal="left" vertical="center"/>
    </xf>
    <xf numFmtId="9" fontId="19" fillId="0" borderId="46" xfId="52" applyNumberFormat="1" applyFont="1" applyBorder="1" applyAlignment="1">
      <alignment horizontal="left" vertical="center"/>
    </xf>
    <xf numFmtId="0" fontId="32" fillId="0" borderId="50" xfId="52" applyFont="1" applyFill="1" applyBorder="1" applyAlignment="1">
      <alignment horizontal="left" vertical="center"/>
    </xf>
    <xf numFmtId="0" fontId="32" fillId="0" borderId="51" xfId="52" applyFont="1" applyFill="1" applyBorder="1" applyAlignment="1">
      <alignment horizontal="left" vertical="center"/>
    </xf>
    <xf numFmtId="0" fontId="32" fillId="0" borderId="43" xfId="52" applyFont="1" applyFill="1" applyBorder="1" applyAlignment="1">
      <alignment horizontal="left" vertical="center"/>
    </xf>
    <xf numFmtId="0" fontId="32" fillId="0" borderId="46" xfId="52" applyFont="1" applyFill="1" applyBorder="1" applyAlignment="1">
      <alignment horizontal="left" vertical="center"/>
    </xf>
    <xf numFmtId="0" fontId="34" fillId="0" borderId="31" xfId="52" applyFont="1" applyFill="1" applyBorder="1" applyAlignment="1">
      <alignment horizontal="left" vertical="center"/>
    </xf>
    <xf numFmtId="0" fontId="19" fillId="0" borderId="60" xfId="52" applyFont="1" applyFill="1" applyBorder="1" applyAlignment="1">
      <alignment horizontal="left" vertical="center"/>
    </xf>
    <xf numFmtId="0" fontId="19" fillId="0" borderId="61" xfId="52" applyFont="1" applyFill="1" applyBorder="1" applyAlignment="1">
      <alignment horizontal="left" vertical="center"/>
    </xf>
    <xf numFmtId="0" fontId="34" fillId="0" borderId="39" xfId="52" applyFont="1" applyBorder="1" applyAlignment="1">
      <alignment vertical="center"/>
    </xf>
    <xf numFmtId="0" fontId="44" fillId="0" borderId="48" xfId="52" applyFont="1" applyBorder="1" applyAlignment="1">
      <alignment horizontal="center" vertical="center"/>
    </xf>
    <xf numFmtId="0" fontId="34" fillId="0" borderId="40" xfId="52" applyFont="1" applyBorder="1" applyAlignment="1">
      <alignment vertical="center"/>
    </xf>
    <xf numFmtId="0" fontId="19" fillId="0" borderId="62" xfId="52" applyFont="1" applyBorder="1" applyAlignment="1">
      <alignment vertical="center"/>
    </xf>
    <xf numFmtId="0" fontId="34" fillId="0" borderId="62" xfId="52" applyFont="1" applyBorder="1" applyAlignment="1">
      <alignment vertical="center"/>
    </xf>
    <xf numFmtId="58" fontId="7" fillId="0" borderId="40" xfId="52" applyNumberFormat="1" applyFont="1" applyBorder="1" applyAlignment="1">
      <alignment vertical="center"/>
    </xf>
    <xf numFmtId="0" fontId="34" fillId="0" borderId="31" xfId="52" applyFont="1" applyBorder="1" applyAlignment="1">
      <alignment horizontal="center" vertical="center"/>
    </xf>
    <xf numFmtId="0" fontId="19" fillId="0" borderId="63" xfId="52" applyFont="1" applyFill="1" applyBorder="1" applyAlignment="1">
      <alignment horizontal="left" vertical="center"/>
    </xf>
    <xf numFmtId="0" fontId="19" fillId="0" borderId="31" xfId="52" applyFont="1" applyFill="1" applyBorder="1" applyAlignment="1">
      <alignment horizontal="left" vertical="center"/>
    </xf>
    <xf numFmtId="0" fontId="33" fillId="0" borderId="64" xfId="52" applyFont="1" applyBorder="1" applyAlignment="1">
      <alignment horizontal="left" vertical="center"/>
    </xf>
    <xf numFmtId="0" fontId="34" fillId="0" borderId="54" xfId="52" applyFont="1" applyBorder="1" applyAlignment="1">
      <alignment horizontal="left" vertical="center"/>
    </xf>
    <xf numFmtId="0" fontId="19" fillId="0" borderId="55" xfId="52" applyFont="1" applyBorder="1" applyAlignment="1">
      <alignment horizontal="left" vertical="center"/>
    </xf>
    <xf numFmtId="0" fontId="33" fillId="0" borderId="0" xfId="52" applyFont="1" applyBorder="1" applyAlignment="1">
      <alignment vertical="center"/>
    </xf>
    <xf numFmtId="0" fontId="33" fillId="0" borderId="38" xfId="52" applyFont="1" applyBorder="1" applyAlignment="1">
      <alignment horizontal="left" vertical="center" wrapText="1"/>
    </xf>
    <xf numFmtId="0" fontId="33" fillId="0" borderId="55" xfId="52" applyFont="1" applyBorder="1" applyAlignment="1">
      <alignment horizontal="left" vertical="center"/>
    </xf>
    <xf numFmtId="0" fontId="23" fillId="0" borderId="2" xfId="0" applyFont="1" applyFill="1" applyBorder="1" applyAlignment="1">
      <alignment horizontal="center" vertical="center"/>
    </xf>
    <xf numFmtId="0" fontId="33" fillId="0" borderId="2" xfId="52" applyFont="1" applyBorder="1" applyAlignment="1">
      <alignment horizontal="center" vertical="center"/>
    </xf>
    <xf numFmtId="0" fontId="45" fillId="0" borderId="37" xfId="52" applyFont="1" applyBorder="1" applyAlignment="1">
      <alignment horizontal="left" vertical="center"/>
    </xf>
    <xf numFmtId="0" fontId="12" fillId="0" borderId="22" xfId="52" applyFont="1" applyBorder="1" applyAlignment="1">
      <alignment horizontal="left" vertical="center"/>
    </xf>
    <xf numFmtId="0" fontId="34" fillId="0" borderId="54" xfId="0" applyFont="1" applyBorder="1" applyAlignment="1">
      <alignment horizontal="left" vertical="center"/>
    </xf>
    <xf numFmtId="9" fontId="19" fillId="0" borderId="36" xfId="52" applyNumberFormat="1" applyFont="1" applyBorder="1" applyAlignment="1">
      <alignment horizontal="left" vertical="center"/>
    </xf>
    <xf numFmtId="9" fontId="19" fillId="0" borderId="38" xfId="52" applyNumberFormat="1" applyFont="1" applyBorder="1" applyAlignment="1">
      <alignment horizontal="left" vertical="center"/>
    </xf>
    <xf numFmtId="0" fontId="32" fillId="0" borderId="55" xfId="52" applyFont="1" applyFill="1" applyBorder="1" applyAlignment="1">
      <alignment horizontal="left" vertical="center"/>
    </xf>
    <xf numFmtId="0" fontId="32" fillId="0" borderId="38" xfId="52" applyFont="1" applyFill="1" applyBorder="1" applyAlignment="1">
      <alignment horizontal="left" vertical="center"/>
    </xf>
    <xf numFmtId="0" fontId="19" fillId="0" borderId="65" xfId="52" applyFont="1" applyFill="1" applyBorder="1" applyAlignment="1">
      <alignment horizontal="left" vertical="center"/>
    </xf>
    <xf numFmtId="0" fontId="34" fillId="0" borderId="66" xfId="52" applyFont="1" applyBorder="1" applyAlignment="1">
      <alignment horizontal="center" vertical="center"/>
    </xf>
    <xf numFmtId="0" fontId="19" fillId="0" borderId="62" xfId="52" applyFont="1" applyBorder="1" applyAlignment="1">
      <alignment horizontal="center" vertical="center"/>
    </xf>
    <xf numFmtId="0" fontId="19" fillId="0" borderId="64" xfId="52" applyFont="1" applyBorder="1" applyAlignment="1">
      <alignment horizontal="center" vertical="center"/>
    </xf>
    <xf numFmtId="0" fontId="19" fillId="0" borderId="64" xfId="52" applyFont="1" applyFill="1" applyBorder="1" applyAlignment="1">
      <alignment horizontal="left" vertical="center"/>
    </xf>
    <xf numFmtId="0" fontId="46" fillId="0" borderId="9" xfId="0" applyFont="1" applyBorder="1" applyAlignment="1">
      <alignment horizontal="center" vertical="center" wrapText="1"/>
    </xf>
    <xf numFmtId="0" fontId="46" fillId="0" borderId="10" xfId="0" applyFont="1" applyBorder="1" applyAlignment="1">
      <alignment horizontal="center" vertical="center" wrapText="1"/>
    </xf>
    <xf numFmtId="0" fontId="47" fillId="0" borderId="11" xfId="0" applyFont="1" applyBorder="1"/>
    <xf numFmtId="0" fontId="47" fillId="0" borderId="2" xfId="0" applyFont="1" applyBorder="1"/>
    <xf numFmtId="0" fontId="47" fillId="0" borderId="5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47" fillId="7" borderId="5" xfId="0" applyFont="1" applyFill="1" applyBorder="1" applyAlignment="1">
      <alignment horizontal="center" vertical="center"/>
    </xf>
    <xf numFmtId="0" fontId="47" fillId="7" borderId="7" xfId="0" applyFont="1" applyFill="1" applyBorder="1" applyAlignment="1">
      <alignment horizontal="center" vertical="center"/>
    </xf>
    <xf numFmtId="0" fontId="47" fillId="7" borderId="2" xfId="0" applyFont="1" applyFill="1" applyBorder="1"/>
    <xf numFmtId="0" fontId="0" fillId="0" borderId="11" xfId="0" applyBorder="1"/>
    <xf numFmtId="0" fontId="0" fillId="7" borderId="2" xfId="0" applyFill="1" applyBorder="1"/>
    <xf numFmtId="0" fontId="0" fillId="0" borderId="13" xfId="0" applyBorder="1"/>
    <xf numFmtId="0" fontId="0" fillId="0" borderId="14" xfId="0" applyBorder="1"/>
    <xf numFmtId="0" fontId="0" fillId="7" borderId="14" xfId="0" applyFill="1" applyBorder="1"/>
    <xf numFmtId="0" fontId="0" fillId="8" borderId="0" xfId="0" applyFill="1"/>
    <xf numFmtId="0" fontId="46" fillId="0" borderId="15" xfId="0" applyFont="1" applyBorder="1" applyAlignment="1">
      <alignment horizontal="center" vertical="center" wrapText="1"/>
    </xf>
    <xf numFmtId="0" fontId="47" fillId="0" borderId="67" xfId="0" applyFont="1" applyBorder="1" applyAlignment="1">
      <alignment horizontal="center" vertical="center"/>
    </xf>
    <xf numFmtId="0" fontId="47" fillId="0" borderId="16" xfId="0" applyFont="1" applyBorder="1"/>
    <xf numFmtId="0" fontId="0" fillId="0" borderId="16" xfId="0" applyBorder="1"/>
    <xf numFmtId="0" fontId="0" fillId="0" borderId="1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48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10" borderId="2" xfId="0" applyFont="1" applyFill="1" applyBorder="1" applyAlignment="1">
      <alignment vertical="top" wrapText="1"/>
    </xf>
    <xf numFmtId="0" fontId="47" fillId="9" borderId="2" xfId="0" applyFont="1" applyFill="1" applyBorder="1" applyAlignment="1">
      <alignment vertical="top" wrapText="1"/>
    </xf>
    <xf numFmtId="0" fontId="4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0" fillId="0" borderId="0" xfId="0" applyFont="1"/>
    <xf numFmtId="0" fontId="50" fillId="0" borderId="0" xfId="0" applyFont="1" applyAlignment="1">
      <alignment vertical="top" wrapText="1"/>
    </xf>
    <xf numFmtId="0" fontId="0" fillId="0" borderId="2" xfId="0" applyBorder="1" applyAlignment="1" quotePrefix="1">
      <alignment horizontal="left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常规_110509_2006-09-28 2" xfId="61"/>
    <cellStyle name="S10" xfId="62"/>
    <cellStyle name="S16" xfId="63"/>
    <cellStyle name="常规 11 17" xfId="6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34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34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34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34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34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23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83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83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83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83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83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583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583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583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583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583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583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583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583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583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583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583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583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583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583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583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583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52" name="Text Box 1"/>
        <xdr:cNvSpPr txBox="1">
          <a:spLocks noChangeArrowheads="1"/>
        </xdr:cNvSpPr>
      </xdr:nvSpPr>
      <xdr:spPr>
        <a:xfrm>
          <a:off x="0" y="5330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53" name="Text Box 1"/>
        <xdr:cNvSpPr txBox="1">
          <a:spLocks noChangeArrowheads="1"/>
        </xdr:cNvSpPr>
      </xdr:nvSpPr>
      <xdr:spPr>
        <a:xfrm>
          <a:off x="0" y="5330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54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55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57" name="Text Box 1"/>
        <xdr:cNvSpPr txBox="1">
          <a:spLocks noChangeArrowheads="1"/>
        </xdr:cNvSpPr>
      </xdr:nvSpPr>
      <xdr:spPr>
        <a:xfrm>
          <a:off x="0" y="5330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58" name="Text Box 1"/>
        <xdr:cNvSpPr txBox="1">
          <a:spLocks noChangeArrowheads="1"/>
        </xdr:cNvSpPr>
      </xdr:nvSpPr>
      <xdr:spPr>
        <a:xfrm>
          <a:off x="0" y="5330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60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61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63" name="Text Box 1"/>
        <xdr:cNvSpPr txBox="1">
          <a:spLocks noChangeArrowheads="1"/>
        </xdr:cNvSpPr>
      </xdr:nvSpPr>
      <xdr:spPr>
        <a:xfrm>
          <a:off x="0" y="5330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64" name="Text Box 1"/>
        <xdr:cNvSpPr txBox="1">
          <a:spLocks noChangeArrowheads="1"/>
        </xdr:cNvSpPr>
      </xdr:nvSpPr>
      <xdr:spPr>
        <a:xfrm>
          <a:off x="0" y="5330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65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66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68" name="Text Box 1"/>
        <xdr:cNvSpPr txBox="1">
          <a:spLocks noChangeArrowheads="1"/>
        </xdr:cNvSpPr>
      </xdr:nvSpPr>
      <xdr:spPr>
        <a:xfrm>
          <a:off x="0" y="5330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69" name="Text Box 1"/>
        <xdr:cNvSpPr txBox="1">
          <a:spLocks noChangeArrowheads="1"/>
        </xdr:cNvSpPr>
      </xdr:nvSpPr>
      <xdr:spPr>
        <a:xfrm>
          <a:off x="0" y="5330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71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72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5756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5756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5756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5756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5489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5489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81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82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83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84" name="Text Box 1"/>
        <xdr:cNvSpPr txBox="1">
          <a:spLocks noChangeArrowheads="1"/>
        </xdr:cNvSpPr>
      </xdr:nvSpPr>
      <xdr:spPr>
        <a:xfrm>
          <a:off x="0" y="5489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87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88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89" name="Text Box 1"/>
        <xdr:cNvSpPr txBox="1">
          <a:spLocks noChangeArrowheads="1"/>
        </xdr:cNvSpPr>
      </xdr:nvSpPr>
      <xdr:spPr>
        <a:xfrm>
          <a:off x="0" y="5489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90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91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92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93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94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95" name="Text Box 1"/>
        <xdr:cNvSpPr txBox="1">
          <a:spLocks noChangeArrowheads="1"/>
        </xdr:cNvSpPr>
      </xdr:nvSpPr>
      <xdr:spPr>
        <a:xfrm>
          <a:off x="0" y="5756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96" name="Text Box 1"/>
        <xdr:cNvSpPr txBox="1">
          <a:spLocks noChangeArrowheads="1"/>
        </xdr:cNvSpPr>
      </xdr:nvSpPr>
      <xdr:spPr>
        <a:xfrm>
          <a:off x="0" y="5756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97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98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99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100" name="Text Box 1"/>
        <xdr:cNvSpPr txBox="1">
          <a:spLocks noChangeArrowheads="1"/>
        </xdr:cNvSpPr>
      </xdr:nvSpPr>
      <xdr:spPr>
        <a:xfrm>
          <a:off x="0" y="5756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101" name="Text Box 1"/>
        <xdr:cNvSpPr txBox="1">
          <a:spLocks noChangeArrowheads="1"/>
        </xdr:cNvSpPr>
      </xdr:nvSpPr>
      <xdr:spPr>
        <a:xfrm>
          <a:off x="0" y="5756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02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03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04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05" name="Text Box 1"/>
        <xdr:cNvSpPr txBox="1">
          <a:spLocks noChangeArrowheads="1"/>
        </xdr:cNvSpPr>
      </xdr:nvSpPr>
      <xdr:spPr>
        <a:xfrm>
          <a:off x="0" y="5222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106" name="Text Box 1"/>
        <xdr:cNvSpPr txBox="1">
          <a:spLocks noChangeArrowheads="1"/>
        </xdr:cNvSpPr>
      </xdr:nvSpPr>
      <xdr:spPr>
        <a:xfrm>
          <a:off x="0" y="5222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107" name="Text Box 1"/>
        <xdr:cNvSpPr txBox="1">
          <a:spLocks noChangeArrowheads="1"/>
        </xdr:cNvSpPr>
      </xdr:nvSpPr>
      <xdr:spPr>
        <a:xfrm>
          <a:off x="0" y="5222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08" name="Text Box 1"/>
        <xdr:cNvSpPr txBox="1">
          <a:spLocks noChangeArrowheads="1"/>
        </xdr:cNvSpPr>
      </xdr:nvSpPr>
      <xdr:spPr>
        <a:xfrm>
          <a:off x="0" y="5222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09" name="Text Box 1"/>
        <xdr:cNvSpPr txBox="1">
          <a:spLocks noChangeArrowheads="1"/>
        </xdr:cNvSpPr>
      </xdr:nvSpPr>
      <xdr:spPr>
        <a:xfrm>
          <a:off x="0" y="5222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10" name="Text Box 1"/>
        <xdr:cNvSpPr txBox="1">
          <a:spLocks noChangeArrowheads="1"/>
        </xdr:cNvSpPr>
      </xdr:nvSpPr>
      <xdr:spPr>
        <a:xfrm>
          <a:off x="0" y="5222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111" name="Text Box 1"/>
        <xdr:cNvSpPr txBox="1">
          <a:spLocks noChangeArrowheads="1"/>
        </xdr:cNvSpPr>
      </xdr:nvSpPr>
      <xdr:spPr>
        <a:xfrm>
          <a:off x="0" y="5222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112" name="Text Box 1"/>
        <xdr:cNvSpPr txBox="1">
          <a:spLocks noChangeArrowheads="1"/>
        </xdr:cNvSpPr>
      </xdr:nvSpPr>
      <xdr:spPr>
        <a:xfrm>
          <a:off x="0" y="5222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13" name="Text Box 1"/>
        <xdr:cNvSpPr txBox="1">
          <a:spLocks noChangeArrowheads="1"/>
        </xdr:cNvSpPr>
      </xdr:nvSpPr>
      <xdr:spPr>
        <a:xfrm>
          <a:off x="0" y="5222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14" name="Text Box 1"/>
        <xdr:cNvSpPr txBox="1">
          <a:spLocks noChangeArrowheads="1"/>
        </xdr:cNvSpPr>
      </xdr:nvSpPr>
      <xdr:spPr>
        <a:xfrm>
          <a:off x="0" y="5222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15" name="Text Box 1"/>
        <xdr:cNvSpPr txBox="1">
          <a:spLocks noChangeArrowheads="1"/>
        </xdr:cNvSpPr>
      </xdr:nvSpPr>
      <xdr:spPr>
        <a:xfrm>
          <a:off x="0" y="5222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116" name="Text Box 1"/>
        <xdr:cNvSpPr txBox="1">
          <a:spLocks noChangeArrowheads="1"/>
        </xdr:cNvSpPr>
      </xdr:nvSpPr>
      <xdr:spPr>
        <a:xfrm>
          <a:off x="0" y="5222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117" name="Text Box 1"/>
        <xdr:cNvSpPr txBox="1">
          <a:spLocks noChangeArrowheads="1"/>
        </xdr:cNvSpPr>
      </xdr:nvSpPr>
      <xdr:spPr>
        <a:xfrm>
          <a:off x="0" y="5222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18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119" name="Text Box 1"/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120" name="Text Box 1"/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21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22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23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124" name="Text Box 1"/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125" name="Text Box 1"/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26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27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28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29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130" name="Text Box 1"/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131" name="Text Box 1"/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32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33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34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135" name="Text Box 1"/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136" name="Text Box 1"/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37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38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39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40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141" name="Text Box 1"/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142" name="Text Box 1"/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43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44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45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146" name="Text Box 1"/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147" name="Text Box 1"/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48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49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50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51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152" name="Text Box 1"/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153" name="Text Box 1"/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54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55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56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157" name="Text Box 1"/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158" name="Text Box 1"/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59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60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61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62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163" name="Text Box 1"/>
        <xdr:cNvSpPr txBox="1">
          <a:spLocks noChangeArrowheads="1"/>
        </xdr:cNvSpPr>
      </xdr:nvSpPr>
      <xdr:spPr>
        <a:xfrm>
          <a:off x="0" y="5756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164" name="Text Box 1"/>
        <xdr:cNvSpPr txBox="1">
          <a:spLocks noChangeArrowheads="1"/>
        </xdr:cNvSpPr>
      </xdr:nvSpPr>
      <xdr:spPr>
        <a:xfrm>
          <a:off x="0" y="5756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65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66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67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168" name="Text Box 1"/>
        <xdr:cNvSpPr txBox="1">
          <a:spLocks noChangeArrowheads="1"/>
        </xdr:cNvSpPr>
      </xdr:nvSpPr>
      <xdr:spPr>
        <a:xfrm>
          <a:off x="0" y="5756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169" name="Text Box 1"/>
        <xdr:cNvSpPr txBox="1">
          <a:spLocks noChangeArrowheads="1"/>
        </xdr:cNvSpPr>
      </xdr:nvSpPr>
      <xdr:spPr>
        <a:xfrm>
          <a:off x="0" y="5756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70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71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72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73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174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175" name="Text Box 1"/>
        <xdr:cNvSpPr txBox="1">
          <a:spLocks noChangeArrowheads="1"/>
        </xdr:cNvSpPr>
      </xdr:nvSpPr>
      <xdr:spPr>
        <a:xfrm>
          <a:off x="0" y="5489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76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77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78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179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180" name="Text Box 1"/>
        <xdr:cNvSpPr txBox="1">
          <a:spLocks noChangeArrowheads="1"/>
        </xdr:cNvSpPr>
      </xdr:nvSpPr>
      <xdr:spPr>
        <a:xfrm>
          <a:off x="0" y="5489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81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82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83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184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85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186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187" name="Text Box 1"/>
        <xdr:cNvSpPr txBox="1">
          <a:spLocks noChangeArrowheads="1"/>
        </xdr:cNvSpPr>
      </xdr:nvSpPr>
      <xdr:spPr>
        <a:xfrm>
          <a:off x="0" y="5489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88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89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90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191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192" name="Text Box 1"/>
        <xdr:cNvSpPr txBox="1">
          <a:spLocks noChangeArrowheads="1"/>
        </xdr:cNvSpPr>
      </xdr:nvSpPr>
      <xdr:spPr>
        <a:xfrm>
          <a:off x="0" y="5489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93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94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95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196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97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198" name="Text Box 1"/>
        <xdr:cNvSpPr txBox="1">
          <a:spLocks noChangeArrowheads="1"/>
        </xdr:cNvSpPr>
      </xdr:nvSpPr>
      <xdr:spPr>
        <a:xfrm>
          <a:off x="0" y="5756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199" name="Text Box 1"/>
        <xdr:cNvSpPr txBox="1">
          <a:spLocks noChangeArrowheads="1"/>
        </xdr:cNvSpPr>
      </xdr:nvSpPr>
      <xdr:spPr>
        <a:xfrm>
          <a:off x="0" y="5756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00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01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02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203" name="Text Box 1"/>
        <xdr:cNvSpPr txBox="1">
          <a:spLocks noChangeArrowheads="1"/>
        </xdr:cNvSpPr>
      </xdr:nvSpPr>
      <xdr:spPr>
        <a:xfrm>
          <a:off x="0" y="5756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204" name="Text Box 1"/>
        <xdr:cNvSpPr txBox="1">
          <a:spLocks noChangeArrowheads="1"/>
        </xdr:cNvSpPr>
      </xdr:nvSpPr>
      <xdr:spPr>
        <a:xfrm>
          <a:off x="0" y="5756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05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06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07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08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209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210" name="Text Box 1"/>
        <xdr:cNvSpPr txBox="1">
          <a:spLocks noChangeArrowheads="1"/>
        </xdr:cNvSpPr>
      </xdr:nvSpPr>
      <xdr:spPr>
        <a:xfrm>
          <a:off x="0" y="5489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11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12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13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214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215" name="Text Box 1"/>
        <xdr:cNvSpPr txBox="1">
          <a:spLocks noChangeArrowheads="1"/>
        </xdr:cNvSpPr>
      </xdr:nvSpPr>
      <xdr:spPr>
        <a:xfrm>
          <a:off x="0" y="5489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16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17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18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19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220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221" name="Text Box 1"/>
        <xdr:cNvSpPr txBox="1">
          <a:spLocks noChangeArrowheads="1"/>
        </xdr:cNvSpPr>
      </xdr:nvSpPr>
      <xdr:spPr>
        <a:xfrm>
          <a:off x="0" y="5489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22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23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24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225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226" name="Text Box 1"/>
        <xdr:cNvSpPr txBox="1">
          <a:spLocks noChangeArrowheads="1"/>
        </xdr:cNvSpPr>
      </xdr:nvSpPr>
      <xdr:spPr>
        <a:xfrm>
          <a:off x="0" y="5489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27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28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29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30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231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232" name="Text Box 1"/>
        <xdr:cNvSpPr txBox="1">
          <a:spLocks noChangeArrowheads="1"/>
        </xdr:cNvSpPr>
      </xdr:nvSpPr>
      <xdr:spPr>
        <a:xfrm>
          <a:off x="0" y="5489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33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34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35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236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237" name="Text Box 1"/>
        <xdr:cNvSpPr txBox="1">
          <a:spLocks noChangeArrowheads="1"/>
        </xdr:cNvSpPr>
      </xdr:nvSpPr>
      <xdr:spPr>
        <a:xfrm>
          <a:off x="0" y="5489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38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39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40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121920</xdr:colOff>
      <xdr:row>1</xdr:row>
      <xdr:rowOff>194310</xdr:rowOff>
    </xdr:from>
    <xdr:to>
      <xdr:col>8</xdr:col>
      <xdr:colOff>912495</xdr:colOff>
      <xdr:row>5</xdr:row>
      <xdr:rowOff>51435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05725" y="565785"/>
          <a:ext cx="790575" cy="609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8.xml"/><Relationship Id="rId8" Type="http://schemas.openxmlformats.org/officeDocument/2006/relationships/ctrlProp" Target="../ctrlProps/ctrlProp147.xml"/><Relationship Id="rId7" Type="http://schemas.openxmlformats.org/officeDocument/2006/relationships/ctrlProp" Target="../ctrlProps/ctrlProp146.xml"/><Relationship Id="rId6" Type="http://schemas.openxmlformats.org/officeDocument/2006/relationships/ctrlProp" Target="../ctrlProps/ctrlProp145.xml"/><Relationship Id="rId5" Type="http://schemas.openxmlformats.org/officeDocument/2006/relationships/ctrlProp" Target="../ctrlProps/ctrlProp144.xml"/><Relationship Id="rId41" Type="http://schemas.openxmlformats.org/officeDocument/2006/relationships/ctrlProp" Target="../ctrlProps/ctrlProp180.xml"/><Relationship Id="rId40" Type="http://schemas.openxmlformats.org/officeDocument/2006/relationships/ctrlProp" Target="../ctrlProps/ctrlProp179.xml"/><Relationship Id="rId4" Type="http://schemas.openxmlformats.org/officeDocument/2006/relationships/ctrlProp" Target="../ctrlProps/ctrlProp143.xml"/><Relationship Id="rId39" Type="http://schemas.openxmlformats.org/officeDocument/2006/relationships/ctrlProp" Target="../ctrlProps/ctrlProp178.xml"/><Relationship Id="rId38" Type="http://schemas.openxmlformats.org/officeDocument/2006/relationships/ctrlProp" Target="../ctrlProps/ctrlProp177.xml"/><Relationship Id="rId37" Type="http://schemas.openxmlformats.org/officeDocument/2006/relationships/ctrlProp" Target="../ctrlProps/ctrlProp176.xml"/><Relationship Id="rId36" Type="http://schemas.openxmlformats.org/officeDocument/2006/relationships/ctrlProp" Target="../ctrlProps/ctrlProp175.xml"/><Relationship Id="rId35" Type="http://schemas.openxmlformats.org/officeDocument/2006/relationships/ctrlProp" Target="../ctrlProps/ctrlProp174.xml"/><Relationship Id="rId34" Type="http://schemas.openxmlformats.org/officeDocument/2006/relationships/ctrlProp" Target="../ctrlProps/ctrlProp173.xml"/><Relationship Id="rId33" Type="http://schemas.openxmlformats.org/officeDocument/2006/relationships/ctrlProp" Target="../ctrlProps/ctrlProp172.xml"/><Relationship Id="rId32" Type="http://schemas.openxmlformats.org/officeDocument/2006/relationships/ctrlProp" Target="../ctrlProps/ctrlProp171.xml"/><Relationship Id="rId31" Type="http://schemas.openxmlformats.org/officeDocument/2006/relationships/ctrlProp" Target="../ctrlProps/ctrlProp170.xml"/><Relationship Id="rId30" Type="http://schemas.openxmlformats.org/officeDocument/2006/relationships/ctrlProp" Target="../ctrlProps/ctrlProp169.xml"/><Relationship Id="rId3" Type="http://schemas.openxmlformats.org/officeDocument/2006/relationships/ctrlProp" Target="../ctrlProps/ctrlProp142.xml"/><Relationship Id="rId29" Type="http://schemas.openxmlformats.org/officeDocument/2006/relationships/ctrlProp" Target="../ctrlProps/ctrlProp168.xml"/><Relationship Id="rId28" Type="http://schemas.openxmlformats.org/officeDocument/2006/relationships/ctrlProp" Target="../ctrlProps/ctrlProp167.xml"/><Relationship Id="rId27" Type="http://schemas.openxmlformats.org/officeDocument/2006/relationships/ctrlProp" Target="../ctrlProps/ctrlProp166.xml"/><Relationship Id="rId26" Type="http://schemas.openxmlformats.org/officeDocument/2006/relationships/ctrlProp" Target="../ctrlProps/ctrlProp165.xml"/><Relationship Id="rId25" Type="http://schemas.openxmlformats.org/officeDocument/2006/relationships/ctrlProp" Target="../ctrlProps/ctrlProp164.xml"/><Relationship Id="rId24" Type="http://schemas.openxmlformats.org/officeDocument/2006/relationships/ctrlProp" Target="../ctrlProps/ctrlProp163.xml"/><Relationship Id="rId23" Type="http://schemas.openxmlformats.org/officeDocument/2006/relationships/ctrlProp" Target="../ctrlProps/ctrlProp162.xml"/><Relationship Id="rId22" Type="http://schemas.openxmlformats.org/officeDocument/2006/relationships/ctrlProp" Target="../ctrlProps/ctrlProp161.xml"/><Relationship Id="rId21" Type="http://schemas.openxmlformats.org/officeDocument/2006/relationships/ctrlProp" Target="../ctrlProps/ctrlProp160.xml"/><Relationship Id="rId20" Type="http://schemas.openxmlformats.org/officeDocument/2006/relationships/ctrlProp" Target="../ctrlProps/ctrlProp15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58.xml"/><Relationship Id="rId18" Type="http://schemas.openxmlformats.org/officeDocument/2006/relationships/ctrlProp" Target="../ctrlProps/ctrlProp157.xml"/><Relationship Id="rId17" Type="http://schemas.openxmlformats.org/officeDocument/2006/relationships/ctrlProp" Target="../ctrlProps/ctrlProp156.xml"/><Relationship Id="rId16" Type="http://schemas.openxmlformats.org/officeDocument/2006/relationships/ctrlProp" Target="../ctrlProps/ctrlProp155.xml"/><Relationship Id="rId15" Type="http://schemas.openxmlformats.org/officeDocument/2006/relationships/ctrlProp" Target="../ctrlProps/ctrlProp154.xml"/><Relationship Id="rId14" Type="http://schemas.openxmlformats.org/officeDocument/2006/relationships/ctrlProp" Target="../ctrlProps/ctrlProp153.xml"/><Relationship Id="rId13" Type="http://schemas.openxmlformats.org/officeDocument/2006/relationships/ctrlProp" Target="../ctrlProps/ctrlProp152.xml"/><Relationship Id="rId12" Type="http://schemas.openxmlformats.org/officeDocument/2006/relationships/ctrlProp" Target="../ctrlProps/ctrlProp151.xml"/><Relationship Id="rId11" Type="http://schemas.openxmlformats.org/officeDocument/2006/relationships/ctrlProp" Target="../ctrlProps/ctrlProp150.xml"/><Relationship Id="rId10" Type="http://schemas.openxmlformats.org/officeDocument/2006/relationships/ctrlProp" Target="../ctrlProps/ctrlProp14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5" customWidth="1"/>
    <col min="3" max="3" width="10.125" customWidth="1"/>
  </cols>
  <sheetData>
    <row r="1" ht="21" customHeight="1" spans="1:2">
      <c r="A1" s="456"/>
      <c r="B1" s="457" t="s">
        <v>0</v>
      </c>
    </row>
    <row r="2" spans="1:2">
      <c r="A2" s="9">
        <v>1</v>
      </c>
      <c r="B2" s="458" t="s">
        <v>1</v>
      </c>
    </row>
    <row r="3" spans="1:2">
      <c r="A3" s="9">
        <v>2</v>
      </c>
      <c r="B3" s="458" t="s">
        <v>2</v>
      </c>
    </row>
    <row r="4" spans="1:2">
      <c r="A4" s="9">
        <v>3</v>
      </c>
      <c r="B4" s="458" t="s">
        <v>3</v>
      </c>
    </row>
    <row r="5" spans="1:2">
      <c r="A5" s="9">
        <v>4</v>
      </c>
      <c r="B5" s="458" t="s">
        <v>4</v>
      </c>
    </row>
    <row r="6" spans="1:2">
      <c r="A6" s="9">
        <v>5</v>
      </c>
      <c r="B6" s="458" t="s">
        <v>5</v>
      </c>
    </row>
    <row r="7" spans="1:2">
      <c r="A7" s="9">
        <v>6</v>
      </c>
      <c r="B7" s="458" t="s">
        <v>6</v>
      </c>
    </row>
    <row r="8" s="454" customFormat="1" ht="15" customHeight="1" spans="1:2">
      <c r="A8" s="459">
        <v>7</v>
      </c>
      <c r="B8" s="460" t="s">
        <v>7</v>
      </c>
    </row>
    <row r="9" ht="18.95" customHeight="1" spans="1:2">
      <c r="A9" s="456"/>
      <c r="B9" s="461" t="s">
        <v>8</v>
      </c>
    </row>
    <row r="10" ht="15.95" customHeight="1" spans="1:2">
      <c r="A10" s="9">
        <v>1</v>
      </c>
      <c r="B10" s="462" t="s">
        <v>9</v>
      </c>
    </row>
    <row r="11" spans="1:2">
      <c r="A11" s="9">
        <v>2</v>
      </c>
      <c r="B11" s="458" t="s">
        <v>10</v>
      </c>
    </row>
    <row r="12" spans="1:2">
      <c r="A12" s="9">
        <v>3</v>
      </c>
      <c r="B12" s="460" t="s">
        <v>11</v>
      </c>
    </row>
    <row r="13" spans="1:2">
      <c r="A13" s="9">
        <v>4</v>
      </c>
      <c r="B13" s="458" t="s">
        <v>12</v>
      </c>
    </row>
    <row r="14" spans="1:2">
      <c r="A14" s="9">
        <v>5</v>
      </c>
      <c r="B14" s="458" t="s">
        <v>13</v>
      </c>
    </row>
    <row r="15" spans="1:2">
      <c r="A15" s="9">
        <v>6</v>
      </c>
      <c r="B15" s="458" t="s">
        <v>14</v>
      </c>
    </row>
    <row r="16" spans="1:2">
      <c r="A16" s="9">
        <v>7</v>
      </c>
      <c r="B16" s="458" t="s">
        <v>15</v>
      </c>
    </row>
    <row r="17" spans="1:2">
      <c r="A17" s="9">
        <v>8</v>
      </c>
      <c r="B17" s="458" t="s">
        <v>16</v>
      </c>
    </row>
    <row r="18" spans="1:2">
      <c r="A18" s="9">
        <v>9</v>
      </c>
      <c r="B18" s="458" t="s">
        <v>17</v>
      </c>
    </row>
    <row r="19" spans="1:2">
      <c r="A19" s="9"/>
      <c r="B19" s="458"/>
    </row>
    <row r="20" ht="20.25" spans="1:2">
      <c r="A20" s="456"/>
      <c r="B20" s="457" t="s">
        <v>18</v>
      </c>
    </row>
    <row r="21" spans="1:2">
      <c r="A21" s="9">
        <v>1</v>
      </c>
      <c r="B21" s="463" t="s">
        <v>19</v>
      </c>
    </row>
    <row r="22" spans="1:2">
      <c r="A22" s="9">
        <v>2</v>
      </c>
      <c r="B22" s="458" t="s">
        <v>20</v>
      </c>
    </row>
    <row r="23" spans="1:2">
      <c r="A23" s="9">
        <v>3</v>
      </c>
      <c r="B23" s="458" t="s">
        <v>21</v>
      </c>
    </row>
    <row r="24" spans="1:2">
      <c r="A24" s="9">
        <v>4</v>
      </c>
      <c r="B24" s="458" t="s">
        <v>22</v>
      </c>
    </row>
    <row r="25" spans="1:2">
      <c r="A25" s="9">
        <v>5</v>
      </c>
      <c r="B25" s="458" t="s">
        <v>23</v>
      </c>
    </row>
    <row r="26" spans="1:2">
      <c r="A26" s="9">
        <v>6</v>
      </c>
      <c r="B26" s="458" t="s">
        <v>24</v>
      </c>
    </row>
    <row r="27" spans="1:2">
      <c r="A27" s="9">
        <v>7</v>
      </c>
      <c r="B27" s="458" t="s">
        <v>25</v>
      </c>
    </row>
    <row r="28" spans="1:2">
      <c r="A28" s="9"/>
      <c r="B28" s="458"/>
    </row>
    <row r="29" ht="20.25" spans="1:2">
      <c r="A29" s="456"/>
      <c r="B29" s="457" t="s">
        <v>26</v>
      </c>
    </row>
    <row r="30" spans="1:2">
      <c r="A30" s="9">
        <v>1</v>
      </c>
      <c r="B30" s="463" t="s">
        <v>27</v>
      </c>
    </row>
    <row r="31" spans="1:2">
      <c r="A31" s="9">
        <v>2</v>
      </c>
      <c r="B31" s="458" t="s">
        <v>28</v>
      </c>
    </row>
    <row r="32" spans="1:2">
      <c r="A32" s="9">
        <v>3</v>
      </c>
      <c r="B32" s="458" t="s">
        <v>29</v>
      </c>
    </row>
    <row r="33" ht="28.5" spans="1:2">
      <c r="A33" s="9">
        <v>4</v>
      </c>
      <c r="B33" s="458" t="s">
        <v>30</v>
      </c>
    </row>
    <row r="34" spans="1:2">
      <c r="A34" s="9">
        <v>5</v>
      </c>
      <c r="B34" s="458" t="s">
        <v>31</v>
      </c>
    </row>
    <row r="35" spans="1:2">
      <c r="A35" s="9">
        <v>6</v>
      </c>
      <c r="B35" s="458" t="s">
        <v>32</v>
      </c>
    </row>
    <row r="36" spans="1:2">
      <c r="A36" s="9">
        <v>7</v>
      </c>
      <c r="B36" s="458" t="s">
        <v>33</v>
      </c>
    </row>
    <row r="37" spans="1:2">
      <c r="A37" s="9"/>
      <c r="B37" s="458"/>
    </row>
    <row r="39" spans="1:2">
      <c r="A39" s="464" t="s">
        <v>34</v>
      </c>
      <c r="B39" s="46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125" zoomScaleNormal="125" workbookViewId="0">
      <selection activeCell="C4" sqref="C4:E5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8.6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251</v>
      </c>
      <c r="B2" s="5" t="s">
        <v>256</v>
      </c>
      <c r="C2" s="5" t="s">
        <v>252</v>
      </c>
      <c r="D2" s="5" t="s">
        <v>253</v>
      </c>
      <c r="E2" s="5" t="s">
        <v>254</v>
      </c>
      <c r="F2" s="5" t="s">
        <v>255</v>
      </c>
      <c r="G2" s="4" t="s">
        <v>277</v>
      </c>
      <c r="H2" s="4"/>
      <c r="I2" s="4" t="s">
        <v>278</v>
      </c>
      <c r="J2" s="4"/>
      <c r="K2" s="6" t="s">
        <v>279</v>
      </c>
      <c r="L2" s="73" t="s">
        <v>280</v>
      </c>
      <c r="M2" s="22" t="s">
        <v>281</v>
      </c>
    </row>
    <row r="3" s="1" customFormat="1" ht="16.5" spans="1:13">
      <c r="A3" s="4"/>
      <c r="B3" s="7"/>
      <c r="C3" s="7"/>
      <c r="D3" s="7"/>
      <c r="E3" s="7"/>
      <c r="F3" s="7"/>
      <c r="G3" s="4" t="s">
        <v>282</v>
      </c>
      <c r="H3" s="4" t="s">
        <v>283</v>
      </c>
      <c r="I3" s="4" t="s">
        <v>282</v>
      </c>
      <c r="J3" s="4" t="s">
        <v>283</v>
      </c>
      <c r="K3" s="8"/>
      <c r="L3" s="74"/>
      <c r="M3" s="23"/>
    </row>
    <row r="4" ht="22" customHeight="1" spans="1:13">
      <c r="A4" s="64">
        <v>1</v>
      </c>
      <c r="B4" s="26" t="s">
        <v>270</v>
      </c>
      <c r="C4" s="26" t="s">
        <v>266</v>
      </c>
      <c r="D4" s="26" t="s">
        <v>267</v>
      </c>
      <c r="E4" s="27" t="s">
        <v>268</v>
      </c>
      <c r="F4" s="13" t="s">
        <v>269</v>
      </c>
      <c r="G4" s="65">
        <v>-0.01</v>
      </c>
      <c r="H4" s="66">
        <v>0</v>
      </c>
      <c r="I4" s="66">
        <v>-0.02</v>
      </c>
      <c r="J4" s="65">
        <v>-0.01</v>
      </c>
      <c r="K4" s="69"/>
      <c r="L4" s="15" t="s">
        <v>95</v>
      </c>
      <c r="M4" s="15" t="s">
        <v>284</v>
      </c>
    </row>
    <row r="5" ht="22" customHeight="1" spans="1:13">
      <c r="A5" s="64">
        <v>2</v>
      </c>
      <c r="B5" s="26" t="s">
        <v>270</v>
      </c>
      <c r="C5" s="26" t="s">
        <v>271</v>
      </c>
      <c r="D5" s="26" t="s">
        <v>267</v>
      </c>
      <c r="E5" s="27" t="s">
        <v>272</v>
      </c>
      <c r="F5" s="13" t="s">
        <v>269</v>
      </c>
      <c r="G5" s="65">
        <v>-0.02</v>
      </c>
      <c r="H5" s="65">
        <v>-0.01</v>
      </c>
      <c r="I5" s="66">
        <v>-0.04</v>
      </c>
      <c r="J5" s="75">
        <v>-0.03</v>
      </c>
      <c r="K5" s="69"/>
      <c r="L5" s="15" t="s">
        <v>95</v>
      </c>
      <c r="M5" s="15" t="s">
        <v>284</v>
      </c>
    </row>
    <row r="6" ht="22" customHeight="1" spans="1:13">
      <c r="A6" s="64"/>
      <c r="B6" s="26"/>
      <c r="C6" s="26"/>
      <c r="D6" s="26"/>
      <c r="E6" s="27"/>
      <c r="F6" s="13"/>
      <c r="G6" s="65"/>
      <c r="H6" s="66"/>
      <c r="I6" s="66"/>
      <c r="J6" s="66"/>
      <c r="K6" s="69"/>
      <c r="L6" s="15"/>
      <c r="M6" s="15"/>
    </row>
    <row r="7" ht="22" customHeight="1" spans="1:13">
      <c r="A7" s="64"/>
      <c r="B7" s="67"/>
      <c r="C7" s="32"/>
      <c r="D7" s="32"/>
      <c r="E7" s="32"/>
      <c r="F7" s="68"/>
      <c r="G7" s="69"/>
      <c r="H7" s="70"/>
      <c r="I7" s="70"/>
      <c r="J7" s="70"/>
      <c r="K7" s="69"/>
      <c r="L7" s="9"/>
      <c r="M7" s="9"/>
    </row>
    <row r="8" ht="22" customHeight="1" spans="1:13">
      <c r="A8" s="64"/>
      <c r="B8" s="67"/>
      <c r="C8" s="32"/>
      <c r="D8" s="32"/>
      <c r="E8" s="32"/>
      <c r="F8" s="68"/>
      <c r="G8" s="69"/>
      <c r="H8" s="70"/>
      <c r="I8" s="70"/>
      <c r="J8" s="70"/>
      <c r="K8" s="69"/>
      <c r="L8" s="9"/>
      <c r="M8" s="9"/>
    </row>
    <row r="9" ht="22" customHeight="1" spans="1:13">
      <c r="A9" s="64"/>
      <c r="B9" s="67"/>
      <c r="C9" s="32"/>
      <c r="D9" s="32"/>
      <c r="E9" s="32"/>
      <c r="F9" s="68"/>
      <c r="G9" s="69"/>
      <c r="H9" s="70"/>
      <c r="I9" s="70"/>
      <c r="J9" s="70"/>
      <c r="K9" s="69"/>
      <c r="L9" s="9"/>
      <c r="M9" s="9"/>
    </row>
    <row r="10" ht="22" customHeight="1" spans="1:13">
      <c r="A10" s="64"/>
      <c r="B10" s="67"/>
      <c r="C10" s="32"/>
      <c r="D10" s="32"/>
      <c r="E10" s="32"/>
      <c r="F10" s="68"/>
      <c r="G10" s="69"/>
      <c r="H10" s="70"/>
      <c r="I10" s="70"/>
      <c r="J10" s="70"/>
      <c r="K10" s="69"/>
      <c r="L10" s="9"/>
      <c r="M10" s="9"/>
    </row>
    <row r="11" s="2" customFormat="1" ht="18.75" spans="1:13">
      <c r="A11" s="16" t="s">
        <v>285</v>
      </c>
      <c r="B11" s="17"/>
      <c r="C11" s="17"/>
      <c r="D11" s="32"/>
      <c r="E11" s="18"/>
      <c r="F11" s="68"/>
      <c r="G11" s="33"/>
      <c r="H11" s="16" t="s">
        <v>274</v>
      </c>
      <c r="I11" s="17"/>
      <c r="J11" s="17"/>
      <c r="K11" s="18"/>
      <c r="L11" s="76"/>
      <c r="M11" s="24"/>
    </row>
    <row r="12" ht="84" customHeight="1" spans="1:13">
      <c r="A12" s="71" t="s">
        <v>286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7"/>
    </row>
  </sheetData>
  <mergeCells count="15">
    <mergeCell ref="A1:M1"/>
    <mergeCell ref="G2:H2"/>
    <mergeCell ref="I2:J2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F12" sqref="F12:F13"/>
    </sheetView>
  </sheetViews>
  <sheetFormatPr defaultColWidth="9" defaultRowHeight="14.25"/>
  <cols>
    <col min="1" max="2" width="8.625" customWidth="1"/>
    <col min="3" max="3" width="13.5" customWidth="1"/>
    <col min="4" max="4" width="18.625" customWidth="1"/>
    <col min="5" max="5" width="12.125" customWidth="1"/>
    <col min="6" max="6" width="21.6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288</v>
      </c>
      <c r="B2" s="5" t="s">
        <v>256</v>
      </c>
      <c r="C2" s="5" t="s">
        <v>252</v>
      </c>
      <c r="D2" s="5" t="s">
        <v>253</v>
      </c>
      <c r="E2" s="5" t="s">
        <v>254</v>
      </c>
      <c r="F2" s="5" t="s">
        <v>255</v>
      </c>
      <c r="G2" s="40" t="s">
        <v>289</v>
      </c>
      <c r="H2" s="41"/>
      <c r="I2" s="61"/>
      <c r="J2" s="40" t="s">
        <v>290</v>
      </c>
      <c r="K2" s="41"/>
      <c r="L2" s="61"/>
      <c r="M2" s="40" t="s">
        <v>291</v>
      </c>
      <c r="N2" s="41"/>
      <c r="O2" s="61"/>
      <c r="P2" s="40" t="s">
        <v>292</v>
      </c>
      <c r="Q2" s="41"/>
      <c r="R2" s="61"/>
      <c r="S2" s="41" t="s">
        <v>293</v>
      </c>
      <c r="T2" s="41"/>
      <c r="U2" s="61"/>
      <c r="V2" s="36" t="s">
        <v>294</v>
      </c>
      <c r="W2" s="36" t="s">
        <v>265</v>
      </c>
    </row>
    <row r="3" s="1" customFormat="1" ht="16.5" spans="1:23">
      <c r="A3" s="7"/>
      <c r="B3" s="42"/>
      <c r="C3" s="42"/>
      <c r="D3" s="42"/>
      <c r="E3" s="42"/>
      <c r="F3" s="42"/>
      <c r="G3" s="4" t="s">
        <v>295</v>
      </c>
      <c r="H3" s="4" t="s">
        <v>67</v>
      </c>
      <c r="I3" s="4" t="s">
        <v>256</v>
      </c>
      <c r="J3" s="4" t="s">
        <v>295</v>
      </c>
      <c r="K3" s="4" t="s">
        <v>67</v>
      </c>
      <c r="L3" s="4" t="s">
        <v>256</v>
      </c>
      <c r="M3" s="4" t="s">
        <v>295</v>
      </c>
      <c r="N3" s="4" t="s">
        <v>67</v>
      </c>
      <c r="O3" s="4" t="s">
        <v>256</v>
      </c>
      <c r="P3" s="4" t="s">
        <v>295</v>
      </c>
      <c r="Q3" s="4" t="s">
        <v>67</v>
      </c>
      <c r="R3" s="4" t="s">
        <v>256</v>
      </c>
      <c r="S3" s="4" t="s">
        <v>295</v>
      </c>
      <c r="T3" s="4" t="s">
        <v>67</v>
      </c>
      <c r="U3" s="4" t="s">
        <v>256</v>
      </c>
      <c r="V3" s="63"/>
      <c r="W3" s="63"/>
    </row>
    <row r="4" spans="1:23">
      <c r="A4" s="43" t="s">
        <v>296</v>
      </c>
      <c r="B4" s="44" t="s">
        <v>270</v>
      </c>
      <c r="C4" s="26" t="s">
        <v>266</v>
      </c>
      <c r="D4" s="26" t="s">
        <v>267</v>
      </c>
      <c r="E4" s="27" t="s">
        <v>268</v>
      </c>
      <c r="F4" s="13" t="s">
        <v>269</v>
      </c>
      <c r="G4" s="466" t="s">
        <v>297</v>
      </c>
      <c r="H4" s="45" t="s">
        <v>298</v>
      </c>
      <c r="I4" s="45" t="s">
        <v>299</v>
      </c>
      <c r="J4" s="45"/>
      <c r="K4" s="29"/>
      <c r="L4" s="29"/>
      <c r="M4" s="15"/>
      <c r="N4" s="15"/>
      <c r="O4" s="15"/>
      <c r="P4" s="15"/>
      <c r="Q4" s="15"/>
      <c r="R4" s="15"/>
      <c r="S4" s="15"/>
      <c r="T4" s="15"/>
      <c r="U4" s="15"/>
      <c r="V4" s="15" t="s">
        <v>300</v>
      </c>
      <c r="W4" s="15"/>
    </row>
    <row r="5" ht="16.5" spans="1:23">
      <c r="A5" s="46"/>
      <c r="B5" s="47"/>
      <c r="C5" s="26" t="s">
        <v>271</v>
      </c>
      <c r="D5" s="26" t="s">
        <v>267</v>
      </c>
      <c r="E5" s="27" t="s">
        <v>272</v>
      </c>
      <c r="F5" s="13" t="s">
        <v>269</v>
      </c>
      <c r="G5" s="48" t="s">
        <v>301</v>
      </c>
      <c r="H5" s="49"/>
      <c r="I5" s="62"/>
      <c r="J5" s="48" t="s">
        <v>302</v>
      </c>
      <c r="K5" s="49"/>
      <c r="L5" s="62"/>
      <c r="M5" s="40" t="s">
        <v>303</v>
      </c>
      <c r="N5" s="41"/>
      <c r="O5" s="61"/>
      <c r="P5" s="40" t="s">
        <v>304</v>
      </c>
      <c r="Q5" s="41"/>
      <c r="R5" s="61"/>
      <c r="S5" s="41" t="s">
        <v>305</v>
      </c>
      <c r="T5" s="41"/>
      <c r="U5" s="61"/>
      <c r="V5" s="15"/>
      <c r="W5" s="15"/>
    </row>
    <row r="6" ht="16.5" spans="1:23">
      <c r="A6" s="46"/>
      <c r="B6" s="47"/>
      <c r="C6" s="26"/>
      <c r="D6" s="26"/>
      <c r="E6" s="27"/>
      <c r="F6" s="13"/>
      <c r="G6" s="50" t="s">
        <v>295</v>
      </c>
      <c r="H6" s="50" t="s">
        <v>67</v>
      </c>
      <c r="I6" s="50" t="s">
        <v>256</v>
      </c>
      <c r="J6" s="50" t="s">
        <v>295</v>
      </c>
      <c r="K6" s="50" t="s">
        <v>67</v>
      </c>
      <c r="L6" s="50" t="s">
        <v>256</v>
      </c>
      <c r="M6" s="4" t="s">
        <v>295</v>
      </c>
      <c r="N6" s="4" t="s">
        <v>67</v>
      </c>
      <c r="O6" s="4" t="s">
        <v>256</v>
      </c>
      <c r="P6" s="4" t="s">
        <v>295</v>
      </c>
      <c r="Q6" s="4" t="s">
        <v>67</v>
      </c>
      <c r="R6" s="4" t="s">
        <v>256</v>
      </c>
      <c r="S6" s="4" t="s">
        <v>295</v>
      </c>
      <c r="T6" s="4" t="s">
        <v>67</v>
      </c>
      <c r="U6" s="4" t="s">
        <v>256</v>
      </c>
      <c r="V6" s="15"/>
      <c r="W6" s="15"/>
    </row>
    <row r="7" ht="18.75" spans="1:23">
      <c r="A7" s="51"/>
      <c r="B7" s="52"/>
      <c r="C7" s="26"/>
      <c r="D7" s="26"/>
      <c r="E7" s="30"/>
      <c r="F7" s="53"/>
      <c r="G7" s="29"/>
      <c r="H7" s="45"/>
      <c r="I7" s="45"/>
      <c r="J7" s="45"/>
      <c r="K7" s="45"/>
      <c r="L7" s="29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>
      <c r="A8" s="43"/>
      <c r="B8" s="44"/>
      <c r="C8" s="54"/>
      <c r="D8" s="54"/>
      <c r="E8" s="54"/>
      <c r="F8" s="43"/>
      <c r="G8" s="15"/>
      <c r="H8" s="45"/>
      <c r="I8" s="4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ht="22" customHeight="1" spans="1:23">
      <c r="A9" s="46"/>
      <c r="B9" s="47"/>
      <c r="C9" s="51"/>
      <c r="D9" s="55"/>
      <c r="E9" s="51"/>
      <c r="F9" s="51"/>
      <c r="G9" s="15"/>
      <c r="H9" s="45"/>
      <c r="I9" s="4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>
      <c r="A10" s="43"/>
      <c r="B10" s="44"/>
      <c r="C10" s="56"/>
      <c r="D10" s="54"/>
      <c r="E10" s="56"/>
      <c r="F10" s="43"/>
      <c r="G10" s="15"/>
      <c r="H10" s="45"/>
      <c r="I10" s="4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>
      <c r="A11" s="46"/>
      <c r="B11" s="47"/>
      <c r="C11" s="57"/>
      <c r="D11" s="55"/>
      <c r="E11" s="57"/>
      <c r="F11" s="51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>
      <c r="A12" s="58"/>
      <c r="B12" s="58"/>
      <c r="C12" s="58"/>
      <c r="D12" s="58"/>
      <c r="E12" s="58"/>
      <c r="F12" s="58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>
      <c r="A13" s="57"/>
      <c r="B13" s="57"/>
      <c r="C13" s="57"/>
      <c r="D13" s="57"/>
      <c r="E13" s="57"/>
      <c r="F13" s="57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>
      <c r="A14" s="58"/>
      <c r="B14" s="58"/>
      <c r="C14" s="58"/>
      <c r="D14" s="58"/>
      <c r="E14" s="58"/>
      <c r="F14" s="58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7"/>
      <c r="B15" s="57"/>
      <c r="C15" s="57"/>
      <c r="D15" s="57"/>
      <c r="E15" s="57"/>
      <c r="F15" s="57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6" t="s">
        <v>306</v>
      </c>
      <c r="B17" s="17"/>
      <c r="C17" s="17"/>
      <c r="D17" s="17"/>
      <c r="E17" s="18"/>
      <c r="F17" s="19"/>
      <c r="G17" s="33"/>
      <c r="H17" s="39"/>
      <c r="I17" s="39"/>
      <c r="J17" s="16" t="s">
        <v>274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4"/>
    </row>
    <row r="18" ht="80" customHeight="1" spans="1:23">
      <c r="A18" s="59" t="s">
        <v>307</v>
      </c>
      <c r="B18" s="59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309</v>
      </c>
      <c r="B2" s="36" t="s">
        <v>252</v>
      </c>
      <c r="C2" s="36" t="s">
        <v>253</v>
      </c>
      <c r="D2" s="36" t="s">
        <v>254</v>
      </c>
      <c r="E2" s="36" t="s">
        <v>255</v>
      </c>
      <c r="F2" s="36" t="s">
        <v>256</v>
      </c>
      <c r="G2" s="35" t="s">
        <v>310</v>
      </c>
      <c r="H2" s="35" t="s">
        <v>311</v>
      </c>
      <c r="I2" s="35" t="s">
        <v>312</v>
      </c>
      <c r="J2" s="35" t="s">
        <v>311</v>
      </c>
      <c r="K2" s="35" t="s">
        <v>313</v>
      </c>
      <c r="L2" s="35" t="s">
        <v>311</v>
      </c>
      <c r="M2" s="36" t="s">
        <v>294</v>
      </c>
      <c r="N2" s="36" t="s">
        <v>265</v>
      </c>
    </row>
    <row r="3" spans="1:14">
      <c r="A3" s="9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ht="16.5" spans="1:14">
      <c r="A4" s="37" t="s">
        <v>309</v>
      </c>
      <c r="B4" s="38" t="s">
        <v>314</v>
      </c>
      <c r="C4" s="38" t="s">
        <v>295</v>
      </c>
      <c r="D4" s="38" t="s">
        <v>254</v>
      </c>
      <c r="E4" s="36" t="s">
        <v>255</v>
      </c>
      <c r="F4" s="36" t="s">
        <v>256</v>
      </c>
      <c r="G4" s="35" t="s">
        <v>310</v>
      </c>
      <c r="H4" s="35" t="s">
        <v>311</v>
      </c>
      <c r="I4" s="35" t="s">
        <v>312</v>
      </c>
      <c r="J4" s="35" t="s">
        <v>311</v>
      </c>
      <c r="K4" s="35" t="s">
        <v>313</v>
      </c>
      <c r="L4" s="35" t="s">
        <v>311</v>
      </c>
      <c r="M4" s="36" t="s">
        <v>294</v>
      </c>
      <c r="N4" s="36" t="s">
        <v>265</v>
      </c>
    </row>
    <row r="5" spans="1:14">
      <c r="A5" s="9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9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6" t="s">
        <v>315</v>
      </c>
      <c r="B11" s="17"/>
      <c r="C11" s="17"/>
      <c r="D11" s="18"/>
      <c r="E11" s="19"/>
      <c r="F11" s="39"/>
      <c r="G11" s="33"/>
      <c r="H11" s="39"/>
      <c r="I11" s="16" t="s">
        <v>316</v>
      </c>
      <c r="J11" s="17"/>
      <c r="K11" s="17"/>
      <c r="L11" s="17"/>
      <c r="M11" s="17"/>
      <c r="N11" s="24"/>
    </row>
    <row r="12" ht="16.5" spans="1:14">
      <c r="A12" s="20" t="s">
        <v>317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J14" sqref="J14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8.9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318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288</v>
      </c>
      <c r="B2" s="5" t="s">
        <v>256</v>
      </c>
      <c r="C2" s="5" t="s">
        <v>252</v>
      </c>
      <c r="D2" s="5" t="s">
        <v>253</v>
      </c>
      <c r="E2" s="5" t="s">
        <v>254</v>
      </c>
      <c r="F2" s="5" t="s">
        <v>255</v>
      </c>
      <c r="G2" s="4" t="s">
        <v>319</v>
      </c>
      <c r="H2" s="4" t="s">
        <v>320</v>
      </c>
      <c r="I2" s="4" t="s">
        <v>321</v>
      </c>
      <c r="J2" s="4" t="s">
        <v>322</v>
      </c>
      <c r="K2" s="5" t="s">
        <v>294</v>
      </c>
      <c r="L2" s="5" t="s">
        <v>265</v>
      </c>
    </row>
    <row r="3" spans="1:12">
      <c r="A3" s="25" t="s">
        <v>296</v>
      </c>
      <c r="B3" s="26" t="s">
        <v>270</v>
      </c>
      <c r="C3" s="26" t="s">
        <v>266</v>
      </c>
      <c r="D3" s="26" t="s">
        <v>267</v>
      </c>
      <c r="E3" s="27" t="s">
        <v>268</v>
      </c>
      <c r="F3" s="13" t="s">
        <v>269</v>
      </c>
      <c r="G3" s="28" t="s">
        <v>323</v>
      </c>
      <c r="H3" s="29" t="s">
        <v>324</v>
      </c>
      <c r="I3" s="29"/>
      <c r="J3" s="15"/>
      <c r="K3" s="34" t="s">
        <v>325</v>
      </c>
      <c r="L3" s="15" t="s">
        <v>284</v>
      </c>
    </row>
    <row r="4" spans="1:12">
      <c r="A4" s="25" t="s">
        <v>296</v>
      </c>
      <c r="B4" s="26" t="s">
        <v>270</v>
      </c>
      <c r="C4" s="26" t="s">
        <v>271</v>
      </c>
      <c r="D4" s="26" t="s">
        <v>267</v>
      </c>
      <c r="E4" s="27" t="s">
        <v>272</v>
      </c>
      <c r="F4" s="13" t="s">
        <v>269</v>
      </c>
      <c r="G4" s="28" t="s">
        <v>323</v>
      </c>
      <c r="H4" s="29" t="s">
        <v>324</v>
      </c>
      <c r="I4" s="29"/>
      <c r="J4" s="15"/>
      <c r="K4" s="34" t="s">
        <v>325</v>
      </c>
      <c r="L4" s="15" t="s">
        <v>284</v>
      </c>
    </row>
    <row r="5" spans="1:12">
      <c r="A5" s="25"/>
      <c r="B5" s="26"/>
      <c r="C5" s="26"/>
      <c r="D5" s="26"/>
      <c r="E5" s="27"/>
      <c r="F5" s="13"/>
      <c r="G5" s="28"/>
      <c r="H5" s="29"/>
      <c r="I5" s="9"/>
      <c r="J5" s="9"/>
      <c r="K5" s="34"/>
      <c r="L5" s="15"/>
    </row>
    <row r="6" ht="18.75" spans="1:12">
      <c r="A6" s="25"/>
      <c r="B6" s="26"/>
      <c r="C6" s="26"/>
      <c r="D6" s="26"/>
      <c r="E6" s="30"/>
      <c r="F6" s="31"/>
      <c r="G6" s="28"/>
      <c r="H6" s="29"/>
      <c r="I6" s="9"/>
      <c r="J6" s="9"/>
      <c r="K6" s="34"/>
      <c r="L6" s="15"/>
    </row>
    <row r="7" spans="1:12">
      <c r="A7" s="9"/>
      <c r="B7" s="32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6" t="s">
        <v>326</v>
      </c>
      <c r="B9" s="17"/>
      <c r="C9" s="17"/>
      <c r="D9" s="17"/>
      <c r="E9" s="18"/>
      <c r="F9" s="19"/>
      <c r="G9" s="33"/>
      <c r="H9" s="16" t="s">
        <v>327</v>
      </c>
      <c r="I9" s="17"/>
      <c r="J9" s="17"/>
      <c r="K9" s="17"/>
      <c r="L9" s="24"/>
    </row>
    <row r="10" ht="16.5" spans="1:12">
      <c r="A10" s="20" t="s">
        <v>328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9" sqref="E9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251</v>
      </c>
      <c r="B2" s="5" t="s">
        <v>256</v>
      </c>
      <c r="C2" s="5" t="s">
        <v>295</v>
      </c>
      <c r="D2" s="5" t="s">
        <v>254</v>
      </c>
      <c r="E2" s="5" t="s">
        <v>255</v>
      </c>
      <c r="F2" s="4" t="s">
        <v>330</v>
      </c>
      <c r="G2" s="4" t="s">
        <v>278</v>
      </c>
      <c r="H2" s="6" t="s">
        <v>279</v>
      </c>
      <c r="I2" s="22" t="s">
        <v>281</v>
      </c>
    </row>
    <row r="3" s="1" customFormat="1" ht="16.5" spans="1:9">
      <c r="A3" s="4"/>
      <c r="B3" s="7"/>
      <c r="C3" s="7"/>
      <c r="D3" s="7"/>
      <c r="E3" s="7"/>
      <c r="F3" s="4" t="s">
        <v>331</v>
      </c>
      <c r="G3" s="4" t="s">
        <v>282</v>
      </c>
      <c r="H3" s="8"/>
      <c r="I3" s="23"/>
    </row>
    <row r="4" ht="33" spans="1:9">
      <c r="A4" s="9">
        <v>1</v>
      </c>
      <c r="B4" s="10" t="s">
        <v>332</v>
      </c>
      <c r="C4" s="11" t="s">
        <v>333</v>
      </c>
      <c r="D4" s="12" t="s">
        <v>334</v>
      </c>
      <c r="E4" s="13" t="s">
        <v>62</v>
      </c>
      <c r="F4" s="14">
        <v>0.03</v>
      </c>
      <c r="G4" s="14">
        <v>0.03</v>
      </c>
      <c r="H4" s="14">
        <f>G4+F4</f>
        <v>0.06</v>
      </c>
      <c r="I4" s="15" t="s">
        <v>284</v>
      </c>
    </row>
    <row r="5" ht="33" spans="1:9">
      <c r="A5" s="9">
        <v>2</v>
      </c>
      <c r="B5" s="10" t="s">
        <v>332</v>
      </c>
      <c r="C5" s="11" t="s">
        <v>333</v>
      </c>
      <c r="D5" s="12" t="s">
        <v>335</v>
      </c>
      <c r="E5" s="13" t="s">
        <v>62</v>
      </c>
      <c r="F5" s="14">
        <v>0.03</v>
      </c>
      <c r="G5" s="14">
        <v>0.02</v>
      </c>
      <c r="H5" s="14">
        <f>G5+F5</f>
        <v>0.05</v>
      </c>
      <c r="I5" s="15" t="s">
        <v>284</v>
      </c>
    </row>
    <row r="6" ht="17.25" spans="1:9">
      <c r="A6" s="9"/>
      <c r="B6" s="10"/>
      <c r="C6" s="11"/>
      <c r="D6" s="12"/>
      <c r="E6" s="13"/>
      <c r="F6" s="14"/>
      <c r="G6" s="14"/>
      <c r="H6" s="14"/>
      <c r="I6" s="15"/>
    </row>
    <row r="7" spans="1:9">
      <c r="A7" s="9"/>
      <c r="B7" s="9"/>
      <c r="C7" s="15"/>
      <c r="D7" s="15"/>
      <c r="E7" s="15"/>
      <c r="F7" s="15"/>
      <c r="G7" s="15"/>
      <c r="H7" s="15"/>
      <c r="I7" s="15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6" t="s">
        <v>336</v>
      </c>
      <c r="B12" s="17"/>
      <c r="C12" s="17"/>
      <c r="D12" s="18"/>
      <c r="E12" s="19"/>
      <c r="F12" s="16" t="s">
        <v>337</v>
      </c>
      <c r="G12" s="17"/>
      <c r="H12" s="18"/>
      <c r="I12" s="24"/>
    </row>
    <row r="13" ht="16.5" spans="1:9">
      <c r="A13" s="20" t="s">
        <v>338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8" sqref="B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4" t="s">
        <v>35</v>
      </c>
      <c r="C2" s="435"/>
      <c r="D2" s="435"/>
      <c r="E2" s="435"/>
      <c r="F2" s="435"/>
      <c r="G2" s="435"/>
      <c r="H2" s="435"/>
      <c r="I2" s="449"/>
    </row>
    <row r="3" ht="27.95" customHeight="1" spans="2:9">
      <c r="B3" s="436"/>
      <c r="C3" s="437"/>
      <c r="D3" s="438" t="s">
        <v>36</v>
      </c>
      <c r="E3" s="439"/>
      <c r="F3" s="440" t="s">
        <v>37</v>
      </c>
      <c r="G3" s="441"/>
      <c r="H3" s="438" t="s">
        <v>38</v>
      </c>
      <c r="I3" s="450"/>
    </row>
    <row r="4" ht="27.95" customHeight="1" spans="2:9">
      <c r="B4" s="436" t="s">
        <v>39</v>
      </c>
      <c r="C4" s="437" t="s">
        <v>40</v>
      </c>
      <c r="D4" s="437" t="s">
        <v>41</v>
      </c>
      <c r="E4" s="437" t="s">
        <v>42</v>
      </c>
      <c r="F4" s="442" t="s">
        <v>41</v>
      </c>
      <c r="G4" s="442" t="s">
        <v>42</v>
      </c>
      <c r="H4" s="437" t="s">
        <v>41</v>
      </c>
      <c r="I4" s="451" t="s">
        <v>42</v>
      </c>
    </row>
    <row r="5" ht="27.95" customHeight="1" spans="2:9">
      <c r="B5" s="443" t="s">
        <v>43</v>
      </c>
      <c r="C5" s="9">
        <v>13</v>
      </c>
      <c r="D5" s="9">
        <v>0</v>
      </c>
      <c r="E5" s="9">
        <v>1</v>
      </c>
      <c r="F5" s="444">
        <v>0</v>
      </c>
      <c r="G5" s="444">
        <v>1</v>
      </c>
      <c r="H5" s="9">
        <v>1</v>
      </c>
      <c r="I5" s="452">
        <v>2</v>
      </c>
    </row>
    <row r="6" ht="27.95" customHeight="1" spans="2:9">
      <c r="B6" s="443" t="s">
        <v>44</v>
      </c>
      <c r="C6" s="9">
        <v>20</v>
      </c>
      <c r="D6" s="9">
        <v>0</v>
      </c>
      <c r="E6" s="9">
        <v>1</v>
      </c>
      <c r="F6" s="444">
        <v>1</v>
      </c>
      <c r="G6" s="444">
        <v>2</v>
      </c>
      <c r="H6" s="9">
        <v>2</v>
      </c>
      <c r="I6" s="452">
        <v>3</v>
      </c>
    </row>
    <row r="7" ht="27.95" customHeight="1" spans="2:9">
      <c r="B7" s="443" t="s">
        <v>45</v>
      </c>
      <c r="C7" s="9">
        <v>32</v>
      </c>
      <c r="D7" s="9">
        <v>0</v>
      </c>
      <c r="E7" s="9">
        <v>1</v>
      </c>
      <c r="F7" s="444">
        <v>2</v>
      </c>
      <c r="G7" s="444">
        <v>3</v>
      </c>
      <c r="H7" s="9">
        <v>3</v>
      </c>
      <c r="I7" s="452">
        <v>4</v>
      </c>
    </row>
    <row r="8" ht="27.95" customHeight="1" spans="2:9">
      <c r="B8" s="443" t="s">
        <v>46</v>
      </c>
      <c r="C8" s="9">
        <v>50</v>
      </c>
      <c r="D8" s="9">
        <v>1</v>
      </c>
      <c r="E8" s="9">
        <v>2</v>
      </c>
      <c r="F8" s="444">
        <v>3</v>
      </c>
      <c r="G8" s="444">
        <v>4</v>
      </c>
      <c r="H8" s="9">
        <v>5</v>
      </c>
      <c r="I8" s="452">
        <v>6</v>
      </c>
    </row>
    <row r="9" ht="27.95" customHeight="1" spans="2:9">
      <c r="B9" s="443" t="s">
        <v>47</v>
      </c>
      <c r="C9" s="9">
        <v>80</v>
      </c>
      <c r="D9" s="9">
        <v>2</v>
      </c>
      <c r="E9" s="9">
        <v>3</v>
      </c>
      <c r="F9" s="444">
        <v>5</v>
      </c>
      <c r="G9" s="444">
        <v>6</v>
      </c>
      <c r="H9" s="9">
        <v>7</v>
      </c>
      <c r="I9" s="452">
        <v>8</v>
      </c>
    </row>
    <row r="10" ht="27.95" customHeight="1" spans="2:9">
      <c r="B10" s="443" t="s">
        <v>48</v>
      </c>
      <c r="C10" s="9">
        <v>125</v>
      </c>
      <c r="D10" s="9">
        <v>3</v>
      </c>
      <c r="E10" s="9">
        <v>4</v>
      </c>
      <c r="F10" s="444">
        <v>7</v>
      </c>
      <c r="G10" s="444">
        <v>8</v>
      </c>
      <c r="H10" s="9">
        <v>10</v>
      </c>
      <c r="I10" s="452">
        <v>11</v>
      </c>
    </row>
    <row r="11" ht="27.95" customHeight="1" spans="2:9">
      <c r="B11" s="443" t="s">
        <v>49</v>
      </c>
      <c r="C11" s="9">
        <v>200</v>
      </c>
      <c r="D11" s="9">
        <v>5</v>
      </c>
      <c r="E11" s="9">
        <v>6</v>
      </c>
      <c r="F11" s="444">
        <v>10</v>
      </c>
      <c r="G11" s="444">
        <v>11</v>
      </c>
      <c r="H11" s="9">
        <v>14</v>
      </c>
      <c r="I11" s="452">
        <v>15</v>
      </c>
    </row>
    <row r="12" ht="27.95" customHeight="1" spans="2:9">
      <c r="B12" s="445" t="s">
        <v>50</v>
      </c>
      <c r="C12" s="446">
        <v>315</v>
      </c>
      <c r="D12" s="446">
        <v>7</v>
      </c>
      <c r="E12" s="446">
        <v>8</v>
      </c>
      <c r="F12" s="447">
        <v>14</v>
      </c>
      <c r="G12" s="447">
        <v>15</v>
      </c>
      <c r="H12" s="446">
        <v>21</v>
      </c>
      <c r="I12" s="453">
        <v>22</v>
      </c>
    </row>
    <row r="14" spans="2:4">
      <c r="B14" s="448" t="s">
        <v>51</v>
      </c>
      <c r="C14" s="448"/>
      <c r="D14" s="44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E24" sqref="E24"/>
    </sheetView>
  </sheetViews>
  <sheetFormatPr defaultColWidth="10.375" defaultRowHeight="16.5" customHeight="1"/>
  <cols>
    <col min="1" max="1" width="11.125" style="244" customWidth="1"/>
    <col min="2" max="9" width="10.375" style="244"/>
    <col min="10" max="10" width="8.875" style="244" customWidth="1"/>
    <col min="11" max="11" width="12" style="244" customWidth="1"/>
    <col min="12" max="16384" width="10.375" style="244"/>
  </cols>
  <sheetData>
    <row r="1" ht="21" spans="1:11">
      <c r="A1" s="362" t="s">
        <v>52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</row>
    <row r="2" ht="15" spans="1:11">
      <c r="A2" s="245" t="s">
        <v>53</v>
      </c>
      <c r="B2" s="246" t="s">
        <v>54</v>
      </c>
      <c r="C2" s="246"/>
      <c r="D2" s="247" t="s">
        <v>55</v>
      </c>
      <c r="E2" s="247"/>
      <c r="F2" s="246" t="s">
        <v>56</v>
      </c>
      <c r="G2" s="246"/>
      <c r="H2" s="248" t="s">
        <v>57</v>
      </c>
      <c r="I2" s="319" t="s">
        <v>56</v>
      </c>
      <c r="J2" s="319"/>
      <c r="K2" s="320"/>
    </row>
    <row r="3" ht="14.25" spans="1:11">
      <c r="A3" s="249" t="s">
        <v>58</v>
      </c>
      <c r="B3" s="250"/>
      <c r="C3" s="251"/>
      <c r="D3" s="252" t="s">
        <v>59</v>
      </c>
      <c r="E3" s="253"/>
      <c r="F3" s="253"/>
      <c r="G3" s="254"/>
      <c r="H3" s="252" t="s">
        <v>60</v>
      </c>
      <c r="I3" s="253"/>
      <c r="J3" s="253"/>
      <c r="K3" s="254"/>
    </row>
    <row r="4" ht="14.25" spans="1:11">
      <c r="A4" s="255" t="s">
        <v>61</v>
      </c>
      <c r="B4" s="152" t="s">
        <v>62</v>
      </c>
      <c r="C4" s="153"/>
      <c r="D4" s="255" t="s">
        <v>63</v>
      </c>
      <c r="E4" s="256"/>
      <c r="F4" s="257">
        <v>45468</v>
      </c>
      <c r="G4" s="258"/>
      <c r="H4" s="255" t="s">
        <v>64</v>
      </c>
      <c r="I4" s="256"/>
      <c r="J4" s="152" t="s">
        <v>65</v>
      </c>
      <c r="K4" s="153" t="s">
        <v>66</v>
      </c>
    </row>
    <row r="5" ht="14.25" spans="1:11">
      <c r="A5" s="259" t="s">
        <v>67</v>
      </c>
      <c r="B5" s="152" t="s">
        <v>68</v>
      </c>
      <c r="C5" s="153"/>
      <c r="D5" s="255" t="s">
        <v>69</v>
      </c>
      <c r="E5" s="256"/>
      <c r="F5" s="257">
        <v>45461</v>
      </c>
      <c r="G5" s="258"/>
      <c r="H5" s="255" t="s">
        <v>70</v>
      </c>
      <c r="I5" s="256"/>
      <c r="J5" s="152" t="s">
        <v>65</v>
      </c>
      <c r="K5" s="153" t="s">
        <v>66</v>
      </c>
    </row>
    <row r="6" ht="14.25" spans="1:11">
      <c r="A6" s="255" t="s">
        <v>71</v>
      </c>
      <c r="B6" s="260" t="s">
        <v>72</v>
      </c>
      <c r="C6" s="261">
        <v>6</v>
      </c>
      <c r="D6" s="259" t="s">
        <v>73</v>
      </c>
      <c r="E6" s="262"/>
      <c r="F6" s="257">
        <v>45483</v>
      </c>
      <c r="G6" s="258"/>
      <c r="H6" s="255" t="s">
        <v>74</v>
      </c>
      <c r="I6" s="256"/>
      <c r="J6" s="152" t="s">
        <v>65</v>
      </c>
      <c r="K6" s="153" t="s">
        <v>66</v>
      </c>
    </row>
    <row r="7" ht="14.25" spans="1:11">
      <c r="A7" s="255" t="s">
        <v>75</v>
      </c>
      <c r="B7" s="263">
        <v>3629</v>
      </c>
      <c r="C7" s="264"/>
      <c r="D7" s="259" t="s">
        <v>76</v>
      </c>
      <c r="E7" s="265"/>
      <c r="F7" s="257">
        <v>45485</v>
      </c>
      <c r="G7" s="258"/>
      <c r="H7" s="255" t="s">
        <v>77</v>
      </c>
      <c r="I7" s="256"/>
      <c r="J7" s="152" t="s">
        <v>65</v>
      </c>
      <c r="K7" s="153" t="s">
        <v>66</v>
      </c>
    </row>
    <row r="8" ht="15" spans="1:11">
      <c r="A8" s="266" t="s">
        <v>78</v>
      </c>
      <c r="B8" s="267" t="s">
        <v>79</v>
      </c>
      <c r="C8" s="268"/>
      <c r="D8" s="269" t="s">
        <v>80</v>
      </c>
      <c r="E8" s="270"/>
      <c r="F8" s="271">
        <v>45488</v>
      </c>
      <c r="G8" s="272"/>
      <c r="H8" s="269" t="s">
        <v>81</v>
      </c>
      <c r="I8" s="270"/>
      <c r="J8" s="289" t="s">
        <v>65</v>
      </c>
      <c r="K8" s="321" t="s">
        <v>66</v>
      </c>
    </row>
    <row r="9" ht="15" spans="1:11">
      <c r="A9" s="363" t="s">
        <v>82</v>
      </c>
      <c r="B9" s="364"/>
      <c r="C9" s="364"/>
      <c r="D9" s="365"/>
      <c r="E9" s="365"/>
      <c r="F9" s="365"/>
      <c r="G9" s="365"/>
      <c r="H9" s="365"/>
      <c r="I9" s="365"/>
      <c r="J9" s="365"/>
      <c r="K9" s="414"/>
    </row>
    <row r="10" ht="15" spans="1:11">
      <c r="A10" s="366" t="s">
        <v>83</v>
      </c>
      <c r="B10" s="367"/>
      <c r="C10" s="367"/>
      <c r="D10" s="367"/>
      <c r="E10" s="367"/>
      <c r="F10" s="367"/>
      <c r="G10" s="367"/>
      <c r="H10" s="367"/>
      <c r="I10" s="367"/>
      <c r="J10" s="367"/>
      <c r="K10" s="415"/>
    </row>
    <row r="11" ht="14.25" spans="1:11">
      <c r="A11" s="368" t="s">
        <v>84</v>
      </c>
      <c r="B11" s="369" t="s">
        <v>85</v>
      </c>
      <c r="C11" s="370" t="s">
        <v>86</v>
      </c>
      <c r="D11" s="371"/>
      <c r="E11" s="372" t="s">
        <v>87</v>
      </c>
      <c r="F11" s="369" t="s">
        <v>85</v>
      </c>
      <c r="G11" s="370" t="s">
        <v>86</v>
      </c>
      <c r="H11" s="370" t="s">
        <v>88</v>
      </c>
      <c r="I11" s="372" t="s">
        <v>89</v>
      </c>
      <c r="J11" s="369" t="s">
        <v>85</v>
      </c>
      <c r="K11" s="416" t="s">
        <v>86</v>
      </c>
    </row>
    <row r="12" ht="14.25" spans="1:11">
      <c r="A12" s="259" t="s">
        <v>90</v>
      </c>
      <c r="B12" s="279" t="s">
        <v>85</v>
      </c>
      <c r="C12" s="152" t="s">
        <v>86</v>
      </c>
      <c r="D12" s="265"/>
      <c r="E12" s="262" t="s">
        <v>91</v>
      </c>
      <c r="F12" s="279" t="s">
        <v>85</v>
      </c>
      <c r="G12" s="152" t="s">
        <v>86</v>
      </c>
      <c r="H12" s="152" t="s">
        <v>88</v>
      </c>
      <c r="I12" s="262" t="s">
        <v>92</v>
      </c>
      <c r="J12" s="279" t="s">
        <v>85</v>
      </c>
      <c r="K12" s="153" t="s">
        <v>86</v>
      </c>
    </row>
    <row r="13" ht="14.25" spans="1:11">
      <c r="A13" s="259" t="s">
        <v>93</v>
      </c>
      <c r="B13" s="279" t="s">
        <v>85</v>
      </c>
      <c r="C13" s="152" t="s">
        <v>86</v>
      </c>
      <c r="D13" s="265"/>
      <c r="E13" s="262" t="s">
        <v>94</v>
      </c>
      <c r="F13" s="152" t="s">
        <v>95</v>
      </c>
      <c r="G13" s="152" t="s">
        <v>96</v>
      </c>
      <c r="H13" s="152" t="s">
        <v>88</v>
      </c>
      <c r="I13" s="262" t="s">
        <v>97</v>
      </c>
      <c r="J13" s="279" t="s">
        <v>85</v>
      </c>
      <c r="K13" s="153" t="s">
        <v>86</v>
      </c>
    </row>
    <row r="14" ht="15" spans="1:11">
      <c r="A14" s="269" t="s">
        <v>98</v>
      </c>
      <c r="B14" s="270"/>
      <c r="C14" s="270"/>
      <c r="D14" s="270"/>
      <c r="E14" s="270"/>
      <c r="F14" s="270"/>
      <c r="G14" s="270"/>
      <c r="H14" s="270"/>
      <c r="I14" s="270"/>
      <c r="J14" s="270"/>
      <c r="K14" s="323"/>
    </row>
    <row r="15" ht="15" spans="1:11">
      <c r="A15" s="366" t="s">
        <v>99</v>
      </c>
      <c r="B15" s="367"/>
      <c r="C15" s="367"/>
      <c r="D15" s="367"/>
      <c r="E15" s="367"/>
      <c r="F15" s="367"/>
      <c r="G15" s="367"/>
      <c r="H15" s="367"/>
      <c r="I15" s="367"/>
      <c r="J15" s="367"/>
      <c r="K15" s="415"/>
    </row>
    <row r="16" ht="14.25" spans="1:11">
      <c r="A16" s="373" t="s">
        <v>100</v>
      </c>
      <c r="B16" s="370" t="s">
        <v>95</v>
      </c>
      <c r="C16" s="370" t="s">
        <v>96</v>
      </c>
      <c r="D16" s="374"/>
      <c r="E16" s="375" t="s">
        <v>101</v>
      </c>
      <c r="F16" s="370" t="s">
        <v>95</v>
      </c>
      <c r="G16" s="370" t="s">
        <v>96</v>
      </c>
      <c r="H16" s="376"/>
      <c r="I16" s="375" t="s">
        <v>102</v>
      </c>
      <c r="J16" s="370" t="s">
        <v>95</v>
      </c>
      <c r="K16" s="416" t="s">
        <v>96</v>
      </c>
    </row>
    <row r="17" customHeight="1" spans="1:22">
      <c r="A17" s="296" t="s">
        <v>103</v>
      </c>
      <c r="B17" s="152" t="s">
        <v>95</v>
      </c>
      <c r="C17" s="152" t="s">
        <v>96</v>
      </c>
      <c r="D17" s="377"/>
      <c r="E17" s="297" t="s">
        <v>104</v>
      </c>
      <c r="F17" s="152" t="s">
        <v>95</v>
      </c>
      <c r="G17" s="152" t="s">
        <v>96</v>
      </c>
      <c r="H17" s="378"/>
      <c r="I17" s="297" t="s">
        <v>105</v>
      </c>
      <c r="J17" s="152" t="s">
        <v>95</v>
      </c>
      <c r="K17" s="153" t="s">
        <v>96</v>
      </c>
      <c r="L17" s="417"/>
      <c r="M17" s="417"/>
      <c r="N17" s="417"/>
      <c r="O17" s="417"/>
      <c r="P17" s="417"/>
      <c r="Q17" s="417"/>
      <c r="R17" s="417"/>
      <c r="S17" s="417"/>
      <c r="T17" s="417"/>
      <c r="U17" s="417"/>
      <c r="V17" s="417"/>
    </row>
    <row r="18" ht="18" customHeight="1" spans="1:11">
      <c r="A18" s="379" t="s">
        <v>106</v>
      </c>
      <c r="B18" s="380"/>
      <c r="C18" s="380"/>
      <c r="D18" s="380"/>
      <c r="E18" s="380"/>
      <c r="F18" s="380"/>
      <c r="G18" s="380"/>
      <c r="H18" s="380"/>
      <c r="I18" s="380"/>
      <c r="J18" s="380"/>
      <c r="K18" s="418"/>
    </row>
    <row r="19" s="361" customFormat="1" ht="18" customHeight="1" spans="1:11">
      <c r="A19" s="366" t="s">
        <v>107</v>
      </c>
      <c r="B19" s="367"/>
      <c r="C19" s="367"/>
      <c r="D19" s="367"/>
      <c r="E19" s="367"/>
      <c r="F19" s="367"/>
      <c r="G19" s="367"/>
      <c r="H19" s="367"/>
      <c r="I19" s="367"/>
      <c r="J19" s="367"/>
      <c r="K19" s="415"/>
    </row>
    <row r="20" customHeight="1" spans="1:11">
      <c r="A20" s="381" t="s">
        <v>108</v>
      </c>
      <c r="B20" s="382"/>
      <c r="C20" s="382"/>
      <c r="D20" s="382"/>
      <c r="E20" s="382"/>
      <c r="F20" s="382"/>
      <c r="G20" s="382"/>
      <c r="H20" s="382"/>
      <c r="I20" s="382"/>
      <c r="J20" s="382"/>
      <c r="K20" s="419"/>
    </row>
    <row r="21" ht="21.75" customHeight="1" spans="1:11">
      <c r="A21" s="383" t="s">
        <v>109</v>
      </c>
      <c r="B21" s="384" t="s">
        <v>110</v>
      </c>
      <c r="C21" s="385" t="s">
        <v>111</v>
      </c>
      <c r="D21" s="385" t="s">
        <v>112</v>
      </c>
      <c r="E21" s="385" t="s">
        <v>113</v>
      </c>
      <c r="F21" s="385" t="s">
        <v>114</v>
      </c>
      <c r="G21" s="385" t="s">
        <v>115</v>
      </c>
      <c r="H21" s="386" t="s">
        <v>116</v>
      </c>
      <c r="I21" s="420"/>
      <c r="J21" s="421"/>
      <c r="K21" s="328" t="s">
        <v>117</v>
      </c>
    </row>
    <row r="22" ht="23" customHeight="1" spans="1:11">
      <c r="A22" s="12" t="s">
        <v>118</v>
      </c>
      <c r="B22" s="387"/>
      <c r="C22" s="387" t="s">
        <v>95</v>
      </c>
      <c r="D22" s="387" t="s">
        <v>95</v>
      </c>
      <c r="E22" s="387" t="s">
        <v>95</v>
      </c>
      <c r="F22" s="387" t="s">
        <v>95</v>
      </c>
      <c r="G22" s="387" t="s">
        <v>95</v>
      </c>
      <c r="H22" s="387" t="s">
        <v>95</v>
      </c>
      <c r="I22" s="387"/>
      <c r="J22" s="387"/>
      <c r="K22" s="422" t="s">
        <v>95</v>
      </c>
    </row>
    <row r="23" ht="23" customHeight="1" spans="1:11">
      <c r="A23" s="12" t="s">
        <v>119</v>
      </c>
      <c r="B23" s="387"/>
      <c r="C23" s="387" t="s">
        <v>95</v>
      </c>
      <c r="D23" s="387" t="s">
        <v>95</v>
      </c>
      <c r="E23" s="387" t="s">
        <v>95</v>
      </c>
      <c r="F23" s="387" t="s">
        <v>95</v>
      </c>
      <c r="G23" s="387" t="s">
        <v>95</v>
      </c>
      <c r="H23" s="387" t="s">
        <v>95</v>
      </c>
      <c r="I23" s="387"/>
      <c r="J23" s="387"/>
      <c r="K23" s="422" t="s">
        <v>95</v>
      </c>
    </row>
    <row r="24" ht="23" customHeight="1" spans="1:11">
      <c r="A24" s="12"/>
      <c r="B24" s="388"/>
      <c r="C24" s="387"/>
      <c r="D24" s="387"/>
      <c r="E24" s="387"/>
      <c r="F24" s="387"/>
      <c r="G24" s="387"/>
      <c r="H24" s="387"/>
      <c r="I24" s="387"/>
      <c r="J24" s="387"/>
      <c r="K24" s="422"/>
    </row>
    <row r="25" ht="23" customHeight="1" spans="1:11">
      <c r="A25" s="389"/>
      <c r="B25" s="390"/>
      <c r="C25" s="387"/>
      <c r="D25" s="387"/>
      <c r="E25" s="387"/>
      <c r="F25" s="387"/>
      <c r="G25" s="387"/>
      <c r="H25" s="387"/>
      <c r="I25" s="390"/>
      <c r="J25" s="390"/>
      <c r="K25" s="423"/>
    </row>
    <row r="26" ht="23" customHeight="1" spans="1:11">
      <c r="A26" s="391"/>
      <c r="B26" s="390"/>
      <c r="C26" s="390"/>
      <c r="D26" s="390"/>
      <c r="E26" s="390"/>
      <c r="F26" s="390"/>
      <c r="G26" s="390"/>
      <c r="H26" s="390"/>
      <c r="I26" s="390"/>
      <c r="J26" s="390"/>
      <c r="K26" s="423"/>
    </row>
    <row r="27" ht="23" customHeight="1" spans="1:11">
      <c r="A27" s="391"/>
      <c r="B27" s="390"/>
      <c r="C27" s="390"/>
      <c r="D27" s="390"/>
      <c r="E27" s="390"/>
      <c r="F27" s="390"/>
      <c r="G27" s="390"/>
      <c r="H27" s="390"/>
      <c r="I27" s="390"/>
      <c r="J27" s="390"/>
      <c r="K27" s="423"/>
    </row>
    <row r="28" ht="18" customHeight="1" spans="1:11">
      <c r="A28" s="392" t="s">
        <v>120</v>
      </c>
      <c r="B28" s="393"/>
      <c r="C28" s="393"/>
      <c r="D28" s="393"/>
      <c r="E28" s="393"/>
      <c r="F28" s="393"/>
      <c r="G28" s="393"/>
      <c r="H28" s="393"/>
      <c r="I28" s="393"/>
      <c r="J28" s="393"/>
      <c r="K28" s="424"/>
    </row>
    <row r="29" ht="18.75" customHeight="1" spans="1:11">
      <c r="A29" s="394"/>
      <c r="B29" s="395"/>
      <c r="C29" s="395"/>
      <c r="D29" s="395"/>
      <c r="E29" s="395"/>
      <c r="F29" s="395"/>
      <c r="G29" s="395"/>
      <c r="H29" s="395"/>
      <c r="I29" s="395"/>
      <c r="J29" s="395"/>
      <c r="K29" s="425"/>
    </row>
    <row r="30" ht="18.75" customHeight="1" spans="1:11">
      <c r="A30" s="396"/>
      <c r="B30" s="397"/>
      <c r="C30" s="397"/>
      <c r="D30" s="397"/>
      <c r="E30" s="397"/>
      <c r="F30" s="397"/>
      <c r="G30" s="397"/>
      <c r="H30" s="397"/>
      <c r="I30" s="397"/>
      <c r="J30" s="397"/>
      <c r="K30" s="426"/>
    </row>
    <row r="31" ht="18" customHeight="1" spans="1:11">
      <c r="A31" s="392" t="s">
        <v>121</v>
      </c>
      <c r="B31" s="393"/>
      <c r="C31" s="393"/>
      <c r="D31" s="393"/>
      <c r="E31" s="393"/>
      <c r="F31" s="393"/>
      <c r="G31" s="393"/>
      <c r="H31" s="393"/>
      <c r="I31" s="393"/>
      <c r="J31" s="393"/>
      <c r="K31" s="424"/>
    </row>
    <row r="32" ht="14.25" spans="1:11">
      <c r="A32" s="398" t="s">
        <v>122</v>
      </c>
      <c r="B32" s="399"/>
      <c r="C32" s="399"/>
      <c r="D32" s="399"/>
      <c r="E32" s="399"/>
      <c r="F32" s="399"/>
      <c r="G32" s="399"/>
      <c r="H32" s="399"/>
      <c r="I32" s="399"/>
      <c r="J32" s="399"/>
      <c r="K32" s="427"/>
    </row>
    <row r="33" ht="15" spans="1:11">
      <c r="A33" s="160" t="s">
        <v>123</v>
      </c>
      <c r="B33" s="161"/>
      <c r="C33" s="152" t="s">
        <v>65</v>
      </c>
      <c r="D33" s="152" t="s">
        <v>66</v>
      </c>
      <c r="E33" s="400" t="s">
        <v>124</v>
      </c>
      <c r="F33" s="401"/>
      <c r="G33" s="401"/>
      <c r="H33" s="401"/>
      <c r="I33" s="401"/>
      <c r="J33" s="401"/>
      <c r="K33" s="428"/>
    </row>
    <row r="34" ht="15" spans="1:11">
      <c r="A34" s="402" t="s">
        <v>125</v>
      </c>
      <c r="B34" s="402"/>
      <c r="C34" s="402"/>
      <c r="D34" s="402"/>
      <c r="E34" s="402"/>
      <c r="F34" s="402"/>
      <c r="G34" s="402"/>
      <c r="H34" s="402"/>
      <c r="I34" s="402"/>
      <c r="J34" s="402"/>
      <c r="K34" s="402"/>
    </row>
    <row r="35" ht="21" customHeight="1" spans="1:11">
      <c r="A35" s="403" t="s">
        <v>126</v>
      </c>
      <c r="B35" s="404"/>
      <c r="C35" s="404"/>
      <c r="D35" s="404"/>
      <c r="E35" s="404"/>
      <c r="F35" s="404"/>
      <c r="G35" s="404"/>
      <c r="H35" s="404"/>
      <c r="I35" s="404"/>
      <c r="J35" s="404"/>
      <c r="K35" s="429"/>
    </row>
    <row r="36" ht="21" customHeight="1" spans="1:11">
      <c r="A36" s="304" t="s">
        <v>127</v>
      </c>
      <c r="B36" s="305"/>
      <c r="C36" s="305"/>
      <c r="D36" s="305"/>
      <c r="E36" s="305"/>
      <c r="F36" s="305"/>
      <c r="G36" s="305"/>
      <c r="H36" s="305"/>
      <c r="I36" s="305"/>
      <c r="J36" s="305"/>
      <c r="K36" s="334"/>
    </row>
    <row r="37" ht="21" customHeight="1" spans="1:11">
      <c r="A37" s="304" t="s">
        <v>128</v>
      </c>
      <c r="B37" s="305"/>
      <c r="C37" s="305"/>
      <c r="D37" s="305"/>
      <c r="E37" s="305"/>
      <c r="F37" s="305"/>
      <c r="G37" s="305"/>
      <c r="H37" s="305"/>
      <c r="I37" s="305"/>
      <c r="J37" s="305"/>
      <c r="K37" s="334"/>
    </row>
    <row r="38" ht="21" customHeight="1" spans="1:11">
      <c r="A38" s="304"/>
      <c r="B38" s="305"/>
      <c r="C38" s="305"/>
      <c r="D38" s="305"/>
      <c r="E38" s="305"/>
      <c r="F38" s="305"/>
      <c r="G38" s="305"/>
      <c r="H38" s="305"/>
      <c r="I38" s="305"/>
      <c r="J38" s="305"/>
      <c r="K38" s="334"/>
    </row>
    <row r="39" ht="21" customHeight="1" spans="1:11">
      <c r="A39" s="304"/>
      <c r="B39" s="305"/>
      <c r="C39" s="305"/>
      <c r="D39" s="305"/>
      <c r="E39" s="305"/>
      <c r="F39" s="305"/>
      <c r="G39" s="305"/>
      <c r="H39" s="305"/>
      <c r="I39" s="305"/>
      <c r="J39" s="305"/>
      <c r="K39" s="334"/>
    </row>
    <row r="40" ht="21" customHeight="1" spans="1:11">
      <c r="A40" s="304"/>
      <c r="B40" s="305"/>
      <c r="C40" s="305"/>
      <c r="D40" s="305"/>
      <c r="E40" s="305"/>
      <c r="F40" s="305"/>
      <c r="G40" s="305"/>
      <c r="H40" s="305"/>
      <c r="I40" s="305"/>
      <c r="J40" s="305"/>
      <c r="K40" s="334"/>
    </row>
    <row r="41" ht="21" customHeight="1" spans="1:11">
      <c r="A41" s="304"/>
      <c r="B41" s="305"/>
      <c r="C41" s="305"/>
      <c r="D41" s="305"/>
      <c r="E41" s="305"/>
      <c r="F41" s="305"/>
      <c r="G41" s="305"/>
      <c r="H41" s="305"/>
      <c r="I41" s="305"/>
      <c r="J41" s="305"/>
      <c r="K41" s="334"/>
    </row>
    <row r="42" ht="15" spans="1:11">
      <c r="A42" s="299" t="s">
        <v>129</v>
      </c>
      <c r="B42" s="300"/>
      <c r="C42" s="300"/>
      <c r="D42" s="300"/>
      <c r="E42" s="300"/>
      <c r="F42" s="300"/>
      <c r="G42" s="300"/>
      <c r="H42" s="300"/>
      <c r="I42" s="300"/>
      <c r="J42" s="300"/>
      <c r="K42" s="332"/>
    </row>
    <row r="43" ht="15" spans="1:11">
      <c r="A43" s="366" t="s">
        <v>130</v>
      </c>
      <c r="B43" s="367"/>
      <c r="C43" s="367"/>
      <c r="D43" s="367"/>
      <c r="E43" s="367"/>
      <c r="F43" s="367"/>
      <c r="G43" s="367"/>
      <c r="H43" s="367"/>
      <c r="I43" s="367"/>
      <c r="J43" s="367"/>
      <c r="K43" s="415"/>
    </row>
    <row r="44" ht="14.25" spans="1:11">
      <c r="A44" s="373" t="s">
        <v>131</v>
      </c>
      <c r="B44" s="370" t="s">
        <v>95</v>
      </c>
      <c r="C44" s="370" t="s">
        <v>96</v>
      </c>
      <c r="D44" s="370" t="s">
        <v>88</v>
      </c>
      <c r="E44" s="375" t="s">
        <v>132</v>
      </c>
      <c r="F44" s="370" t="s">
        <v>95</v>
      </c>
      <c r="G44" s="370" t="s">
        <v>96</v>
      </c>
      <c r="H44" s="370" t="s">
        <v>88</v>
      </c>
      <c r="I44" s="375" t="s">
        <v>133</v>
      </c>
      <c r="J44" s="370" t="s">
        <v>95</v>
      </c>
      <c r="K44" s="416" t="s">
        <v>96</v>
      </c>
    </row>
    <row r="45" ht="14.25" spans="1:11">
      <c r="A45" s="296" t="s">
        <v>87</v>
      </c>
      <c r="B45" s="152" t="s">
        <v>95</v>
      </c>
      <c r="C45" s="152" t="s">
        <v>96</v>
      </c>
      <c r="D45" s="152" t="s">
        <v>88</v>
      </c>
      <c r="E45" s="297" t="s">
        <v>94</v>
      </c>
      <c r="F45" s="152" t="s">
        <v>95</v>
      </c>
      <c r="G45" s="152" t="s">
        <v>96</v>
      </c>
      <c r="H45" s="152" t="s">
        <v>88</v>
      </c>
      <c r="I45" s="297" t="s">
        <v>105</v>
      </c>
      <c r="J45" s="152" t="s">
        <v>95</v>
      </c>
      <c r="K45" s="153" t="s">
        <v>96</v>
      </c>
    </row>
    <row r="46" ht="15" spans="1:11">
      <c r="A46" s="269" t="s">
        <v>98</v>
      </c>
      <c r="B46" s="270"/>
      <c r="C46" s="270"/>
      <c r="D46" s="270"/>
      <c r="E46" s="270"/>
      <c r="F46" s="270"/>
      <c r="G46" s="270"/>
      <c r="H46" s="270"/>
      <c r="I46" s="270"/>
      <c r="J46" s="270"/>
      <c r="K46" s="323"/>
    </row>
    <row r="47" ht="15" spans="1:11">
      <c r="A47" s="402" t="s">
        <v>134</v>
      </c>
      <c r="B47" s="402"/>
      <c r="C47" s="402"/>
      <c r="D47" s="402"/>
      <c r="E47" s="402"/>
      <c r="F47" s="402"/>
      <c r="G47" s="402"/>
      <c r="H47" s="402"/>
      <c r="I47" s="402"/>
      <c r="J47" s="402"/>
      <c r="K47" s="402"/>
    </row>
    <row r="48" ht="15" spans="1:11">
      <c r="A48" s="403"/>
      <c r="B48" s="404"/>
      <c r="C48" s="404"/>
      <c r="D48" s="404"/>
      <c r="E48" s="404"/>
      <c r="F48" s="404"/>
      <c r="G48" s="404"/>
      <c r="H48" s="404"/>
      <c r="I48" s="404"/>
      <c r="J48" s="404"/>
      <c r="K48" s="429"/>
    </row>
    <row r="49" ht="15" spans="1:11">
      <c r="A49" s="405" t="s">
        <v>135</v>
      </c>
      <c r="B49" s="406" t="s">
        <v>136</v>
      </c>
      <c r="C49" s="406"/>
      <c r="D49" s="407" t="s">
        <v>137</v>
      </c>
      <c r="E49" s="408" t="s">
        <v>138</v>
      </c>
      <c r="F49" s="409" t="s">
        <v>139</v>
      </c>
      <c r="G49" s="410">
        <v>45474</v>
      </c>
      <c r="H49" s="411" t="s">
        <v>140</v>
      </c>
      <c r="I49" s="430"/>
      <c r="J49" s="431" t="s">
        <v>141</v>
      </c>
      <c r="K49" s="432"/>
    </row>
    <row r="50" ht="15" spans="1:11">
      <c r="A50" s="402" t="s">
        <v>142</v>
      </c>
      <c r="B50" s="402"/>
      <c r="C50" s="402"/>
      <c r="D50" s="402"/>
      <c r="E50" s="402"/>
      <c r="F50" s="402"/>
      <c r="G50" s="402"/>
      <c r="H50" s="402"/>
      <c r="I50" s="402"/>
      <c r="J50" s="402"/>
      <c r="K50" s="402"/>
    </row>
    <row r="51" ht="24" customHeight="1" spans="1:11">
      <c r="A51" s="412" t="s">
        <v>143</v>
      </c>
      <c r="B51" s="413"/>
      <c r="C51" s="413"/>
      <c r="D51" s="413"/>
      <c r="E51" s="413"/>
      <c r="F51" s="413"/>
      <c r="G51" s="413"/>
      <c r="H51" s="413"/>
      <c r="I51" s="413"/>
      <c r="J51" s="413"/>
      <c r="K51" s="433"/>
    </row>
    <row r="52" ht="15" spans="1:11">
      <c r="A52" s="405" t="s">
        <v>135</v>
      </c>
      <c r="B52" s="406" t="s">
        <v>136</v>
      </c>
      <c r="C52" s="406"/>
      <c r="D52" s="407" t="s">
        <v>137</v>
      </c>
      <c r="E52" s="408" t="s">
        <v>138</v>
      </c>
      <c r="F52" s="409" t="s">
        <v>144</v>
      </c>
      <c r="G52" s="410">
        <v>45474</v>
      </c>
      <c r="H52" s="411" t="s">
        <v>140</v>
      </c>
      <c r="I52" s="430"/>
      <c r="J52" s="431" t="s">
        <v>141</v>
      </c>
      <c r="K52" s="43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4"/>
  <sheetViews>
    <sheetView tabSelected="1" workbookViewId="0">
      <selection activeCell="P8" sqref="P8"/>
    </sheetView>
  </sheetViews>
  <sheetFormatPr defaultColWidth="9" defaultRowHeight="14.25"/>
  <cols>
    <col min="1" max="1" width="19.25" style="89" customWidth="1"/>
    <col min="2" max="2" width="9" style="89" customWidth="1"/>
    <col min="3" max="4" width="8.5" style="90" customWidth="1"/>
    <col min="5" max="7" width="8.5" style="89" customWidth="1"/>
    <col min="8" max="8" width="6.5" style="89" customWidth="1"/>
    <col min="9" max="9" width="2.75" style="89" customWidth="1"/>
    <col min="10" max="10" width="9.15833333333333" style="89" customWidth="1"/>
    <col min="11" max="11" width="10.75" style="89" customWidth="1"/>
    <col min="12" max="15" width="9.75" style="89" customWidth="1"/>
    <col min="16" max="16" width="9.75" style="340" customWidth="1"/>
    <col min="17" max="254" width="9" style="89"/>
    <col min="255" max="16384" width="9" style="92"/>
  </cols>
  <sheetData>
    <row r="1" s="89" customFormat="1" ht="29" customHeight="1" spans="1:257">
      <c r="A1" s="93" t="s">
        <v>145</v>
      </c>
      <c r="B1" s="93"/>
      <c r="C1" s="94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347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  <c r="IW1" s="92"/>
    </row>
    <row r="2" s="89" customFormat="1" ht="20" customHeight="1" spans="1:257">
      <c r="A2" s="96" t="s">
        <v>61</v>
      </c>
      <c r="B2" s="97" t="str">
        <f>首期!B4</f>
        <v>TAEEAM92532</v>
      </c>
      <c r="C2" s="98"/>
      <c r="D2" s="97"/>
      <c r="E2" s="99" t="s">
        <v>67</v>
      </c>
      <c r="F2" s="100" t="str">
        <f>首期!B5</f>
        <v>女式外套</v>
      </c>
      <c r="G2" s="100"/>
      <c r="H2" s="100"/>
      <c r="I2" s="127"/>
      <c r="J2" s="128" t="s">
        <v>57</v>
      </c>
      <c r="K2" s="129" t="s">
        <v>56</v>
      </c>
      <c r="L2" s="129"/>
      <c r="M2" s="129"/>
      <c r="N2" s="129"/>
      <c r="O2" s="129"/>
      <c r="P2" s="348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  <c r="IW2" s="92"/>
    </row>
    <row r="3" s="89" customFormat="1" spans="1:257">
      <c r="A3" s="101" t="s">
        <v>146</v>
      </c>
      <c r="B3" s="102" t="s">
        <v>147</v>
      </c>
      <c r="C3" s="103"/>
      <c r="D3" s="102"/>
      <c r="E3" s="102"/>
      <c r="F3" s="102"/>
      <c r="G3" s="102"/>
      <c r="H3" s="102"/>
      <c r="I3" s="131"/>
      <c r="J3" s="132"/>
      <c r="K3" s="132"/>
      <c r="L3" s="132"/>
      <c r="M3" s="132"/>
      <c r="N3" s="132"/>
      <c r="O3" s="132"/>
      <c r="P3" s="349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  <c r="IW3" s="92"/>
    </row>
    <row r="4" s="89" customFormat="1" ht="16.5" spans="1:257">
      <c r="A4" s="101"/>
      <c r="B4" s="104" t="s">
        <v>111</v>
      </c>
      <c r="C4" s="105" t="s">
        <v>112</v>
      </c>
      <c r="D4" s="105" t="s">
        <v>113</v>
      </c>
      <c r="E4" s="105" t="s">
        <v>114</v>
      </c>
      <c r="F4" s="105" t="s">
        <v>115</v>
      </c>
      <c r="G4" s="105" t="s">
        <v>116</v>
      </c>
      <c r="H4" s="106"/>
      <c r="I4" s="131"/>
      <c r="J4" s="350"/>
      <c r="K4" s="351" t="s">
        <v>118</v>
      </c>
      <c r="L4" s="351" t="s">
        <v>148</v>
      </c>
      <c r="M4" s="351" t="s">
        <v>149</v>
      </c>
      <c r="N4" s="352"/>
      <c r="O4" s="352"/>
      <c r="P4" s="353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  <c r="IW4" s="92"/>
    </row>
    <row r="5" s="89" customFormat="1" ht="16.5" spans="1:257">
      <c r="A5" s="101"/>
      <c r="B5" s="104" t="s">
        <v>150</v>
      </c>
      <c r="C5" s="105" t="s">
        <v>151</v>
      </c>
      <c r="D5" s="105" t="s">
        <v>152</v>
      </c>
      <c r="E5" s="105" t="s">
        <v>153</v>
      </c>
      <c r="F5" s="105" t="s">
        <v>154</v>
      </c>
      <c r="G5" s="105" t="s">
        <v>155</v>
      </c>
      <c r="H5" s="106"/>
      <c r="I5" s="131"/>
      <c r="J5" s="136"/>
      <c r="K5" s="354" t="s">
        <v>112</v>
      </c>
      <c r="L5" s="355" t="s">
        <v>112</v>
      </c>
      <c r="M5" s="355" t="s">
        <v>112</v>
      </c>
      <c r="N5" s="356"/>
      <c r="O5" s="354"/>
      <c r="P5" s="357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  <c r="IW5" s="92"/>
    </row>
    <row r="6" s="89" customFormat="1" ht="25" customHeight="1" spans="1:257">
      <c r="A6" s="341" t="s">
        <v>156</v>
      </c>
      <c r="B6" s="108">
        <f>C6-2</f>
        <v>59</v>
      </c>
      <c r="C6" s="109">
        <v>61</v>
      </c>
      <c r="D6" s="108">
        <f>C6+2</f>
        <v>63</v>
      </c>
      <c r="E6" s="108">
        <f>D6+2</f>
        <v>65</v>
      </c>
      <c r="F6" s="108">
        <f>E6+1</f>
        <v>66</v>
      </c>
      <c r="G6" s="108">
        <f>F6+1</f>
        <v>67</v>
      </c>
      <c r="H6" s="108"/>
      <c r="I6" s="131"/>
      <c r="J6" s="136"/>
      <c r="K6" s="136" t="s">
        <v>157</v>
      </c>
      <c r="L6" s="136" t="s">
        <v>158</v>
      </c>
      <c r="M6" s="136" t="s">
        <v>158</v>
      </c>
      <c r="N6" s="136"/>
      <c r="O6" s="136"/>
      <c r="P6" s="137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  <c r="IW6" s="92"/>
    </row>
    <row r="7" s="89" customFormat="1" ht="25" customHeight="1" spans="1:257">
      <c r="A7" s="342" t="s">
        <v>159</v>
      </c>
      <c r="B7" s="108">
        <f t="shared" ref="B7:B9" si="0">C7-4</f>
        <v>94</v>
      </c>
      <c r="C7" s="111">
        <v>98</v>
      </c>
      <c r="D7" s="108">
        <f t="shared" ref="D7:D9" si="1">C7+4</f>
        <v>102</v>
      </c>
      <c r="E7" s="108">
        <f>D7+4</f>
        <v>106</v>
      </c>
      <c r="F7" s="108">
        <f t="shared" ref="F7:F9" si="2">E7+6</f>
        <v>112</v>
      </c>
      <c r="G7" s="108">
        <f>F7+6</f>
        <v>118</v>
      </c>
      <c r="H7" s="108"/>
      <c r="I7" s="131"/>
      <c r="J7" s="136"/>
      <c r="K7" s="136" t="s">
        <v>157</v>
      </c>
      <c r="L7" s="136" t="s">
        <v>158</v>
      </c>
      <c r="M7" s="136" t="s">
        <v>158</v>
      </c>
      <c r="N7" s="136"/>
      <c r="O7" s="136"/>
      <c r="P7" s="137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  <c r="IW7" s="92"/>
    </row>
    <row r="8" s="89" customFormat="1" ht="25" customHeight="1" spans="1:257">
      <c r="A8" s="342" t="s">
        <v>160</v>
      </c>
      <c r="B8" s="108">
        <f t="shared" si="0"/>
        <v>87</v>
      </c>
      <c r="C8" s="111">
        <v>91</v>
      </c>
      <c r="D8" s="108">
        <f t="shared" si="1"/>
        <v>95</v>
      </c>
      <c r="E8" s="108">
        <f>D8+5</f>
        <v>100</v>
      </c>
      <c r="F8" s="108">
        <f t="shared" si="2"/>
        <v>106</v>
      </c>
      <c r="G8" s="108">
        <f>F8+7</f>
        <v>113</v>
      </c>
      <c r="H8" s="108"/>
      <c r="I8" s="131"/>
      <c r="J8" s="136"/>
      <c r="K8" s="136" t="s">
        <v>161</v>
      </c>
      <c r="L8" s="136" t="s">
        <v>158</v>
      </c>
      <c r="M8" s="136" t="s">
        <v>158</v>
      </c>
      <c r="N8" s="136"/>
      <c r="O8" s="136"/>
      <c r="P8" s="137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s="89" customFormat="1" ht="25" customHeight="1" spans="1:257">
      <c r="A9" s="342" t="s">
        <v>162</v>
      </c>
      <c r="B9" s="112">
        <f t="shared" si="0"/>
        <v>100</v>
      </c>
      <c r="C9" s="113" t="s">
        <v>163</v>
      </c>
      <c r="D9" s="112">
        <f t="shared" si="1"/>
        <v>108</v>
      </c>
      <c r="E9" s="112">
        <f>D9+5</f>
        <v>113</v>
      </c>
      <c r="F9" s="112">
        <f t="shared" si="2"/>
        <v>119</v>
      </c>
      <c r="G9" s="112">
        <f>F9+7</f>
        <v>126</v>
      </c>
      <c r="H9" s="114"/>
      <c r="I9" s="131"/>
      <c r="J9" s="136"/>
      <c r="K9" s="136" t="s">
        <v>164</v>
      </c>
      <c r="L9" s="136" t="s">
        <v>164</v>
      </c>
      <c r="M9" s="136" t="s">
        <v>158</v>
      </c>
      <c r="N9" s="136"/>
      <c r="O9" s="136"/>
      <c r="P9" s="137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  <c r="IW9" s="92"/>
    </row>
    <row r="10" s="89" customFormat="1" ht="25" customHeight="1" spans="1:257">
      <c r="A10" s="342" t="s">
        <v>165</v>
      </c>
      <c r="B10" s="108">
        <f t="shared" ref="B10:B12" si="3">C10-1</f>
        <v>48</v>
      </c>
      <c r="C10" s="109">
        <v>49</v>
      </c>
      <c r="D10" s="108">
        <f t="shared" ref="D10:D12" si="4">C10+1</f>
        <v>50</v>
      </c>
      <c r="E10" s="108">
        <f t="shared" ref="E10:E12" si="5">D10+1</f>
        <v>51</v>
      </c>
      <c r="F10" s="108">
        <f>E10+1.5</f>
        <v>52.5</v>
      </c>
      <c r="G10" s="108">
        <f>F10+1.5</f>
        <v>54</v>
      </c>
      <c r="H10" s="114"/>
      <c r="I10" s="131"/>
      <c r="J10" s="136"/>
      <c r="K10" s="358" t="s">
        <v>166</v>
      </c>
      <c r="L10" s="136" t="s">
        <v>158</v>
      </c>
      <c r="M10" s="136" t="s">
        <v>158</v>
      </c>
      <c r="N10" s="136"/>
      <c r="O10" s="136"/>
      <c r="P10" s="137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  <c r="IW10" s="92"/>
    </row>
    <row r="11" s="89" customFormat="1" ht="25" customHeight="1" spans="1:257">
      <c r="A11" s="342" t="s">
        <v>167</v>
      </c>
      <c r="B11" s="108">
        <f t="shared" si="3"/>
        <v>37</v>
      </c>
      <c r="C11" s="109">
        <v>38</v>
      </c>
      <c r="D11" s="108">
        <f t="shared" si="4"/>
        <v>39</v>
      </c>
      <c r="E11" s="108">
        <f t="shared" si="5"/>
        <v>40</v>
      </c>
      <c r="F11" s="108">
        <f>E11+1.2</f>
        <v>41.2</v>
      </c>
      <c r="G11" s="108">
        <f>F11+1.2</f>
        <v>42.4</v>
      </c>
      <c r="H11" s="108"/>
      <c r="I11" s="131"/>
      <c r="J11" s="136"/>
      <c r="K11" s="136" t="s">
        <v>168</v>
      </c>
      <c r="L11" s="136" t="s">
        <v>169</v>
      </c>
      <c r="M11" s="136" t="s">
        <v>158</v>
      </c>
      <c r="N11" s="136"/>
      <c r="O11" s="136"/>
      <c r="P11" s="137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  <c r="IW11" s="92"/>
    </row>
    <row r="12" s="89" customFormat="1" ht="25" customHeight="1" spans="1:257">
      <c r="A12" s="342" t="s">
        <v>170</v>
      </c>
      <c r="B12" s="108">
        <f t="shared" si="3"/>
        <v>58</v>
      </c>
      <c r="C12" s="109">
        <v>59</v>
      </c>
      <c r="D12" s="108">
        <f t="shared" si="4"/>
        <v>60</v>
      </c>
      <c r="E12" s="108">
        <f t="shared" si="5"/>
        <v>61</v>
      </c>
      <c r="F12" s="108">
        <f>E12+0.5</f>
        <v>61.5</v>
      </c>
      <c r="G12" s="108">
        <f>F12+0.5</f>
        <v>62</v>
      </c>
      <c r="H12" s="108"/>
      <c r="I12" s="131"/>
      <c r="J12" s="136"/>
      <c r="K12" s="136" t="s">
        <v>171</v>
      </c>
      <c r="L12" s="136" t="s">
        <v>158</v>
      </c>
      <c r="M12" s="136" t="s">
        <v>158</v>
      </c>
      <c r="N12" s="136"/>
      <c r="O12" s="136"/>
      <c r="P12" s="137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  <c r="IW12" s="92"/>
    </row>
    <row r="13" s="89" customFormat="1" ht="25" customHeight="1" spans="1:257">
      <c r="A13" s="342" t="s">
        <v>172</v>
      </c>
      <c r="B13" s="108">
        <f>C13-0.8</f>
        <v>17.2</v>
      </c>
      <c r="C13" s="109">
        <v>18</v>
      </c>
      <c r="D13" s="108">
        <f>C13+0.8</f>
        <v>18.8</v>
      </c>
      <c r="E13" s="108">
        <f>D13+0.8</f>
        <v>19.6</v>
      </c>
      <c r="F13" s="108">
        <f>E13+1.1</f>
        <v>20.7</v>
      </c>
      <c r="G13" s="108">
        <f>F13+1.1</f>
        <v>21.8</v>
      </c>
      <c r="H13" s="108"/>
      <c r="I13" s="131"/>
      <c r="J13" s="136"/>
      <c r="K13" s="136" t="s">
        <v>158</v>
      </c>
      <c r="L13" s="136" t="s">
        <v>158</v>
      </c>
      <c r="M13" s="136" t="s">
        <v>158</v>
      </c>
      <c r="N13" s="136"/>
      <c r="O13" s="136"/>
      <c r="P13" s="137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s="89" customFormat="1" ht="25" customHeight="1" spans="1:257">
      <c r="A14" s="342" t="s">
        <v>173</v>
      </c>
      <c r="B14" s="108">
        <f>C14-0.6</f>
        <v>14.4</v>
      </c>
      <c r="C14" s="115">
        <v>15</v>
      </c>
      <c r="D14" s="108">
        <f>C14+0.6</f>
        <v>15.6</v>
      </c>
      <c r="E14" s="108">
        <f>D14+0.6</f>
        <v>16.2</v>
      </c>
      <c r="F14" s="108">
        <f>E14+0.95</f>
        <v>17.15</v>
      </c>
      <c r="G14" s="108">
        <f>F14+0.95</f>
        <v>18.1</v>
      </c>
      <c r="H14" s="108"/>
      <c r="I14" s="131"/>
      <c r="J14" s="136"/>
      <c r="K14" s="136" t="s">
        <v>174</v>
      </c>
      <c r="L14" s="136" t="s">
        <v>158</v>
      </c>
      <c r="M14" s="136" t="s">
        <v>158</v>
      </c>
      <c r="N14" s="136"/>
      <c r="O14" s="136"/>
      <c r="P14" s="137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  <c r="IW14" s="92"/>
    </row>
    <row r="15" s="89" customFormat="1" ht="25" customHeight="1" spans="1:257">
      <c r="A15" s="342" t="s">
        <v>175</v>
      </c>
      <c r="B15" s="108">
        <f>C15-0.5</f>
        <v>10</v>
      </c>
      <c r="C15" s="109">
        <v>10.5</v>
      </c>
      <c r="D15" s="108">
        <f>C15+0.5</f>
        <v>11</v>
      </c>
      <c r="E15" s="108">
        <f>D15+0.5</f>
        <v>11.5</v>
      </c>
      <c r="F15" s="116">
        <f>E15+0.7</f>
        <v>12.2</v>
      </c>
      <c r="G15" s="116">
        <f>F15+0.7</f>
        <v>12.9</v>
      </c>
      <c r="H15" s="108"/>
      <c r="I15" s="131"/>
      <c r="J15" s="136"/>
      <c r="K15" s="136" t="s">
        <v>158</v>
      </c>
      <c r="L15" s="136" t="s">
        <v>176</v>
      </c>
      <c r="M15" s="136" t="s">
        <v>158</v>
      </c>
      <c r="N15" s="136"/>
      <c r="O15" s="136"/>
      <c r="P15" s="137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  <c r="IW15" s="92"/>
    </row>
    <row r="16" s="89" customFormat="1" ht="25" customHeight="1" spans="1:257">
      <c r="A16" s="343" t="s">
        <v>177</v>
      </c>
      <c r="B16" s="108">
        <f>C16</f>
        <v>8</v>
      </c>
      <c r="C16" s="109">
        <v>8</v>
      </c>
      <c r="D16" s="108">
        <f>C16</f>
        <v>8</v>
      </c>
      <c r="E16" s="108">
        <f>C16</f>
        <v>8</v>
      </c>
      <c r="F16" s="108">
        <f>C16</f>
        <v>8</v>
      </c>
      <c r="G16" s="108">
        <f>C16</f>
        <v>8</v>
      </c>
      <c r="H16" s="108"/>
      <c r="I16" s="131"/>
      <c r="J16" s="136"/>
      <c r="K16" s="136"/>
      <c r="L16" s="136" t="s">
        <v>158</v>
      </c>
      <c r="M16" s="136" t="s">
        <v>158</v>
      </c>
      <c r="N16" s="136"/>
      <c r="O16" s="136"/>
      <c r="P16" s="137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  <c r="IW16" s="92"/>
    </row>
    <row r="17" s="89" customFormat="1" ht="25" customHeight="1" spans="1:257">
      <c r="A17" s="343" t="s">
        <v>178</v>
      </c>
      <c r="B17" s="108">
        <f>C17-0.5</f>
        <v>32.5</v>
      </c>
      <c r="C17" s="109">
        <v>33</v>
      </c>
      <c r="D17" s="108">
        <f>C17+0.5</f>
        <v>33.5</v>
      </c>
      <c r="E17" s="108">
        <f>D17+0.5</f>
        <v>34</v>
      </c>
      <c r="F17" s="108">
        <f>E17+0.5</f>
        <v>34.5</v>
      </c>
      <c r="G17" s="108">
        <f t="shared" ref="G17:G19" si="6">F17</f>
        <v>34.5</v>
      </c>
      <c r="H17" s="108"/>
      <c r="I17" s="131"/>
      <c r="J17" s="136"/>
      <c r="K17" s="136"/>
      <c r="L17" s="136" t="s">
        <v>158</v>
      </c>
      <c r="M17" s="136" t="s">
        <v>158</v>
      </c>
      <c r="N17" s="136"/>
      <c r="O17" s="136"/>
      <c r="P17" s="137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  <c r="IW17" s="92"/>
    </row>
    <row r="18" s="89" customFormat="1" ht="25" customHeight="1" spans="1:257">
      <c r="A18" s="342" t="s">
        <v>179</v>
      </c>
      <c r="B18" s="108">
        <f>C18-0.5</f>
        <v>24</v>
      </c>
      <c r="C18" s="111">
        <v>24.5</v>
      </c>
      <c r="D18" s="108">
        <f>C18+0.5</f>
        <v>25</v>
      </c>
      <c r="E18" s="108">
        <f>D18+0.5</f>
        <v>25.5</v>
      </c>
      <c r="F18" s="108">
        <f>E18+0.5</f>
        <v>26</v>
      </c>
      <c r="G18" s="108">
        <f t="shared" si="6"/>
        <v>26</v>
      </c>
      <c r="H18" s="108"/>
      <c r="I18" s="131"/>
      <c r="J18" s="136"/>
      <c r="K18" s="136"/>
      <c r="L18" s="136" t="s">
        <v>158</v>
      </c>
      <c r="M18" s="136" t="s">
        <v>158</v>
      </c>
      <c r="N18" s="136"/>
      <c r="O18" s="136"/>
      <c r="P18" s="137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  <c r="IW18" s="92"/>
    </row>
    <row r="19" s="89" customFormat="1" ht="25" customHeight="1" spans="1:257">
      <c r="A19" s="118" t="s">
        <v>180</v>
      </c>
      <c r="B19" s="119">
        <f>C19-1</f>
        <v>15</v>
      </c>
      <c r="C19" s="111" t="s">
        <v>181</v>
      </c>
      <c r="D19" s="119" t="str">
        <f>C19</f>
        <v>16</v>
      </c>
      <c r="E19" s="119">
        <f>D19+1.5</f>
        <v>17.5</v>
      </c>
      <c r="F19" s="119">
        <f>E19</f>
        <v>17.5</v>
      </c>
      <c r="G19" s="119">
        <f t="shared" si="6"/>
        <v>17.5</v>
      </c>
      <c r="H19" s="120"/>
      <c r="I19" s="131"/>
      <c r="J19" s="136"/>
      <c r="K19" s="136"/>
      <c r="L19" s="136" t="s">
        <v>158</v>
      </c>
      <c r="M19" s="136" t="s">
        <v>158</v>
      </c>
      <c r="N19" s="136"/>
      <c r="O19" s="136"/>
      <c r="P19" s="137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  <c r="IV19" s="92"/>
      <c r="IW19" s="92"/>
    </row>
    <row r="20" s="89" customFormat="1" ht="25" customHeight="1" spans="1:257">
      <c r="A20" s="121"/>
      <c r="B20" s="122"/>
      <c r="C20" s="122"/>
      <c r="D20" s="123"/>
      <c r="E20" s="122"/>
      <c r="F20" s="122"/>
      <c r="G20" s="122"/>
      <c r="H20" s="124"/>
      <c r="I20" s="359"/>
      <c r="J20" s="359"/>
      <c r="K20" s="359" t="s">
        <v>182</v>
      </c>
      <c r="L20" s="359"/>
      <c r="M20" s="359"/>
      <c r="N20" s="359"/>
      <c r="O20" s="359"/>
      <c r="P20" s="360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  <c r="IV20" s="92"/>
      <c r="IW20" s="92"/>
    </row>
    <row r="21" s="89" customFormat="1" ht="18" spans="1:257">
      <c r="A21" s="344"/>
      <c r="B21" s="345"/>
      <c r="C21" s="345"/>
      <c r="D21" s="345"/>
      <c r="E21" s="345"/>
      <c r="F21" s="345"/>
      <c r="G21" s="345"/>
      <c r="H21" s="346"/>
      <c r="P21" s="347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  <c r="IT21" s="92"/>
      <c r="IU21" s="92"/>
      <c r="IV21" s="92"/>
      <c r="IW21" s="92"/>
    </row>
    <row r="22" s="89" customFormat="1" ht="18" spans="1:257">
      <c r="A22" s="344"/>
      <c r="B22" s="345"/>
      <c r="C22" s="345"/>
      <c r="D22" s="345"/>
      <c r="E22" s="345"/>
      <c r="F22" s="345"/>
      <c r="G22" s="345"/>
      <c r="H22" s="346"/>
      <c r="P22" s="347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  <c r="IP22" s="92"/>
      <c r="IQ22" s="92"/>
      <c r="IR22" s="92"/>
      <c r="IS22" s="92"/>
      <c r="IT22" s="92"/>
      <c r="IU22" s="92"/>
      <c r="IV22" s="92"/>
      <c r="IW22" s="92"/>
    </row>
    <row r="23" s="89" customFormat="1" spans="1:257">
      <c r="A23" s="125" t="s">
        <v>183</v>
      </c>
      <c r="B23" s="125"/>
      <c r="C23" s="126"/>
      <c r="D23" s="126"/>
      <c r="P23" s="347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2"/>
      <c r="DP23" s="92"/>
      <c r="DQ23" s="92"/>
      <c r="DR23" s="92"/>
      <c r="DS23" s="92"/>
      <c r="DT23" s="92"/>
      <c r="DU23" s="92"/>
      <c r="DV23" s="92"/>
      <c r="DW23" s="92"/>
      <c r="DX23" s="92"/>
      <c r="DY23" s="92"/>
      <c r="DZ23" s="92"/>
      <c r="EA23" s="92"/>
      <c r="EB23" s="92"/>
      <c r="EC23" s="92"/>
      <c r="ED23" s="92"/>
      <c r="EE23" s="92"/>
      <c r="EF23" s="92"/>
      <c r="EG23" s="92"/>
      <c r="EH23" s="92"/>
      <c r="EI23" s="92"/>
      <c r="EJ23" s="92"/>
      <c r="EK23" s="92"/>
      <c r="EL23" s="92"/>
      <c r="EM23" s="92"/>
      <c r="EN23" s="92"/>
      <c r="EO23" s="92"/>
      <c r="EP23" s="92"/>
      <c r="EQ23" s="92"/>
      <c r="ER23" s="92"/>
      <c r="ES23" s="92"/>
      <c r="ET23" s="92"/>
      <c r="EU23" s="92"/>
      <c r="EV23" s="92"/>
      <c r="EW23" s="92"/>
      <c r="EX23" s="92"/>
      <c r="EY23" s="92"/>
      <c r="EZ23" s="92"/>
      <c r="FA23" s="92"/>
      <c r="FB23" s="92"/>
      <c r="FC23" s="92"/>
      <c r="FD23" s="92"/>
      <c r="FE23" s="92"/>
      <c r="FF23" s="92"/>
      <c r="FG23" s="92"/>
      <c r="FH23" s="92"/>
      <c r="FI23" s="92"/>
      <c r="FJ23" s="92"/>
      <c r="FK23" s="92"/>
      <c r="FL23" s="92"/>
      <c r="FM23" s="92"/>
      <c r="FN23" s="92"/>
      <c r="FO23" s="92"/>
      <c r="FP23" s="92"/>
      <c r="FQ23" s="92"/>
      <c r="FR23" s="92"/>
      <c r="FS23" s="92"/>
      <c r="FT23" s="92"/>
      <c r="FU23" s="92"/>
      <c r="FV23" s="92"/>
      <c r="FW23" s="92"/>
      <c r="FX23" s="92"/>
      <c r="FY23" s="92"/>
      <c r="FZ23" s="92"/>
      <c r="GA23" s="92"/>
      <c r="GB23" s="92"/>
      <c r="GC23" s="92"/>
      <c r="GD23" s="92"/>
      <c r="GE23" s="92"/>
      <c r="GF23" s="92"/>
      <c r="GG23" s="92"/>
      <c r="GH23" s="92"/>
      <c r="GI23" s="92"/>
      <c r="GJ23" s="92"/>
      <c r="GK23" s="92"/>
      <c r="GL23" s="92"/>
      <c r="GM23" s="92"/>
      <c r="GN23" s="92"/>
      <c r="GO23" s="92"/>
      <c r="GP23" s="92"/>
      <c r="GQ23" s="92"/>
      <c r="GR23" s="92"/>
      <c r="GS23" s="92"/>
      <c r="GT23" s="92"/>
      <c r="GU23" s="92"/>
      <c r="GV23" s="92"/>
      <c r="GW23" s="92"/>
      <c r="GX23" s="92"/>
      <c r="GY23" s="92"/>
      <c r="GZ23" s="92"/>
      <c r="HA23" s="92"/>
      <c r="HB23" s="92"/>
      <c r="HC23" s="92"/>
      <c r="HD23" s="92"/>
      <c r="HE23" s="92"/>
      <c r="HF23" s="92"/>
      <c r="HG23" s="92"/>
      <c r="HH23" s="92"/>
      <c r="HI23" s="92"/>
      <c r="HJ23" s="92"/>
      <c r="HK23" s="92"/>
      <c r="HL23" s="92"/>
      <c r="HM23" s="92"/>
      <c r="HN23" s="92"/>
      <c r="HO23" s="92"/>
      <c r="HP23" s="92"/>
      <c r="HQ23" s="92"/>
      <c r="HR23" s="92"/>
      <c r="HS23" s="92"/>
      <c r="HT23" s="92"/>
      <c r="HU23" s="92"/>
      <c r="HV23" s="92"/>
      <c r="HW23" s="92"/>
      <c r="HX23" s="92"/>
      <c r="HY23" s="92"/>
      <c r="HZ23" s="92"/>
      <c r="IA23" s="92"/>
      <c r="IB23" s="92"/>
      <c r="IC23" s="92"/>
      <c r="ID23" s="92"/>
      <c r="IE23" s="92"/>
      <c r="IF23" s="92"/>
      <c r="IG23" s="92"/>
      <c r="IH23" s="92"/>
      <c r="II23" s="92"/>
      <c r="IJ23" s="92"/>
      <c r="IK23" s="92"/>
      <c r="IL23" s="92"/>
      <c r="IM23" s="92"/>
      <c r="IN23" s="92"/>
      <c r="IO23" s="92"/>
      <c r="IP23" s="92"/>
      <c r="IQ23" s="92"/>
      <c r="IR23" s="92"/>
      <c r="IS23" s="92"/>
      <c r="IT23" s="92"/>
      <c r="IU23" s="92"/>
      <c r="IV23" s="92"/>
      <c r="IW23" s="92"/>
    </row>
    <row r="24" s="89" customFormat="1" spans="3:257">
      <c r="C24" s="90"/>
      <c r="D24" s="90"/>
      <c r="J24" s="141" t="s">
        <v>184</v>
      </c>
      <c r="K24" s="237">
        <v>45474</v>
      </c>
      <c r="L24" s="141" t="s">
        <v>185</v>
      </c>
      <c r="M24" s="141" t="s">
        <v>138</v>
      </c>
      <c r="N24" s="141" t="s">
        <v>186</v>
      </c>
      <c r="O24" s="89" t="s">
        <v>141</v>
      </c>
      <c r="P24" s="347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  <c r="BF24" s="92"/>
      <c r="BG24" s="92"/>
      <c r="BH24" s="92"/>
      <c r="BI24" s="92"/>
      <c r="BJ24" s="92"/>
      <c r="BK24" s="92"/>
      <c r="BL24" s="92"/>
      <c r="BM24" s="92"/>
      <c r="BN24" s="92"/>
      <c r="BO24" s="92"/>
      <c r="BP24" s="92"/>
      <c r="BQ24" s="92"/>
      <c r="BR24" s="92"/>
      <c r="BS24" s="92"/>
      <c r="BT24" s="92"/>
      <c r="BU24" s="92"/>
      <c r="BV24" s="92"/>
      <c r="BW24" s="92"/>
      <c r="BX24" s="92"/>
      <c r="BY24" s="92"/>
      <c r="BZ24" s="92"/>
      <c r="CA24" s="92"/>
      <c r="CB24" s="92"/>
      <c r="CC24" s="92"/>
      <c r="CD24" s="92"/>
      <c r="CE24" s="92"/>
      <c r="CF24" s="92"/>
      <c r="CG24" s="92"/>
      <c r="CH24" s="92"/>
      <c r="CI24" s="92"/>
      <c r="CJ24" s="92"/>
      <c r="CK24" s="92"/>
      <c r="CL24" s="92"/>
      <c r="CM24" s="92"/>
      <c r="CN24" s="92"/>
      <c r="CO24" s="92"/>
      <c r="CP24" s="92"/>
      <c r="CQ24" s="92"/>
      <c r="CR24" s="92"/>
      <c r="CS24" s="92"/>
      <c r="CT24" s="92"/>
      <c r="CU24" s="92"/>
      <c r="CV24" s="92"/>
      <c r="CW24" s="92"/>
      <c r="CX24" s="92"/>
      <c r="CY24" s="92"/>
      <c r="CZ24" s="92"/>
      <c r="DA24" s="92"/>
      <c r="DB24" s="92"/>
      <c r="DC24" s="92"/>
      <c r="DD24" s="92"/>
      <c r="DE24" s="92"/>
      <c r="DF24" s="92"/>
      <c r="DG24" s="92"/>
      <c r="DH24" s="92"/>
      <c r="DI24" s="92"/>
      <c r="DJ24" s="92"/>
      <c r="DK24" s="92"/>
      <c r="DL24" s="92"/>
      <c r="DM24" s="92"/>
      <c r="DN24" s="92"/>
      <c r="DO24" s="92"/>
      <c r="DP24" s="92"/>
      <c r="DQ24" s="92"/>
      <c r="DR24" s="92"/>
      <c r="DS24" s="92"/>
      <c r="DT24" s="92"/>
      <c r="DU24" s="92"/>
      <c r="DV24" s="92"/>
      <c r="DW24" s="92"/>
      <c r="DX24" s="92"/>
      <c r="DY24" s="92"/>
      <c r="DZ24" s="92"/>
      <c r="EA24" s="92"/>
      <c r="EB24" s="92"/>
      <c r="EC24" s="92"/>
      <c r="ED24" s="92"/>
      <c r="EE24" s="92"/>
      <c r="EF24" s="92"/>
      <c r="EG24" s="92"/>
      <c r="EH24" s="92"/>
      <c r="EI24" s="92"/>
      <c r="EJ24" s="92"/>
      <c r="EK24" s="92"/>
      <c r="EL24" s="92"/>
      <c r="EM24" s="92"/>
      <c r="EN24" s="92"/>
      <c r="EO24" s="92"/>
      <c r="EP24" s="92"/>
      <c r="EQ24" s="92"/>
      <c r="ER24" s="92"/>
      <c r="ES24" s="92"/>
      <c r="ET24" s="92"/>
      <c r="EU24" s="92"/>
      <c r="EV24" s="92"/>
      <c r="EW24" s="92"/>
      <c r="EX24" s="92"/>
      <c r="EY24" s="92"/>
      <c r="EZ24" s="92"/>
      <c r="FA24" s="92"/>
      <c r="FB24" s="92"/>
      <c r="FC24" s="92"/>
      <c r="FD24" s="92"/>
      <c r="FE24" s="92"/>
      <c r="FF24" s="92"/>
      <c r="FG24" s="92"/>
      <c r="FH24" s="92"/>
      <c r="FI24" s="92"/>
      <c r="FJ24" s="92"/>
      <c r="FK24" s="92"/>
      <c r="FL24" s="92"/>
      <c r="FM24" s="92"/>
      <c r="FN24" s="92"/>
      <c r="FO24" s="92"/>
      <c r="FP24" s="92"/>
      <c r="FQ24" s="92"/>
      <c r="FR24" s="92"/>
      <c r="FS24" s="92"/>
      <c r="FT24" s="92"/>
      <c r="FU24" s="92"/>
      <c r="FV24" s="92"/>
      <c r="FW24" s="92"/>
      <c r="FX24" s="92"/>
      <c r="FY24" s="92"/>
      <c r="FZ24" s="92"/>
      <c r="GA24" s="92"/>
      <c r="GB24" s="92"/>
      <c r="GC24" s="92"/>
      <c r="GD24" s="92"/>
      <c r="GE24" s="92"/>
      <c r="GF24" s="92"/>
      <c r="GG24" s="92"/>
      <c r="GH24" s="92"/>
      <c r="GI24" s="92"/>
      <c r="GJ24" s="92"/>
      <c r="GK24" s="92"/>
      <c r="GL24" s="92"/>
      <c r="GM24" s="92"/>
      <c r="GN24" s="92"/>
      <c r="GO24" s="92"/>
      <c r="GP24" s="92"/>
      <c r="GQ24" s="92"/>
      <c r="GR24" s="92"/>
      <c r="GS24" s="92"/>
      <c r="GT24" s="92"/>
      <c r="GU24" s="92"/>
      <c r="GV24" s="92"/>
      <c r="GW24" s="92"/>
      <c r="GX24" s="92"/>
      <c r="GY24" s="92"/>
      <c r="GZ24" s="92"/>
      <c r="HA24" s="92"/>
      <c r="HB24" s="92"/>
      <c r="HC24" s="92"/>
      <c r="HD24" s="92"/>
      <c r="HE24" s="92"/>
      <c r="HF24" s="92"/>
      <c r="HG24" s="92"/>
      <c r="HH24" s="92"/>
      <c r="HI24" s="92"/>
      <c r="HJ24" s="92"/>
      <c r="HK24" s="92"/>
      <c r="HL24" s="92"/>
      <c r="HM24" s="92"/>
      <c r="HN24" s="92"/>
      <c r="HO24" s="92"/>
      <c r="HP24" s="92"/>
      <c r="HQ24" s="92"/>
      <c r="HR24" s="92"/>
      <c r="HS24" s="92"/>
      <c r="HT24" s="92"/>
      <c r="HU24" s="92"/>
      <c r="HV24" s="92"/>
      <c r="HW24" s="92"/>
      <c r="HX24" s="92"/>
      <c r="HY24" s="92"/>
      <c r="HZ24" s="92"/>
      <c r="IA24" s="92"/>
      <c r="IB24" s="92"/>
      <c r="IC24" s="92"/>
      <c r="ID24" s="92"/>
      <c r="IE24" s="92"/>
      <c r="IF24" s="92"/>
      <c r="IG24" s="92"/>
      <c r="IH24" s="92"/>
      <c r="II24" s="92"/>
      <c r="IJ24" s="92"/>
      <c r="IK24" s="92"/>
      <c r="IL24" s="92"/>
      <c r="IM24" s="92"/>
      <c r="IN24" s="92"/>
      <c r="IO24" s="92"/>
      <c r="IP24" s="92"/>
      <c r="IQ24" s="92"/>
      <c r="IR24" s="92"/>
      <c r="IS24" s="92"/>
      <c r="IT24" s="92"/>
      <c r="IU24" s="92"/>
      <c r="IV24" s="92"/>
      <c r="IW24" s="9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13" workbookViewId="0">
      <selection activeCell="N22" sqref="N22"/>
    </sheetView>
  </sheetViews>
  <sheetFormatPr defaultColWidth="10" defaultRowHeight="16.5" customHeight="1"/>
  <cols>
    <col min="1" max="1" width="10.875" style="244" customWidth="1"/>
    <col min="2" max="16384" width="10" style="244"/>
  </cols>
  <sheetData>
    <row r="1" ht="22.5" customHeight="1" spans="1:11">
      <c r="A1" s="146" t="s">
        <v>187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ht="17.25" customHeight="1" spans="1:11">
      <c r="A2" s="245" t="s">
        <v>53</v>
      </c>
      <c r="B2" s="246" t="s">
        <v>54</v>
      </c>
      <c r="C2" s="246"/>
      <c r="D2" s="247" t="s">
        <v>55</v>
      </c>
      <c r="E2" s="247"/>
      <c r="F2" s="246" t="s">
        <v>56</v>
      </c>
      <c r="G2" s="246"/>
      <c r="H2" s="248" t="s">
        <v>57</v>
      </c>
      <c r="I2" s="319" t="s">
        <v>56</v>
      </c>
      <c r="J2" s="319"/>
      <c r="K2" s="320"/>
    </row>
    <row r="3" customHeight="1" spans="1:11">
      <c r="A3" s="249" t="s">
        <v>58</v>
      </c>
      <c r="B3" s="250"/>
      <c r="C3" s="251"/>
      <c r="D3" s="252" t="s">
        <v>59</v>
      </c>
      <c r="E3" s="253"/>
      <c r="F3" s="253"/>
      <c r="G3" s="254"/>
      <c r="H3" s="252" t="s">
        <v>60</v>
      </c>
      <c r="I3" s="253"/>
      <c r="J3" s="253"/>
      <c r="K3" s="254"/>
    </row>
    <row r="4" customHeight="1" spans="1:11">
      <c r="A4" s="255" t="s">
        <v>61</v>
      </c>
      <c r="B4" s="152" t="s">
        <v>62</v>
      </c>
      <c r="C4" s="153"/>
      <c r="D4" s="255" t="s">
        <v>63</v>
      </c>
      <c r="E4" s="256"/>
      <c r="F4" s="257">
        <v>45468</v>
      </c>
      <c r="G4" s="258"/>
      <c r="H4" s="255" t="s">
        <v>64</v>
      </c>
      <c r="I4" s="256"/>
      <c r="J4" s="152" t="s">
        <v>65</v>
      </c>
      <c r="K4" s="153" t="s">
        <v>66</v>
      </c>
    </row>
    <row r="5" customHeight="1" spans="1:11">
      <c r="A5" s="259" t="s">
        <v>67</v>
      </c>
      <c r="B5" s="152" t="s">
        <v>68</v>
      </c>
      <c r="C5" s="153"/>
      <c r="D5" s="255" t="s">
        <v>69</v>
      </c>
      <c r="E5" s="256"/>
      <c r="F5" s="257">
        <v>45461</v>
      </c>
      <c r="G5" s="258"/>
      <c r="H5" s="255" t="s">
        <v>70</v>
      </c>
      <c r="I5" s="256"/>
      <c r="J5" s="152" t="s">
        <v>65</v>
      </c>
      <c r="K5" s="153" t="s">
        <v>66</v>
      </c>
    </row>
    <row r="6" customHeight="1" spans="1:11">
      <c r="A6" s="255" t="s">
        <v>71</v>
      </c>
      <c r="B6" s="260" t="s">
        <v>72</v>
      </c>
      <c r="C6" s="261">
        <v>6</v>
      </c>
      <c r="D6" s="259" t="s">
        <v>73</v>
      </c>
      <c r="E6" s="262"/>
      <c r="F6" s="257">
        <v>45483</v>
      </c>
      <c r="G6" s="258"/>
      <c r="H6" s="255" t="s">
        <v>74</v>
      </c>
      <c r="I6" s="256"/>
      <c r="J6" s="152" t="s">
        <v>65</v>
      </c>
      <c r="K6" s="153" t="s">
        <v>66</v>
      </c>
    </row>
    <row r="7" customHeight="1" spans="1:11">
      <c r="A7" s="255" t="s">
        <v>75</v>
      </c>
      <c r="B7" s="263">
        <v>3629</v>
      </c>
      <c r="C7" s="264"/>
      <c r="D7" s="259" t="s">
        <v>76</v>
      </c>
      <c r="E7" s="265"/>
      <c r="F7" s="257">
        <v>45485</v>
      </c>
      <c r="G7" s="258"/>
      <c r="H7" s="255" t="s">
        <v>77</v>
      </c>
      <c r="I7" s="256"/>
      <c r="J7" s="152" t="s">
        <v>65</v>
      </c>
      <c r="K7" s="153" t="s">
        <v>66</v>
      </c>
    </row>
    <row r="8" customHeight="1" spans="1:16">
      <c r="A8" s="266" t="s">
        <v>78</v>
      </c>
      <c r="B8" s="267" t="s">
        <v>79</v>
      </c>
      <c r="C8" s="268"/>
      <c r="D8" s="269" t="s">
        <v>80</v>
      </c>
      <c r="E8" s="270"/>
      <c r="F8" s="271">
        <v>45488</v>
      </c>
      <c r="G8" s="272"/>
      <c r="H8" s="269" t="s">
        <v>81</v>
      </c>
      <c r="I8" s="270"/>
      <c r="J8" s="289" t="s">
        <v>65</v>
      </c>
      <c r="K8" s="321" t="s">
        <v>66</v>
      </c>
      <c r="P8" s="205"/>
    </row>
    <row r="9" customHeight="1" spans="1:11">
      <c r="A9" s="273" t="s">
        <v>188</v>
      </c>
      <c r="B9" s="273"/>
      <c r="C9" s="273"/>
      <c r="D9" s="273"/>
      <c r="E9" s="273"/>
      <c r="F9" s="273"/>
      <c r="G9" s="273"/>
      <c r="H9" s="273"/>
      <c r="I9" s="273"/>
      <c r="J9" s="273"/>
      <c r="K9" s="273"/>
    </row>
    <row r="10" customHeight="1" spans="1:11">
      <c r="A10" s="274" t="s">
        <v>84</v>
      </c>
      <c r="B10" s="275" t="s">
        <v>85</v>
      </c>
      <c r="C10" s="276" t="s">
        <v>86</v>
      </c>
      <c r="D10" s="277"/>
      <c r="E10" s="278" t="s">
        <v>89</v>
      </c>
      <c r="F10" s="275" t="s">
        <v>85</v>
      </c>
      <c r="G10" s="276" t="s">
        <v>86</v>
      </c>
      <c r="H10" s="275"/>
      <c r="I10" s="278" t="s">
        <v>87</v>
      </c>
      <c r="J10" s="275" t="s">
        <v>85</v>
      </c>
      <c r="K10" s="322" t="s">
        <v>86</v>
      </c>
    </row>
    <row r="11" customHeight="1" spans="1:11">
      <c r="A11" s="259" t="s">
        <v>90</v>
      </c>
      <c r="B11" s="279" t="s">
        <v>85</v>
      </c>
      <c r="C11" s="152" t="s">
        <v>86</v>
      </c>
      <c r="D11" s="265"/>
      <c r="E11" s="262" t="s">
        <v>92</v>
      </c>
      <c r="F11" s="279" t="s">
        <v>85</v>
      </c>
      <c r="G11" s="152" t="s">
        <v>86</v>
      </c>
      <c r="H11" s="279"/>
      <c r="I11" s="262" t="s">
        <v>97</v>
      </c>
      <c r="J11" s="279" t="s">
        <v>85</v>
      </c>
      <c r="K11" s="153" t="s">
        <v>86</v>
      </c>
    </row>
    <row r="12" customHeight="1" spans="1:11">
      <c r="A12" s="269" t="s">
        <v>124</v>
      </c>
      <c r="B12" s="270"/>
      <c r="C12" s="270"/>
      <c r="D12" s="270"/>
      <c r="E12" s="270"/>
      <c r="F12" s="270"/>
      <c r="G12" s="270"/>
      <c r="H12" s="270"/>
      <c r="I12" s="270"/>
      <c r="J12" s="270"/>
      <c r="K12" s="323"/>
    </row>
    <row r="13" customHeight="1" spans="1:11">
      <c r="A13" s="280" t="s">
        <v>189</v>
      </c>
      <c r="B13" s="280"/>
      <c r="C13" s="280"/>
      <c r="D13" s="280"/>
      <c r="E13" s="280"/>
      <c r="F13" s="280"/>
      <c r="G13" s="280"/>
      <c r="H13" s="280"/>
      <c r="I13" s="280"/>
      <c r="J13" s="280"/>
      <c r="K13" s="280"/>
    </row>
    <row r="14" customHeight="1" spans="1:11">
      <c r="A14" s="281" t="s">
        <v>190</v>
      </c>
      <c r="B14" s="282"/>
      <c r="C14" s="282"/>
      <c r="D14" s="282"/>
      <c r="E14" s="282"/>
      <c r="F14" s="282"/>
      <c r="G14" s="282"/>
      <c r="H14" s="283"/>
      <c r="I14" s="324"/>
      <c r="J14" s="324"/>
      <c r="K14" s="325"/>
    </row>
    <row r="15" customHeight="1" spans="1:11">
      <c r="A15" s="284"/>
      <c r="B15" s="285"/>
      <c r="C15" s="285"/>
      <c r="D15" s="286"/>
      <c r="E15" s="287"/>
      <c r="F15" s="285"/>
      <c r="G15" s="285"/>
      <c r="H15" s="286"/>
      <c r="I15" s="326"/>
      <c r="J15" s="327"/>
      <c r="K15" s="328"/>
    </row>
    <row r="16" customHeight="1" spans="1:11">
      <c r="A16" s="288"/>
      <c r="B16" s="289"/>
      <c r="C16" s="289"/>
      <c r="D16" s="289"/>
      <c r="E16" s="289"/>
      <c r="F16" s="289"/>
      <c r="G16" s="289"/>
      <c r="H16" s="289"/>
      <c r="I16" s="289"/>
      <c r="J16" s="289"/>
      <c r="K16" s="321"/>
    </row>
    <row r="17" customHeight="1" spans="1:11">
      <c r="A17" s="280" t="s">
        <v>191</v>
      </c>
      <c r="B17" s="280"/>
      <c r="C17" s="280"/>
      <c r="D17" s="280"/>
      <c r="E17" s="280"/>
      <c r="F17" s="280"/>
      <c r="G17" s="280"/>
      <c r="H17" s="280"/>
      <c r="I17" s="280"/>
      <c r="J17" s="280"/>
      <c r="K17" s="280"/>
    </row>
    <row r="18" customHeight="1" spans="1:11">
      <c r="A18" s="290" t="s">
        <v>192</v>
      </c>
      <c r="B18" s="291"/>
      <c r="C18" s="291"/>
      <c r="D18" s="291"/>
      <c r="E18" s="291"/>
      <c r="F18" s="291"/>
      <c r="G18" s="291"/>
      <c r="H18" s="291"/>
      <c r="I18" s="324"/>
      <c r="J18" s="324"/>
      <c r="K18" s="325"/>
    </row>
    <row r="19" customHeight="1" spans="1:11">
      <c r="A19" s="284"/>
      <c r="B19" s="285"/>
      <c r="C19" s="285"/>
      <c r="D19" s="286"/>
      <c r="E19" s="287"/>
      <c r="F19" s="285"/>
      <c r="G19" s="285"/>
      <c r="H19" s="286"/>
      <c r="I19" s="326"/>
      <c r="J19" s="327"/>
      <c r="K19" s="328"/>
    </row>
    <row r="20" customHeight="1" spans="1:11">
      <c r="A20" s="288"/>
      <c r="B20" s="289"/>
      <c r="C20" s="289"/>
      <c r="D20" s="289"/>
      <c r="E20" s="289"/>
      <c r="F20" s="289"/>
      <c r="G20" s="289"/>
      <c r="H20" s="289"/>
      <c r="I20" s="289"/>
      <c r="J20" s="289"/>
      <c r="K20" s="321"/>
    </row>
    <row r="21" customHeight="1" spans="1:11">
      <c r="A21" s="292" t="s">
        <v>121</v>
      </c>
      <c r="B21" s="292"/>
      <c r="C21" s="292"/>
      <c r="D21" s="292"/>
      <c r="E21" s="292"/>
      <c r="F21" s="292"/>
      <c r="G21" s="292"/>
      <c r="H21" s="292"/>
      <c r="I21" s="292"/>
      <c r="J21" s="292"/>
      <c r="K21" s="292"/>
    </row>
    <row r="22" customHeight="1" spans="1:11">
      <c r="A22" s="147" t="s">
        <v>122</v>
      </c>
      <c r="B22" s="181"/>
      <c r="C22" s="181"/>
      <c r="D22" s="181"/>
      <c r="E22" s="181"/>
      <c r="F22" s="181"/>
      <c r="G22" s="181"/>
      <c r="H22" s="181"/>
      <c r="I22" s="181"/>
      <c r="J22" s="181"/>
      <c r="K22" s="209"/>
    </row>
    <row r="23" customHeight="1" spans="1:11">
      <c r="A23" s="160" t="s">
        <v>123</v>
      </c>
      <c r="B23" s="161"/>
      <c r="C23" s="152" t="s">
        <v>65</v>
      </c>
      <c r="D23" s="152" t="s">
        <v>66</v>
      </c>
      <c r="E23" s="159"/>
      <c r="F23" s="159"/>
      <c r="G23" s="159"/>
      <c r="H23" s="159"/>
      <c r="I23" s="159"/>
      <c r="J23" s="159"/>
      <c r="K23" s="202"/>
    </row>
    <row r="24" customHeight="1" spans="1:11">
      <c r="A24" s="293" t="s">
        <v>193</v>
      </c>
      <c r="B24" s="155"/>
      <c r="C24" s="155"/>
      <c r="D24" s="155"/>
      <c r="E24" s="155"/>
      <c r="F24" s="155"/>
      <c r="G24" s="155"/>
      <c r="H24" s="155"/>
      <c r="I24" s="155"/>
      <c r="J24" s="155"/>
      <c r="K24" s="329"/>
    </row>
    <row r="25" customHeight="1" spans="1:11">
      <c r="A25" s="294"/>
      <c r="B25" s="295"/>
      <c r="C25" s="295"/>
      <c r="D25" s="295"/>
      <c r="E25" s="295"/>
      <c r="F25" s="295"/>
      <c r="G25" s="295"/>
      <c r="H25" s="295"/>
      <c r="I25" s="295"/>
      <c r="J25" s="295"/>
      <c r="K25" s="330"/>
    </row>
    <row r="26" customHeight="1" spans="1:11">
      <c r="A26" s="273" t="s">
        <v>130</v>
      </c>
      <c r="B26" s="273"/>
      <c r="C26" s="273"/>
      <c r="D26" s="273"/>
      <c r="E26" s="273"/>
      <c r="F26" s="273"/>
      <c r="G26" s="273"/>
      <c r="H26" s="273"/>
      <c r="I26" s="273"/>
      <c r="J26" s="273"/>
      <c r="K26" s="273"/>
    </row>
    <row r="27" customHeight="1" spans="1:11">
      <c r="A27" s="249" t="s">
        <v>131</v>
      </c>
      <c r="B27" s="276" t="s">
        <v>95</v>
      </c>
      <c r="C27" s="276" t="s">
        <v>96</v>
      </c>
      <c r="D27" s="276" t="s">
        <v>88</v>
      </c>
      <c r="E27" s="250" t="s">
        <v>132</v>
      </c>
      <c r="F27" s="276" t="s">
        <v>95</v>
      </c>
      <c r="G27" s="276" t="s">
        <v>96</v>
      </c>
      <c r="H27" s="276" t="s">
        <v>88</v>
      </c>
      <c r="I27" s="250" t="s">
        <v>133</v>
      </c>
      <c r="J27" s="276" t="s">
        <v>95</v>
      </c>
      <c r="K27" s="322" t="s">
        <v>96</v>
      </c>
    </row>
    <row r="28" customHeight="1" spans="1:11">
      <c r="A28" s="296" t="s">
        <v>87</v>
      </c>
      <c r="B28" s="152" t="s">
        <v>95</v>
      </c>
      <c r="C28" s="152" t="s">
        <v>96</v>
      </c>
      <c r="D28" s="152" t="s">
        <v>88</v>
      </c>
      <c r="E28" s="297" t="s">
        <v>94</v>
      </c>
      <c r="F28" s="152" t="s">
        <v>95</v>
      </c>
      <c r="G28" s="152" t="s">
        <v>96</v>
      </c>
      <c r="H28" s="152" t="s">
        <v>88</v>
      </c>
      <c r="I28" s="297" t="s">
        <v>105</v>
      </c>
      <c r="J28" s="152" t="s">
        <v>95</v>
      </c>
      <c r="K28" s="153" t="s">
        <v>96</v>
      </c>
    </row>
    <row r="29" customHeight="1" spans="1:11">
      <c r="A29" s="255" t="s">
        <v>98</v>
      </c>
      <c r="B29" s="298"/>
      <c r="C29" s="298"/>
      <c r="D29" s="298"/>
      <c r="E29" s="298"/>
      <c r="F29" s="298"/>
      <c r="G29" s="298"/>
      <c r="H29" s="298"/>
      <c r="I29" s="298"/>
      <c r="J29" s="298"/>
      <c r="K29" s="331"/>
    </row>
    <row r="30" customHeight="1" spans="1:11">
      <c r="A30" s="299"/>
      <c r="B30" s="300"/>
      <c r="C30" s="300"/>
      <c r="D30" s="300"/>
      <c r="E30" s="300"/>
      <c r="F30" s="300"/>
      <c r="G30" s="300"/>
      <c r="H30" s="300"/>
      <c r="I30" s="300"/>
      <c r="J30" s="300"/>
      <c r="K30" s="332"/>
    </row>
    <row r="31" customHeight="1" spans="1:11">
      <c r="A31" s="301" t="s">
        <v>194</v>
      </c>
      <c r="B31" s="301"/>
      <c r="C31" s="301"/>
      <c r="D31" s="301"/>
      <c r="E31" s="301"/>
      <c r="F31" s="301"/>
      <c r="G31" s="301"/>
      <c r="H31" s="301"/>
      <c r="I31" s="301"/>
      <c r="J31" s="301"/>
      <c r="K31" s="301"/>
    </row>
    <row r="32" ht="21" customHeight="1" spans="1:11">
      <c r="A32" s="302"/>
      <c r="B32" s="303"/>
      <c r="C32" s="303"/>
      <c r="D32" s="303"/>
      <c r="E32" s="303"/>
      <c r="F32" s="303"/>
      <c r="G32" s="303"/>
      <c r="H32" s="303"/>
      <c r="I32" s="303"/>
      <c r="J32" s="303"/>
      <c r="K32" s="333"/>
    </row>
    <row r="33" ht="21" customHeight="1" spans="1:11">
      <c r="A33" s="304"/>
      <c r="B33" s="305"/>
      <c r="C33" s="305"/>
      <c r="D33" s="305"/>
      <c r="E33" s="305"/>
      <c r="F33" s="305"/>
      <c r="G33" s="305"/>
      <c r="H33" s="305"/>
      <c r="I33" s="305"/>
      <c r="J33" s="305"/>
      <c r="K33" s="334"/>
    </row>
    <row r="34" ht="21" customHeight="1" spans="1:11">
      <c r="A34" s="304"/>
      <c r="B34" s="305"/>
      <c r="C34" s="305"/>
      <c r="D34" s="305"/>
      <c r="E34" s="305"/>
      <c r="F34" s="305"/>
      <c r="G34" s="305"/>
      <c r="H34" s="305"/>
      <c r="I34" s="305"/>
      <c r="J34" s="305"/>
      <c r="K34" s="334"/>
    </row>
    <row r="35" ht="21" customHeight="1" spans="1:11">
      <c r="A35" s="304"/>
      <c r="B35" s="305"/>
      <c r="C35" s="305"/>
      <c r="D35" s="305"/>
      <c r="E35" s="305"/>
      <c r="F35" s="305"/>
      <c r="G35" s="305"/>
      <c r="H35" s="305"/>
      <c r="I35" s="305"/>
      <c r="J35" s="305"/>
      <c r="K35" s="334"/>
    </row>
    <row r="36" ht="21" customHeight="1" spans="1:11">
      <c r="A36" s="304"/>
      <c r="B36" s="305"/>
      <c r="C36" s="305"/>
      <c r="D36" s="305"/>
      <c r="E36" s="305"/>
      <c r="F36" s="305"/>
      <c r="G36" s="305"/>
      <c r="H36" s="305"/>
      <c r="I36" s="305"/>
      <c r="J36" s="305"/>
      <c r="K36" s="334"/>
    </row>
    <row r="37" ht="21" customHeight="1" spans="1:11">
      <c r="A37" s="304"/>
      <c r="B37" s="305"/>
      <c r="C37" s="305"/>
      <c r="D37" s="305"/>
      <c r="E37" s="305"/>
      <c r="F37" s="305"/>
      <c r="G37" s="305"/>
      <c r="H37" s="305"/>
      <c r="I37" s="305"/>
      <c r="J37" s="305"/>
      <c r="K37" s="334"/>
    </row>
    <row r="38" ht="21" customHeight="1" spans="1:11">
      <c r="A38" s="304"/>
      <c r="B38" s="305"/>
      <c r="C38" s="305"/>
      <c r="D38" s="305"/>
      <c r="E38" s="305"/>
      <c r="F38" s="305"/>
      <c r="G38" s="305"/>
      <c r="H38" s="305"/>
      <c r="I38" s="305"/>
      <c r="J38" s="305"/>
      <c r="K38" s="334"/>
    </row>
    <row r="39" ht="21" customHeight="1" spans="1:11">
      <c r="A39" s="304"/>
      <c r="B39" s="305"/>
      <c r="C39" s="305"/>
      <c r="D39" s="305"/>
      <c r="E39" s="305"/>
      <c r="F39" s="305"/>
      <c r="G39" s="305"/>
      <c r="H39" s="305"/>
      <c r="I39" s="305"/>
      <c r="J39" s="305"/>
      <c r="K39" s="334"/>
    </row>
    <row r="40" ht="21" customHeight="1" spans="1:11">
      <c r="A40" s="304"/>
      <c r="B40" s="305"/>
      <c r="C40" s="305"/>
      <c r="D40" s="305"/>
      <c r="E40" s="305"/>
      <c r="F40" s="305"/>
      <c r="G40" s="305"/>
      <c r="H40" s="305"/>
      <c r="I40" s="305"/>
      <c r="J40" s="305"/>
      <c r="K40" s="334"/>
    </row>
    <row r="41" ht="21" customHeight="1" spans="1:11">
      <c r="A41" s="304"/>
      <c r="B41" s="305"/>
      <c r="C41" s="305"/>
      <c r="D41" s="305"/>
      <c r="E41" s="305"/>
      <c r="F41" s="305"/>
      <c r="G41" s="305"/>
      <c r="H41" s="305"/>
      <c r="I41" s="305"/>
      <c r="J41" s="305"/>
      <c r="K41" s="334"/>
    </row>
    <row r="42" ht="21" customHeight="1" spans="1:11">
      <c r="A42" s="304"/>
      <c r="B42" s="305"/>
      <c r="C42" s="305"/>
      <c r="D42" s="305"/>
      <c r="E42" s="305"/>
      <c r="F42" s="305"/>
      <c r="G42" s="305"/>
      <c r="H42" s="305"/>
      <c r="I42" s="305"/>
      <c r="J42" s="305"/>
      <c r="K42" s="334"/>
    </row>
    <row r="43" ht="17.25" customHeight="1" spans="1:11">
      <c r="A43" s="299" t="s">
        <v>129</v>
      </c>
      <c r="B43" s="300"/>
      <c r="C43" s="300"/>
      <c r="D43" s="300"/>
      <c r="E43" s="300"/>
      <c r="F43" s="300"/>
      <c r="G43" s="300"/>
      <c r="H43" s="300"/>
      <c r="I43" s="300"/>
      <c r="J43" s="300"/>
      <c r="K43" s="332"/>
    </row>
    <row r="44" customHeight="1" spans="1:11">
      <c r="A44" s="301" t="s">
        <v>195</v>
      </c>
      <c r="B44" s="301"/>
      <c r="C44" s="301"/>
      <c r="D44" s="301"/>
      <c r="E44" s="301"/>
      <c r="F44" s="301"/>
      <c r="G44" s="301"/>
      <c r="H44" s="301"/>
      <c r="I44" s="301"/>
      <c r="J44" s="301"/>
      <c r="K44" s="301"/>
    </row>
    <row r="45" ht="18" customHeight="1" spans="1:11">
      <c r="A45" s="306" t="s">
        <v>124</v>
      </c>
      <c r="B45" s="307"/>
      <c r="C45" s="307"/>
      <c r="D45" s="307"/>
      <c r="E45" s="307"/>
      <c r="F45" s="307"/>
      <c r="G45" s="307"/>
      <c r="H45" s="307"/>
      <c r="I45" s="307"/>
      <c r="J45" s="307"/>
      <c r="K45" s="335"/>
    </row>
    <row r="46" ht="18" customHeight="1" spans="1:11">
      <c r="A46" s="306" t="s">
        <v>196</v>
      </c>
      <c r="B46" s="307"/>
      <c r="C46" s="307"/>
      <c r="D46" s="307"/>
      <c r="E46" s="307"/>
      <c r="F46" s="307"/>
      <c r="G46" s="307"/>
      <c r="H46" s="307"/>
      <c r="I46" s="307"/>
      <c r="J46" s="307"/>
      <c r="K46" s="335"/>
    </row>
    <row r="47" ht="18" customHeight="1" spans="1:11">
      <c r="A47" s="294"/>
      <c r="B47" s="295"/>
      <c r="C47" s="295"/>
      <c r="D47" s="295"/>
      <c r="E47" s="295"/>
      <c r="F47" s="295"/>
      <c r="G47" s="295"/>
      <c r="H47" s="295"/>
      <c r="I47" s="295"/>
      <c r="J47" s="295"/>
      <c r="K47" s="330"/>
    </row>
    <row r="48" ht="21" customHeight="1" spans="1:11">
      <c r="A48" s="308" t="s">
        <v>135</v>
      </c>
      <c r="B48" s="309" t="s">
        <v>136</v>
      </c>
      <c r="C48" s="309"/>
      <c r="D48" s="310" t="s">
        <v>137</v>
      </c>
      <c r="E48" s="310"/>
      <c r="F48" s="310" t="s">
        <v>139</v>
      </c>
      <c r="G48" s="311"/>
      <c r="H48" s="312" t="s">
        <v>140</v>
      </c>
      <c r="I48" s="312"/>
      <c r="J48" s="309" t="s">
        <v>141</v>
      </c>
      <c r="K48" s="336"/>
    </row>
    <row r="49" customHeight="1" spans="1:11">
      <c r="A49" s="313" t="s">
        <v>142</v>
      </c>
      <c r="B49" s="314"/>
      <c r="C49" s="314"/>
      <c r="D49" s="314"/>
      <c r="E49" s="314"/>
      <c r="F49" s="314"/>
      <c r="G49" s="314"/>
      <c r="H49" s="314"/>
      <c r="I49" s="314"/>
      <c r="J49" s="314"/>
      <c r="K49" s="337"/>
    </row>
    <row r="50" customHeight="1" spans="1:11">
      <c r="A50" s="315"/>
      <c r="B50" s="316"/>
      <c r="C50" s="316"/>
      <c r="D50" s="316"/>
      <c r="E50" s="316"/>
      <c r="F50" s="316"/>
      <c r="G50" s="316"/>
      <c r="H50" s="316"/>
      <c r="I50" s="316"/>
      <c r="J50" s="316"/>
      <c r="K50" s="338"/>
    </row>
    <row r="51" customHeight="1" spans="1:11">
      <c r="A51" s="317"/>
      <c r="B51" s="318"/>
      <c r="C51" s="318"/>
      <c r="D51" s="318"/>
      <c r="E51" s="318"/>
      <c r="F51" s="318"/>
      <c r="G51" s="318"/>
      <c r="H51" s="318"/>
      <c r="I51" s="318"/>
      <c r="J51" s="318"/>
      <c r="K51" s="339"/>
    </row>
    <row r="52" ht="21" customHeight="1" spans="1:11">
      <c r="A52" s="308" t="s">
        <v>135</v>
      </c>
      <c r="B52" s="309" t="s">
        <v>136</v>
      </c>
      <c r="C52" s="309"/>
      <c r="D52" s="310" t="s">
        <v>137</v>
      </c>
      <c r="E52" s="310"/>
      <c r="F52" s="310" t="s">
        <v>139</v>
      </c>
      <c r="G52" s="311"/>
      <c r="H52" s="312" t="s">
        <v>140</v>
      </c>
      <c r="I52" s="312"/>
      <c r="J52" s="309" t="s">
        <v>141</v>
      </c>
      <c r="K52" s="33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26"/>
  <sheetViews>
    <sheetView workbookViewId="0">
      <selection activeCell="M12" sqref="M12"/>
    </sheetView>
  </sheetViews>
  <sheetFormatPr defaultColWidth="9" defaultRowHeight="14.25"/>
  <cols>
    <col min="1" max="1" width="13.625" style="89" customWidth="1"/>
    <col min="2" max="2" width="8.5" style="89" customWidth="1"/>
    <col min="3" max="3" width="8.5" style="90" customWidth="1"/>
    <col min="4" max="7" width="8.5" style="89" customWidth="1"/>
    <col min="8" max="8" width="5.375" style="89" customWidth="1"/>
    <col min="9" max="14" width="8.875" style="89" customWidth="1"/>
    <col min="15" max="17" width="8.875" style="224" customWidth="1"/>
    <col min="18" max="249" width="9" style="89"/>
    <col min="250" max="16384" width="9" style="92"/>
  </cols>
  <sheetData>
    <row r="1" s="89" customFormat="1" ht="29" customHeight="1" spans="1:252">
      <c r="A1" s="93" t="s">
        <v>145</v>
      </c>
      <c r="B1" s="95"/>
      <c r="C1" s="94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231"/>
      <c r="P1" s="231"/>
      <c r="Q1" s="231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</row>
    <row r="2" s="89" customFormat="1" ht="20" customHeight="1" spans="1:252">
      <c r="A2" s="96" t="s">
        <v>61</v>
      </c>
      <c r="B2" s="97" t="str">
        <f>首期!B4</f>
        <v>TAEEAM92532</v>
      </c>
      <c r="C2" s="98"/>
      <c r="D2" s="97"/>
      <c r="E2" s="99" t="s">
        <v>67</v>
      </c>
      <c r="F2" s="100" t="str">
        <f>首期!B5</f>
        <v>女式外套</v>
      </c>
      <c r="G2" s="100"/>
      <c r="H2" s="100"/>
      <c r="I2" s="128" t="s">
        <v>57</v>
      </c>
      <c r="J2" s="129" t="s">
        <v>56</v>
      </c>
      <c r="K2" s="129"/>
      <c r="L2" s="129"/>
      <c r="M2" s="129"/>
      <c r="N2" s="129"/>
      <c r="O2" s="232"/>
      <c r="P2" s="232"/>
      <c r="Q2" s="239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</row>
    <row r="3" s="89" customFormat="1" spans="1:252">
      <c r="A3" s="101" t="s">
        <v>146</v>
      </c>
      <c r="B3" s="102" t="s">
        <v>147</v>
      </c>
      <c r="C3" s="103"/>
      <c r="D3" s="102"/>
      <c r="E3" s="102"/>
      <c r="F3" s="102"/>
      <c r="G3" s="102"/>
      <c r="H3" s="102"/>
      <c r="I3" s="132" t="s">
        <v>197</v>
      </c>
      <c r="J3" s="132"/>
      <c r="K3" s="132"/>
      <c r="L3" s="132"/>
      <c r="M3" s="132"/>
      <c r="N3" s="132"/>
      <c r="O3" s="67"/>
      <c r="P3" s="67"/>
      <c r="Q3" s="240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</row>
    <row r="4" s="89" customFormat="1" ht="16.5" spans="1:252">
      <c r="A4" s="101"/>
      <c r="B4" s="105" t="s">
        <v>111</v>
      </c>
      <c r="C4" s="105" t="s">
        <v>112</v>
      </c>
      <c r="D4" s="105" t="s">
        <v>113</v>
      </c>
      <c r="E4" s="105" t="s">
        <v>114</v>
      </c>
      <c r="F4" s="105" t="s">
        <v>115</v>
      </c>
      <c r="G4" s="105" t="s">
        <v>116</v>
      </c>
      <c r="H4" s="106"/>
      <c r="I4" s="233"/>
      <c r="J4" s="233"/>
      <c r="K4" s="233"/>
      <c r="L4" s="233"/>
      <c r="M4" s="233"/>
      <c r="N4" s="233"/>
      <c r="O4" s="233"/>
      <c r="P4" s="67"/>
      <c r="Q4" s="241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</row>
    <row r="5" s="89" customFormat="1" ht="20" customHeight="1" spans="1:252">
      <c r="A5" s="101"/>
      <c r="B5" s="105" t="s">
        <v>150</v>
      </c>
      <c r="C5" s="105" t="s">
        <v>151</v>
      </c>
      <c r="D5" s="105" t="s">
        <v>152</v>
      </c>
      <c r="E5" s="105" t="s">
        <v>153</v>
      </c>
      <c r="F5" s="105" t="s">
        <v>154</v>
      </c>
      <c r="G5" s="105" t="s">
        <v>155</v>
      </c>
      <c r="H5" s="106"/>
      <c r="I5" s="136"/>
      <c r="J5" s="136"/>
      <c r="K5" s="136"/>
      <c r="L5" s="136"/>
      <c r="M5" s="136"/>
      <c r="N5" s="136"/>
      <c r="O5" s="136"/>
      <c r="P5" s="234"/>
      <c r="Q5" s="24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</row>
    <row r="6" s="89" customFormat="1" ht="20" customHeight="1" spans="1:252">
      <c r="A6" s="110" t="s">
        <v>156</v>
      </c>
      <c r="B6" s="108">
        <f t="shared" ref="B6:B8" si="0">C6-2</f>
        <v>59</v>
      </c>
      <c r="C6" s="109">
        <v>61</v>
      </c>
      <c r="D6" s="108">
        <f t="shared" ref="D6:D8" si="1">C6+2</f>
        <v>63</v>
      </c>
      <c r="E6" s="108">
        <f t="shared" ref="E6:E8" si="2">D6+2</f>
        <v>65</v>
      </c>
      <c r="F6" s="108">
        <f t="shared" ref="F6:F8" si="3">E6+1</f>
        <v>66</v>
      </c>
      <c r="G6" s="108">
        <f t="shared" ref="G6:G8" si="4">F6+1</f>
        <v>67</v>
      </c>
      <c r="H6" s="108"/>
      <c r="I6" s="136"/>
      <c r="J6" s="136"/>
      <c r="K6" s="235"/>
      <c r="L6" s="136"/>
      <c r="M6" s="136"/>
      <c r="N6" s="136"/>
      <c r="O6" s="136"/>
      <c r="P6" s="234"/>
      <c r="Q6" s="24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</row>
    <row r="7" s="89" customFormat="1" ht="20" customHeight="1" spans="1:252">
      <c r="A7" s="110" t="s">
        <v>198</v>
      </c>
      <c r="B7" s="108">
        <f t="shared" si="0"/>
        <v>57</v>
      </c>
      <c r="C7" s="109">
        <v>59</v>
      </c>
      <c r="D7" s="108">
        <f t="shared" si="1"/>
        <v>61</v>
      </c>
      <c r="E7" s="108">
        <f t="shared" si="2"/>
        <v>63</v>
      </c>
      <c r="F7" s="108">
        <f t="shared" si="3"/>
        <v>64</v>
      </c>
      <c r="G7" s="108">
        <f t="shared" si="4"/>
        <v>65</v>
      </c>
      <c r="H7" s="108"/>
      <c r="I7" s="136"/>
      <c r="J7" s="136"/>
      <c r="K7" s="136"/>
      <c r="L7" s="136"/>
      <c r="M7" s="136"/>
      <c r="N7" s="136"/>
      <c r="O7" s="136"/>
      <c r="P7" s="234"/>
      <c r="Q7" s="24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</row>
    <row r="8" s="89" customFormat="1" ht="20" customHeight="1" spans="1:252">
      <c r="A8" s="110" t="s">
        <v>199</v>
      </c>
      <c r="B8" s="108">
        <f t="shared" si="0"/>
        <v>57</v>
      </c>
      <c r="C8" s="225" t="s">
        <v>200</v>
      </c>
      <c r="D8" s="108">
        <f t="shared" si="1"/>
        <v>61</v>
      </c>
      <c r="E8" s="108">
        <f t="shared" si="2"/>
        <v>63</v>
      </c>
      <c r="F8" s="108">
        <f t="shared" si="3"/>
        <v>64</v>
      </c>
      <c r="G8" s="108">
        <f t="shared" si="4"/>
        <v>65</v>
      </c>
      <c r="H8" s="108"/>
      <c r="I8" s="136"/>
      <c r="J8" s="136"/>
      <c r="K8" s="136"/>
      <c r="L8" s="136"/>
      <c r="M8" s="136"/>
      <c r="N8" s="136"/>
      <c r="O8" s="136"/>
      <c r="P8" s="234"/>
      <c r="Q8" s="24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</row>
    <row r="9" s="89" customFormat="1" ht="20" customHeight="1" spans="1:252">
      <c r="A9" s="110" t="s">
        <v>159</v>
      </c>
      <c r="B9" s="108">
        <f t="shared" ref="B9:B11" si="5">C9-4</f>
        <v>94</v>
      </c>
      <c r="C9" s="225">
        <v>98</v>
      </c>
      <c r="D9" s="108">
        <f t="shared" ref="D9:D11" si="6">C9+4</f>
        <v>102</v>
      </c>
      <c r="E9" s="108">
        <f>D9+4</f>
        <v>106</v>
      </c>
      <c r="F9" s="108">
        <f t="shared" ref="F9:F11" si="7">E9+6</f>
        <v>112</v>
      </c>
      <c r="G9" s="108">
        <f>F9+6</f>
        <v>118</v>
      </c>
      <c r="H9" s="108"/>
      <c r="I9" s="136"/>
      <c r="J9" s="136"/>
      <c r="K9" s="136"/>
      <c r="L9" s="136"/>
      <c r="M9" s="136"/>
      <c r="N9" s="136"/>
      <c r="O9" s="136"/>
      <c r="P9" s="234"/>
      <c r="Q9" s="24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</row>
    <row r="10" s="89" customFormat="1" ht="20" customHeight="1" spans="1:252">
      <c r="A10" s="110" t="s">
        <v>160</v>
      </c>
      <c r="B10" s="108">
        <f t="shared" si="5"/>
        <v>87</v>
      </c>
      <c r="C10" s="225">
        <v>91</v>
      </c>
      <c r="D10" s="108">
        <f t="shared" si="6"/>
        <v>95</v>
      </c>
      <c r="E10" s="108">
        <f>D10+5</f>
        <v>100</v>
      </c>
      <c r="F10" s="108">
        <f t="shared" si="7"/>
        <v>106</v>
      </c>
      <c r="G10" s="108">
        <f>F10+7</f>
        <v>113</v>
      </c>
      <c r="H10" s="108"/>
      <c r="I10" s="136"/>
      <c r="J10" s="136"/>
      <c r="K10" s="136"/>
      <c r="L10" s="136"/>
      <c r="M10" s="136"/>
      <c r="N10" s="136"/>
      <c r="O10" s="136"/>
      <c r="P10" s="234"/>
      <c r="Q10" s="24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</row>
    <row r="11" s="89" customFormat="1" ht="20" customHeight="1" spans="1:252">
      <c r="A11" s="110" t="s">
        <v>162</v>
      </c>
      <c r="B11" s="112">
        <f t="shared" si="5"/>
        <v>100</v>
      </c>
      <c r="C11" s="226" t="s">
        <v>163</v>
      </c>
      <c r="D11" s="112">
        <f t="shared" si="6"/>
        <v>108</v>
      </c>
      <c r="E11" s="112">
        <f>D11+5</f>
        <v>113</v>
      </c>
      <c r="F11" s="112">
        <f t="shared" si="7"/>
        <v>119</v>
      </c>
      <c r="G11" s="112">
        <f>F11+7</f>
        <v>126</v>
      </c>
      <c r="H11" s="114"/>
      <c r="I11" s="136"/>
      <c r="J11" s="136"/>
      <c r="K11" s="136"/>
      <c r="L11" s="136"/>
      <c r="M11" s="136"/>
      <c r="N11" s="136"/>
      <c r="O11" s="136"/>
      <c r="P11" s="234"/>
      <c r="Q11" s="24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</row>
    <row r="12" s="89" customFormat="1" ht="20" customHeight="1" spans="1:252">
      <c r="A12" s="110" t="s">
        <v>165</v>
      </c>
      <c r="B12" s="108">
        <f t="shared" ref="B12:B14" si="8">C12-1</f>
        <v>48</v>
      </c>
      <c r="C12" s="109">
        <v>49</v>
      </c>
      <c r="D12" s="108">
        <f t="shared" ref="D12:D14" si="9">C12+1</f>
        <v>50</v>
      </c>
      <c r="E12" s="108">
        <f t="shared" ref="E12:E14" si="10">D12+1</f>
        <v>51</v>
      </c>
      <c r="F12" s="108">
        <f>E12+1.5</f>
        <v>52.5</v>
      </c>
      <c r="G12" s="108">
        <f>F12+1.5</f>
        <v>54</v>
      </c>
      <c r="H12" s="114"/>
      <c r="I12" s="136"/>
      <c r="J12" s="136"/>
      <c r="K12" s="136"/>
      <c r="L12" s="136"/>
      <c r="M12" s="136"/>
      <c r="N12" s="136"/>
      <c r="O12" s="136"/>
      <c r="P12" s="234"/>
      <c r="Q12" s="24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</row>
    <row r="13" s="89" customFormat="1" ht="20" customHeight="1" spans="1:252">
      <c r="A13" s="110" t="s">
        <v>167</v>
      </c>
      <c r="B13" s="108">
        <f t="shared" si="8"/>
        <v>37</v>
      </c>
      <c r="C13" s="109">
        <v>38</v>
      </c>
      <c r="D13" s="108">
        <f t="shared" si="9"/>
        <v>39</v>
      </c>
      <c r="E13" s="108">
        <f t="shared" si="10"/>
        <v>40</v>
      </c>
      <c r="F13" s="108">
        <f>E13+1.2</f>
        <v>41.2</v>
      </c>
      <c r="G13" s="108">
        <f>F13+1.2</f>
        <v>42.4</v>
      </c>
      <c r="H13" s="108"/>
      <c r="I13" s="136"/>
      <c r="J13" s="136"/>
      <c r="K13" s="136"/>
      <c r="L13" s="136"/>
      <c r="M13" s="136"/>
      <c r="N13" s="136"/>
      <c r="O13" s="136"/>
      <c r="P13" s="234"/>
      <c r="Q13" s="24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</row>
    <row r="14" s="89" customFormat="1" ht="20" customHeight="1" spans="1:252">
      <c r="A14" s="110" t="s">
        <v>170</v>
      </c>
      <c r="B14" s="108">
        <f t="shared" si="8"/>
        <v>58</v>
      </c>
      <c r="C14" s="109">
        <v>59</v>
      </c>
      <c r="D14" s="108">
        <f t="shared" si="9"/>
        <v>60</v>
      </c>
      <c r="E14" s="108">
        <f t="shared" si="10"/>
        <v>61</v>
      </c>
      <c r="F14" s="108">
        <f>E14+0.5</f>
        <v>61.5</v>
      </c>
      <c r="G14" s="108">
        <f>F14+0.5</f>
        <v>62</v>
      </c>
      <c r="H14" s="108"/>
      <c r="I14" s="136"/>
      <c r="J14" s="136"/>
      <c r="K14" s="136"/>
      <c r="L14" s="136"/>
      <c r="M14" s="136"/>
      <c r="N14" s="136"/>
      <c r="O14" s="136"/>
      <c r="P14" s="234"/>
      <c r="Q14" s="24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</row>
    <row r="15" s="89" customFormat="1" ht="20" customHeight="1" spans="1:252">
      <c r="A15" s="110" t="s">
        <v>172</v>
      </c>
      <c r="B15" s="108">
        <f>C15-0.8</f>
        <v>17.2</v>
      </c>
      <c r="C15" s="109">
        <v>18</v>
      </c>
      <c r="D15" s="108">
        <f>C15+0.8</f>
        <v>18.8</v>
      </c>
      <c r="E15" s="108">
        <f>D15+0.8</f>
        <v>19.6</v>
      </c>
      <c r="F15" s="108">
        <f>E15+1.1</f>
        <v>20.7</v>
      </c>
      <c r="G15" s="108">
        <f>F15+1.1</f>
        <v>21.8</v>
      </c>
      <c r="H15" s="108"/>
      <c r="I15" s="136"/>
      <c r="J15" s="136"/>
      <c r="K15" s="136"/>
      <c r="L15" s="136"/>
      <c r="M15" s="136"/>
      <c r="N15" s="136"/>
      <c r="O15" s="136"/>
      <c r="P15" s="234"/>
      <c r="Q15" s="24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</row>
    <row r="16" s="89" customFormat="1" ht="20" customHeight="1" spans="1:252">
      <c r="A16" s="110" t="s">
        <v>173</v>
      </c>
      <c r="B16" s="108">
        <f>C16-0.6</f>
        <v>14.4</v>
      </c>
      <c r="C16" s="109">
        <v>15</v>
      </c>
      <c r="D16" s="108">
        <f>C16+0.6</f>
        <v>15.6</v>
      </c>
      <c r="E16" s="108">
        <f>D16+0.6</f>
        <v>16.2</v>
      </c>
      <c r="F16" s="108">
        <f>E16+0.95</f>
        <v>17.15</v>
      </c>
      <c r="G16" s="108">
        <f>F16+0.95</f>
        <v>18.1</v>
      </c>
      <c r="H16" s="108"/>
      <c r="I16" s="136"/>
      <c r="J16" s="136"/>
      <c r="K16" s="136"/>
      <c r="L16" s="136"/>
      <c r="M16" s="136"/>
      <c r="N16" s="136"/>
      <c r="O16" s="136"/>
      <c r="P16" s="234"/>
      <c r="Q16" s="24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</row>
    <row r="17" s="89" customFormat="1" ht="20" customHeight="1" spans="1:252">
      <c r="A17" s="110" t="s">
        <v>175</v>
      </c>
      <c r="B17" s="108">
        <f t="shared" ref="B17:B21" si="11">C17-0.5</f>
        <v>10</v>
      </c>
      <c r="C17" s="109">
        <v>10.5</v>
      </c>
      <c r="D17" s="108">
        <f t="shared" ref="D17:D21" si="12">C17+0.5</f>
        <v>11</v>
      </c>
      <c r="E17" s="108">
        <f t="shared" ref="E17:E21" si="13">D17+0.5</f>
        <v>11.5</v>
      </c>
      <c r="F17" s="116">
        <f>E17+0.7</f>
        <v>12.2</v>
      </c>
      <c r="G17" s="116">
        <f>F17+0.7</f>
        <v>12.9</v>
      </c>
      <c r="H17" s="108"/>
      <c r="I17" s="136"/>
      <c r="J17" s="136"/>
      <c r="K17" s="136"/>
      <c r="L17" s="136"/>
      <c r="M17" s="136"/>
      <c r="N17" s="136"/>
      <c r="O17" s="136"/>
      <c r="P17" s="234"/>
      <c r="Q17" s="24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</row>
    <row r="18" s="89" customFormat="1" ht="20" customHeight="1" spans="1:252">
      <c r="A18" s="110" t="s">
        <v>201</v>
      </c>
      <c r="B18" s="108">
        <f t="shared" si="11"/>
        <v>12.5</v>
      </c>
      <c r="C18" s="109">
        <v>13</v>
      </c>
      <c r="D18" s="108">
        <f t="shared" si="12"/>
        <v>13.5</v>
      </c>
      <c r="E18" s="108">
        <f t="shared" si="13"/>
        <v>14</v>
      </c>
      <c r="F18" s="108">
        <f>E18+0.7</f>
        <v>14.7</v>
      </c>
      <c r="G18" s="108">
        <f>F18+0.7</f>
        <v>15.4</v>
      </c>
      <c r="H18" s="108"/>
      <c r="I18" s="136"/>
      <c r="J18" s="136"/>
      <c r="K18" s="136"/>
      <c r="L18" s="136"/>
      <c r="M18" s="136"/>
      <c r="N18" s="136"/>
      <c r="O18" s="136"/>
      <c r="P18" s="234"/>
      <c r="Q18" s="24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</row>
    <row r="19" s="89" customFormat="1" ht="20" customHeight="1" spans="1:252">
      <c r="A19" s="117" t="s">
        <v>177</v>
      </c>
      <c r="B19" s="108">
        <f>C19</f>
        <v>8</v>
      </c>
      <c r="C19" s="109">
        <v>8</v>
      </c>
      <c r="D19" s="108">
        <f>C19</f>
        <v>8</v>
      </c>
      <c r="E19" s="108">
        <f>C19</f>
        <v>8</v>
      </c>
      <c r="F19" s="108">
        <f>C19</f>
        <v>8</v>
      </c>
      <c r="G19" s="108">
        <f>C19</f>
        <v>8</v>
      </c>
      <c r="H19" s="108"/>
      <c r="I19" s="136"/>
      <c r="J19" s="136"/>
      <c r="K19" s="136"/>
      <c r="L19" s="136"/>
      <c r="M19" s="136"/>
      <c r="N19" s="136"/>
      <c r="O19" s="136"/>
      <c r="P19" s="234"/>
      <c r="Q19" s="24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</row>
    <row r="20" s="89" customFormat="1" ht="20" customHeight="1" spans="1:252">
      <c r="A20" s="117" t="s">
        <v>178</v>
      </c>
      <c r="B20" s="108">
        <f t="shared" si="11"/>
        <v>32.5</v>
      </c>
      <c r="C20" s="109">
        <v>33</v>
      </c>
      <c r="D20" s="108">
        <f t="shared" si="12"/>
        <v>33.5</v>
      </c>
      <c r="E20" s="108">
        <f t="shared" si="13"/>
        <v>34</v>
      </c>
      <c r="F20" s="108">
        <f>E20+0.5</f>
        <v>34.5</v>
      </c>
      <c r="G20" s="108">
        <f t="shared" ref="G20:G22" si="14">F20</f>
        <v>34.5</v>
      </c>
      <c r="H20" s="108"/>
      <c r="I20" s="136"/>
      <c r="J20" s="136"/>
      <c r="K20" s="136"/>
      <c r="L20" s="136"/>
      <c r="M20" s="136"/>
      <c r="N20" s="136"/>
      <c r="O20" s="136"/>
      <c r="P20" s="234"/>
      <c r="Q20" s="24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</row>
    <row r="21" s="89" customFormat="1" ht="20" customHeight="1" spans="1:252">
      <c r="A21" s="110" t="s">
        <v>179</v>
      </c>
      <c r="B21" s="108">
        <f t="shared" si="11"/>
        <v>24</v>
      </c>
      <c r="C21" s="225">
        <v>24.5</v>
      </c>
      <c r="D21" s="108">
        <f t="shared" si="12"/>
        <v>25</v>
      </c>
      <c r="E21" s="108">
        <f t="shared" si="13"/>
        <v>25.5</v>
      </c>
      <c r="F21" s="108">
        <f>E21+0.5</f>
        <v>26</v>
      </c>
      <c r="G21" s="108">
        <f t="shared" si="14"/>
        <v>26</v>
      </c>
      <c r="H21" s="108"/>
      <c r="I21" s="136"/>
      <c r="J21" s="136"/>
      <c r="K21" s="136"/>
      <c r="L21" s="136"/>
      <c r="M21" s="136"/>
      <c r="N21" s="136"/>
      <c r="O21" s="136"/>
      <c r="P21" s="234"/>
      <c r="Q21" s="24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</row>
    <row r="22" s="89" customFormat="1" ht="20" customHeight="1" spans="1:252">
      <c r="A22" s="118" t="s">
        <v>180</v>
      </c>
      <c r="B22" s="119">
        <f>C22-1</f>
        <v>15</v>
      </c>
      <c r="C22" s="225" t="s">
        <v>181</v>
      </c>
      <c r="D22" s="119" t="str">
        <f>C22</f>
        <v>16</v>
      </c>
      <c r="E22" s="119">
        <f>D22+1.5</f>
        <v>17.5</v>
      </c>
      <c r="F22" s="119">
        <f>E22</f>
        <v>17.5</v>
      </c>
      <c r="G22" s="119">
        <f t="shared" si="14"/>
        <v>17.5</v>
      </c>
      <c r="H22" s="120"/>
      <c r="I22" s="136"/>
      <c r="J22" s="136"/>
      <c r="K22" s="136"/>
      <c r="L22" s="136"/>
      <c r="M22" s="136"/>
      <c r="N22" s="136"/>
      <c r="O22" s="136"/>
      <c r="P22" s="234"/>
      <c r="Q22" s="24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  <c r="IP22" s="92"/>
      <c r="IQ22" s="92"/>
      <c r="IR22" s="92"/>
    </row>
    <row r="23" s="89" customFormat="1" ht="20" customHeight="1" spans="1:252">
      <c r="A23" s="121"/>
      <c r="B23" s="122"/>
      <c r="C23" s="122"/>
      <c r="D23" s="123"/>
      <c r="E23" s="122"/>
      <c r="F23" s="122"/>
      <c r="G23" s="122"/>
      <c r="H23" s="124"/>
      <c r="I23" s="139"/>
      <c r="J23" s="139"/>
      <c r="K23" s="139"/>
      <c r="L23" s="139"/>
      <c r="M23" s="139"/>
      <c r="N23" s="139"/>
      <c r="O23" s="139"/>
      <c r="P23" s="236"/>
      <c r="Q23" s="243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2"/>
      <c r="DP23" s="92"/>
      <c r="DQ23" s="92"/>
      <c r="DR23" s="92"/>
      <c r="DS23" s="92"/>
      <c r="DT23" s="92"/>
      <c r="DU23" s="92"/>
      <c r="DV23" s="92"/>
      <c r="DW23" s="92"/>
      <c r="DX23" s="92"/>
      <c r="DY23" s="92"/>
      <c r="DZ23" s="92"/>
      <c r="EA23" s="92"/>
      <c r="EB23" s="92"/>
      <c r="EC23" s="92"/>
      <c r="ED23" s="92"/>
      <c r="EE23" s="92"/>
      <c r="EF23" s="92"/>
      <c r="EG23" s="92"/>
      <c r="EH23" s="92"/>
      <c r="EI23" s="92"/>
      <c r="EJ23" s="92"/>
      <c r="EK23" s="92"/>
      <c r="EL23" s="92"/>
      <c r="EM23" s="92"/>
      <c r="EN23" s="92"/>
      <c r="EO23" s="92"/>
      <c r="EP23" s="92"/>
      <c r="EQ23" s="92"/>
      <c r="ER23" s="92"/>
      <c r="ES23" s="92"/>
      <c r="ET23" s="92"/>
      <c r="EU23" s="92"/>
      <c r="EV23" s="92"/>
      <c r="EW23" s="92"/>
      <c r="EX23" s="92"/>
      <c r="EY23" s="92"/>
      <c r="EZ23" s="92"/>
      <c r="FA23" s="92"/>
      <c r="FB23" s="92"/>
      <c r="FC23" s="92"/>
      <c r="FD23" s="92"/>
      <c r="FE23" s="92"/>
      <c r="FF23" s="92"/>
      <c r="FG23" s="92"/>
      <c r="FH23" s="92"/>
      <c r="FI23" s="92"/>
      <c r="FJ23" s="92"/>
      <c r="FK23" s="92"/>
      <c r="FL23" s="92"/>
      <c r="FM23" s="92"/>
      <c r="FN23" s="92"/>
      <c r="FO23" s="92"/>
      <c r="FP23" s="92"/>
      <c r="FQ23" s="92"/>
      <c r="FR23" s="92"/>
      <c r="FS23" s="92"/>
      <c r="FT23" s="92"/>
      <c r="FU23" s="92"/>
      <c r="FV23" s="92"/>
      <c r="FW23" s="92"/>
      <c r="FX23" s="92"/>
      <c r="FY23" s="92"/>
      <c r="FZ23" s="92"/>
      <c r="GA23" s="92"/>
      <c r="GB23" s="92"/>
      <c r="GC23" s="92"/>
      <c r="GD23" s="92"/>
      <c r="GE23" s="92"/>
      <c r="GF23" s="92"/>
      <c r="GG23" s="92"/>
      <c r="GH23" s="92"/>
      <c r="GI23" s="92"/>
      <c r="GJ23" s="92"/>
      <c r="GK23" s="92"/>
      <c r="GL23" s="92"/>
      <c r="GM23" s="92"/>
      <c r="GN23" s="92"/>
      <c r="GO23" s="92"/>
      <c r="GP23" s="92"/>
      <c r="GQ23" s="92"/>
      <c r="GR23" s="92"/>
      <c r="GS23" s="92"/>
      <c r="GT23" s="92"/>
      <c r="GU23" s="92"/>
      <c r="GV23" s="92"/>
      <c r="GW23" s="92"/>
      <c r="GX23" s="92"/>
      <c r="GY23" s="92"/>
      <c r="GZ23" s="92"/>
      <c r="HA23" s="92"/>
      <c r="HB23" s="92"/>
      <c r="HC23" s="92"/>
      <c r="HD23" s="92"/>
      <c r="HE23" s="92"/>
      <c r="HF23" s="92"/>
      <c r="HG23" s="92"/>
      <c r="HH23" s="92"/>
      <c r="HI23" s="92"/>
      <c r="HJ23" s="92"/>
      <c r="HK23" s="92"/>
      <c r="HL23" s="92"/>
      <c r="HM23" s="92"/>
      <c r="HN23" s="92"/>
      <c r="HO23" s="92"/>
      <c r="HP23" s="92"/>
      <c r="HQ23" s="92"/>
      <c r="HR23" s="92"/>
      <c r="HS23" s="92"/>
      <c r="HT23" s="92"/>
      <c r="HU23" s="92"/>
      <c r="HV23" s="92"/>
      <c r="HW23" s="92"/>
      <c r="HX23" s="92"/>
      <c r="HY23" s="92"/>
      <c r="HZ23" s="92"/>
      <c r="IA23" s="92"/>
      <c r="IB23" s="92"/>
      <c r="IC23" s="92"/>
      <c r="ID23" s="92"/>
      <c r="IE23" s="92"/>
      <c r="IF23" s="92"/>
      <c r="IG23" s="92"/>
      <c r="IH23" s="92"/>
      <c r="II23" s="92"/>
      <c r="IJ23" s="92"/>
      <c r="IK23" s="92"/>
      <c r="IL23" s="92"/>
      <c r="IM23" s="92"/>
      <c r="IN23" s="92"/>
      <c r="IO23" s="92"/>
      <c r="IP23" s="92"/>
      <c r="IQ23" s="92"/>
      <c r="IR23" s="92"/>
    </row>
    <row r="24" s="89" customFormat="1" ht="16.5" spans="1:252">
      <c r="A24" s="227"/>
      <c r="B24" s="228"/>
      <c r="C24" s="228"/>
      <c r="D24" s="229"/>
      <c r="E24" s="228"/>
      <c r="F24" s="228"/>
      <c r="G24" s="230"/>
      <c r="O24" s="231"/>
      <c r="P24" s="231"/>
      <c r="Q24" s="231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  <c r="BF24" s="92"/>
      <c r="BG24" s="92"/>
      <c r="BH24" s="92"/>
      <c r="BI24" s="92"/>
      <c r="BJ24" s="92"/>
      <c r="BK24" s="92"/>
      <c r="BL24" s="92"/>
      <c r="BM24" s="92"/>
      <c r="BN24" s="92"/>
      <c r="BO24" s="92"/>
      <c r="BP24" s="92"/>
      <c r="BQ24" s="92"/>
      <c r="BR24" s="92"/>
      <c r="BS24" s="92"/>
      <c r="BT24" s="92"/>
      <c r="BU24" s="92"/>
      <c r="BV24" s="92"/>
      <c r="BW24" s="92"/>
      <c r="BX24" s="92"/>
      <c r="BY24" s="92"/>
      <c r="BZ24" s="92"/>
      <c r="CA24" s="92"/>
      <c r="CB24" s="92"/>
      <c r="CC24" s="92"/>
      <c r="CD24" s="92"/>
      <c r="CE24" s="92"/>
      <c r="CF24" s="92"/>
      <c r="CG24" s="92"/>
      <c r="CH24" s="92"/>
      <c r="CI24" s="92"/>
      <c r="CJ24" s="92"/>
      <c r="CK24" s="92"/>
      <c r="CL24" s="92"/>
      <c r="CM24" s="92"/>
      <c r="CN24" s="92"/>
      <c r="CO24" s="92"/>
      <c r="CP24" s="92"/>
      <c r="CQ24" s="92"/>
      <c r="CR24" s="92"/>
      <c r="CS24" s="92"/>
      <c r="CT24" s="92"/>
      <c r="CU24" s="92"/>
      <c r="CV24" s="92"/>
      <c r="CW24" s="92"/>
      <c r="CX24" s="92"/>
      <c r="CY24" s="92"/>
      <c r="CZ24" s="92"/>
      <c r="DA24" s="92"/>
      <c r="DB24" s="92"/>
      <c r="DC24" s="92"/>
      <c r="DD24" s="92"/>
      <c r="DE24" s="92"/>
      <c r="DF24" s="92"/>
      <c r="DG24" s="92"/>
      <c r="DH24" s="92"/>
      <c r="DI24" s="92"/>
      <c r="DJ24" s="92"/>
      <c r="DK24" s="92"/>
      <c r="DL24" s="92"/>
      <c r="DM24" s="92"/>
      <c r="DN24" s="92"/>
      <c r="DO24" s="92"/>
      <c r="DP24" s="92"/>
      <c r="DQ24" s="92"/>
      <c r="DR24" s="92"/>
      <c r="DS24" s="92"/>
      <c r="DT24" s="92"/>
      <c r="DU24" s="92"/>
      <c r="DV24" s="92"/>
      <c r="DW24" s="92"/>
      <c r="DX24" s="92"/>
      <c r="DY24" s="92"/>
      <c r="DZ24" s="92"/>
      <c r="EA24" s="92"/>
      <c r="EB24" s="92"/>
      <c r="EC24" s="92"/>
      <c r="ED24" s="92"/>
      <c r="EE24" s="92"/>
      <c r="EF24" s="92"/>
      <c r="EG24" s="92"/>
      <c r="EH24" s="92"/>
      <c r="EI24" s="92"/>
      <c r="EJ24" s="92"/>
      <c r="EK24" s="92"/>
      <c r="EL24" s="92"/>
      <c r="EM24" s="92"/>
      <c r="EN24" s="92"/>
      <c r="EO24" s="92"/>
      <c r="EP24" s="92"/>
      <c r="EQ24" s="92"/>
      <c r="ER24" s="92"/>
      <c r="ES24" s="92"/>
      <c r="ET24" s="92"/>
      <c r="EU24" s="92"/>
      <c r="EV24" s="92"/>
      <c r="EW24" s="92"/>
      <c r="EX24" s="92"/>
      <c r="EY24" s="92"/>
      <c r="EZ24" s="92"/>
      <c r="FA24" s="92"/>
      <c r="FB24" s="92"/>
      <c r="FC24" s="92"/>
      <c r="FD24" s="92"/>
      <c r="FE24" s="92"/>
      <c r="FF24" s="92"/>
      <c r="FG24" s="92"/>
      <c r="FH24" s="92"/>
      <c r="FI24" s="92"/>
      <c r="FJ24" s="92"/>
      <c r="FK24" s="92"/>
      <c r="FL24" s="92"/>
      <c r="FM24" s="92"/>
      <c r="FN24" s="92"/>
      <c r="FO24" s="92"/>
      <c r="FP24" s="92"/>
      <c r="FQ24" s="92"/>
      <c r="FR24" s="92"/>
      <c r="FS24" s="92"/>
      <c r="FT24" s="92"/>
      <c r="FU24" s="92"/>
      <c r="FV24" s="92"/>
      <c r="FW24" s="92"/>
      <c r="FX24" s="92"/>
      <c r="FY24" s="92"/>
      <c r="FZ24" s="92"/>
      <c r="GA24" s="92"/>
      <c r="GB24" s="92"/>
      <c r="GC24" s="92"/>
      <c r="GD24" s="92"/>
      <c r="GE24" s="92"/>
      <c r="GF24" s="92"/>
      <c r="GG24" s="92"/>
      <c r="GH24" s="92"/>
      <c r="GI24" s="92"/>
      <c r="GJ24" s="92"/>
      <c r="GK24" s="92"/>
      <c r="GL24" s="92"/>
      <c r="GM24" s="92"/>
      <c r="GN24" s="92"/>
      <c r="GO24" s="92"/>
      <c r="GP24" s="92"/>
      <c r="GQ24" s="92"/>
      <c r="GR24" s="92"/>
      <c r="GS24" s="92"/>
      <c r="GT24" s="92"/>
      <c r="GU24" s="92"/>
      <c r="GV24" s="92"/>
      <c r="GW24" s="92"/>
      <c r="GX24" s="92"/>
      <c r="GY24" s="92"/>
      <c r="GZ24" s="92"/>
      <c r="HA24" s="92"/>
      <c r="HB24" s="92"/>
      <c r="HC24" s="92"/>
      <c r="HD24" s="92"/>
      <c r="HE24" s="92"/>
      <c r="HF24" s="92"/>
      <c r="HG24" s="92"/>
      <c r="HH24" s="92"/>
      <c r="HI24" s="92"/>
      <c r="HJ24" s="92"/>
      <c r="HK24" s="92"/>
      <c r="HL24" s="92"/>
      <c r="HM24" s="92"/>
      <c r="HN24" s="92"/>
      <c r="HO24" s="92"/>
      <c r="HP24" s="92"/>
      <c r="HQ24" s="92"/>
      <c r="HR24" s="92"/>
      <c r="HS24" s="92"/>
      <c r="HT24" s="92"/>
      <c r="HU24" s="92"/>
      <c r="HV24" s="92"/>
      <c r="HW24" s="92"/>
      <c r="HX24" s="92"/>
      <c r="HY24" s="92"/>
      <c r="HZ24" s="92"/>
      <c r="IA24" s="92"/>
      <c r="IB24" s="92"/>
      <c r="IC24" s="92"/>
      <c r="ID24" s="92"/>
      <c r="IE24" s="92"/>
      <c r="IF24" s="92"/>
      <c r="IG24" s="92"/>
      <c r="IH24" s="92"/>
      <c r="II24" s="92"/>
      <c r="IJ24" s="92"/>
      <c r="IK24" s="92"/>
      <c r="IL24" s="92"/>
      <c r="IM24" s="92"/>
      <c r="IN24" s="92"/>
      <c r="IO24" s="92"/>
      <c r="IP24" s="92"/>
      <c r="IQ24" s="92"/>
      <c r="IR24" s="92"/>
    </row>
    <row r="25" s="89" customFormat="1" spans="1:252">
      <c r="A25" s="125" t="s">
        <v>183</v>
      </c>
      <c r="B25" s="125"/>
      <c r="C25" s="126"/>
      <c r="O25" s="231"/>
      <c r="P25" s="231"/>
      <c r="Q25" s="231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  <c r="CD25" s="92"/>
      <c r="CE25" s="92"/>
      <c r="CF25" s="92"/>
      <c r="CG25" s="92"/>
      <c r="CH25" s="92"/>
      <c r="CI25" s="92"/>
      <c r="CJ25" s="92"/>
      <c r="CK25" s="92"/>
      <c r="CL25" s="92"/>
      <c r="CM25" s="92"/>
      <c r="CN25" s="92"/>
      <c r="CO25" s="92"/>
      <c r="CP25" s="92"/>
      <c r="CQ25" s="92"/>
      <c r="CR25" s="92"/>
      <c r="CS25" s="92"/>
      <c r="CT25" s="92"/>
      <c r="CU25" s="92"/>
      <c r="CV25" s="92"/>
      <c r="CW25" s="92"/>
      <c r="CX25" s="92"/>
      <c r="CY25" s="92"/>
      <c r="CZ25" s="92"/>
      <c r="DA25" s="92"/>
      <c r="DB25" s="92"/>
      <c r="DC25" s="92"/>
      <c r="DD25" s="92"/>
      <c r="DE25" s="92"/>
      <c r="DF25" s="92"/>
      <c r="DG25" s="92"/>
      <c r="DH25" s="92"/>
      <c r="DI25" s="92"/>
      <c r="DJ25" s="92"/>
      <c r="DK25" s="92"/>
      <c r="DL25" s="92"/>
      <c r="DM25" s="92"/>
      <c r="DN25" s="92"/>
      <c r="DO25" s="92"/>
      <c r="DP25" s="92"/>
      <c r="DQ25" s="92"/>
      <c r="DR25" s="92"/>
      <c r="DS25" s="92"/>
      <c r="DT25" s="92"/>
      <c r="DU25" s="92"/>
      <c r="DV25" s="92"/>
      <c r="DW25" s="92"/>
      <c r="DX25" s="92"/>
      <c r="DY25" s="92"/>
      <c r="DZ25" s="92"/>
      <c r="EA25" s="92"/>
      <c r="EB25" s="92"/>
      <c r="EC25" s="92"/>
      <c r="ED25" s="92"/>
      <c r="EE25" s="92"/>
      <c r="EF25" s="92"/>
      <c r="EG25" s="92"/>
      <c r="EH25" s="92"/>
      <c r="EI25" s="92"/>
      <c r="EJ25" s="92"/>
      <c r="EK25" s="92"/>
      <c r="EL25" s="92"/>
      <c r="EM25" s="92"/>
      <c r="EN25" s="92"/>
      <c r="EO25" s="92"/>
      <c r="EP25" s="92"/>
      <c r="EQ25" s="92"/>
      <c r="ER25" s="92"/>
      <c r="ES25" s="92"/>
      <c r="ET25" s="92"/>
      <c r="EU25" s="92"/>
      <c r="EV25" s="92"/>
      <c r="EW25" s="92"/>
      <c r="EX25" s="92"/>
      <c r="EY25" s="92"/>
      <c r="EZ25" s="92"/>
      <c r="FA25" s="92"/>
      <c r="FB25" s="92"/>
      <c r="FC25" s="92"/>
      <c r="FD25" s="92"/>
      <c r="FE25" s="92"/>
      <c r="FF25" s="92"/>
      <c r="FG25" s="92"/>
      <c r="FH25" s="92"/>
      <c r="FI25" s="92"/>
      <c r="FJ25" s="92"/>
      <c r="FK25" s="92"/>
      <c r="FL25" s="92"/>
      <c r="FM25" s="92"/>
      <c r="FN25" s="92"/>
      <c r="FO25" s="92"/>
      <c r="FP25" s="92"/>
      <c r="FQ25" s="92"/>
      <c r="FR25" s="92"/>
      <c r="FS25" s="92"/>
      <c r="FT25" s="92"/>
      <c r="FU25" s="92"/>
      <c r="FV25" s="92"/>
      <c r="FW25" s="92"/>
      <c r="FX25" s="92"/>
      <c r="FY25" s="92"/>
      <c r="FZ25" s="92"/>
      <c r="GA25" s="92"/>
      <c r="GB25" s="92"/>
      <c r="GC25" s="92"/>
      <c r="GD25" s="92"/>
      <c r="GE25" s="92"/>
      <c r="GF25" s="92"/>
      <c r="GG25" s="92"/>
      <c r="GH25" s="92"/>
      <c r="GI25" s="92"/>
      <c r="GJ25" s="92"/>
      <c r="GK25" s="92"/>
      <c r="GL25" s="92"/>
      <c r="GM25" s="92"/>
      <c r="GN25" s="92"/>
      <c r="GO25" s="92"/>
      <c r="GP25" s="92"/>
      <c r="GQ25" s="92"/>
      <c r="GR25" s="92"/>
      <c r="GS25" s="92"/>
      <c r="GT25" s="92"/>
      <c r="GU25" s="92"/>
      <c r="GV25" s="92"/>
      <c r="GW25" s="92"/>
      <c r="GX25" s="92"/>
      <c r="GY25" s="92"/>
      <c r="GZ25" s="92"/>
      <c r="HA25" s="92"/>
      <c r="HB25" s="92"/>
      <c r="HC25" s="92"/>
      <c r="HD25" s="92"/>
      <c r="HE25" s="92"/>
      <c r="HF25" s="92"/>
      <c r="HG25" s="92"/>
      <c r="HH25" s="92"/>
      <c r="HI25" s="92"/>
      <c r="HJ25" s="92"/>
      <c r="HK25" s="92"/>
      <c r="HL25" s="92"/>
      <c r="HM25" s="92"/>
      <c r="HN25" s="92"/>
      <c r="HO25" s="92"/>
      <c r="HP25" s="92"/>
      <c r="HQ25" s="92"/>
      <c r="HR25" s="92"/>
      <c r="HS25" s="92"/>
      <c r="HT25" s="92"/>
      <c r="HU25" s="92"/>
      <c r="HV25" s="92"/>
      <c r="HW25" s="92"/>
      <c r="HX25" s="92"/>
      <c r="HY25" s="92"/>
      <c r="HZ25" s="92"/>
      <c r="IA25" s="92"/>
      <c r="IB25" s="92"/>
      <c r="IC25" s="92"/>
      <c r="ID25" s="92"/>
      <c r="IE25" s="92"/>
      <c r="IF25" s="92"/>
      <c r="IG25" s="92"/>
      <c r="IH25" s="92"/>
      <c r="II25" s="92"/>
      <c r="IJ25" s="92"/>
      <c r="IK25" s="92"/>
      <c r="IL25" s="92"/>
      <c r="IM25" s="92"/>
      <c r="IN25" s="92"/>
      <c r="IO25" s="92"/>
      <c r="IP25" s="92"/>
      <c r="IQ25" s="92"/>
      <c r="IR25" s="92"/>
    </row>
    <row r="26" s="89" customFormat="1" spans="3:252">
      <c r="C26" s="90"/>
      <c r="I26" s="141" t="s">
        <v>184</v>
      </c>
      <c r="J26" s="237"/>
      <c r="K26" s="238"/>
      <c r="M26" s="141" t="s">
        <v>185</v>
      </c>
      <c r="N26" s="141"/>
      <c r="O26" s="141" t="s">
        <v>186</v>
      </c>
      <c r="P26" s="141"/>
      <c r="Q26" s="89" t="s">
        <v>141</v>
      </c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  <c r="CE26" s="92"/>
      <c r="CF26" s="92"/>
      <c r="CG26" s="92"/>
      <c r="CH26" s="92"/>
      <c r="CI26" s="92"/>
      <c r="CJ26" s="92"/>
      <c r="CK26" s="92"/>
      <c r="CL26" s="92"/>
      <c r="CM26" s="92"/>
      <c r="CN26" s="92"/>
      <c r="CO26" s="92"/>
      <c r="CP26" s="92"/>
      <c r="CQ26" s="92"/>
      <c r="CR26" s="92"/>
      <c r="CS26" s="92"/>
      <c r="CT26" s="92"/>
      <c r="CU26" s="92"/>
      <c r="CV26" s="92"/>
      <c r="CW26" s="92"/>
      <c r="CX26" s="92"/>
      <c r="CY26" s="92"/>
      <c r="CZ26" s="92"/>
      <c r="DA26" s="92"/>
      <c r="DB26" s="92"/>
      <c r="DC26" s="92"/>
      <c r="DD26" s="92"/>
      <c r="DE26" s="92"/>
      <c r="DF26" s="92"/>
      <c r="DG26" s="92"/>
      <c r="DH26" s="92"/>
      <c r="DI26" s="92"/>
      <c r="DJ26" s="92"/>
      <c r="DK26" s="92"/>
      <c r="DL26" s="92"/>
      <c r="DM26" s="92"/>
      <c r="DN26" s="92"/>
      <c r="DO26" s="92"/>
      <c r="DP26" s="92"/>
      <c r="DQ26" s="92"/>
      <c r="DR26" s="92"/>
      <c r="DS26" s="92"/>
      <c r="DT26" s="92"/>
      <c r="DU26" s="92"/>
      <c r="DV26" s="92"/>
      <c r="DW26" s="92"/>
      <c r="DX26" s="92"/>
      <c r="DY26" s="92"/>
      <c r="DZ26" s="92"/>
      <c r="EA26" s="92"/>
      <c r="EB26" s="92"/>
      <c r="EC26" s="92"/>
      <c r="ED26" s="92"/>
      <c r="EE26" s="92"/>
      <c r="EF26" s="92"/>
      <c r="EG26" s="92"/>
      <c r="EH26" s="92"/>
      <c r="EI26" s="92"/>
      <c r="EJ26" s="92"/>
      <c r="EK26" s="92"/>
      <c r="EL26" s="92"/>
      <c r="EM26" s="92"/>
      <c r="EN26" s="92"/>
      <c r="EO26" s="92"/>
      <c r="EP26" s="92"/>
      <c r="EQ26" s="92"/>
      <c r="ER26" s="92"/>
      <c r="ES26" s="92"/>
      <c r="ET26" s="92"/>
      <c r="EU26" s="92"/>
      <c r="EV26" s="92"/>
      <c r="EW26" s="92"/>
      <c r="EX26" s="92"/>
      <c r="EY26" s="92"/>
      <c r="EZ26" s="92"/>
      <c r="FA26" s="92"/>
      <c r="FB26" s="92"/>
      <c r="FC26" s="92"/>
      <c r="FD26" s="92"/>
      <c r="FE26" s="92"/>
      <c r="FF26" s="92"/>
      <c r="FG26" s="92"/>
      <c r="FH26" s="92"/>
      <c r="FI26" s="92"/>
      <c r="FJ26" s="92"/>
      <c r="FK26" s="92"/>
      <c r="FL26" s="92"/>
      <c r="FM26" s="92"/>
      <c r="FN26" s="92"/>
      <c r="FO26" s="92"/>
      <c r="FP26" s="92"/>
      <c r="FQ26" s="92"/>
      <c r="FR26" s="92"/>
      <c r="FS26" s="92"/>
      <c r="FT26" s="92"/>
      <c r="FU26" s="92"/>
      <c r="FV26" s="92"/>
      <c r="FW26" s="92"/>
      <c r="FX26" s="92"/>
      <c r="FY26" s="92"/>
      <c r="FZ26" s="92"/>
      <c r="GA26" s="92"/>
      <c r="GB26" s="92"/>
      <c r="GC26" s="92"/>
      <c r="GD26" s="92"/>
      <c r="GE26" s="92"/>
      <c r="GF26" s="92"/>
      <c r="GG26" s="92"/>
      <c r="GH26" s="92"/>
      <c r="GI26" s="92"/>
      <c r="GJ26" s="92"/>
      <c r="GK26" s="92"/>
      <c r="GL26" s="92"/>
      <c r="GM26" s="92"/>
      <c r="GN26" s="92"/>
      <c r="GO26" s="92"/>
      <c r="GP26" s="92"/>
      <c r="GQ26" s="92"/>
      <c r="GR26" s="92"/>
      <c r="GS26" s="92"/>
      <c r="GT26" s="92"/>
      <c r="GU26" s="92"/>
      <c r="GV26" s="92"/>
      <c r="GW26" s="92"/>
      <c r="GX26" s="92"/>
      <c r="GY26" s="92"/>
      <c r="GZ26" s="92"/>
      <c r="HA26" s="92"/>
      <c r="HB26" s="92"/>
      <c r="HC26" s="92"/>
      <c r="HD26" s="92"/>
      <c r="HE26" s="92"/>
      <c r="HF26" s="92"/>
      <c r="HG26" s="92"/>
      <c r="HH26" s="92"/>
      <c r="HI26" s="92"/>
      <c r="HJ26" s="92"/>
      <c r="HK26" s="92"/>
      <c r="HL26" s="92"/>
      <c r="HM26" s="92"/>
      <c r="HN26" s="92"/>
      <c r="HO26" s="92"/>
      <c r="HP26" s="92"/>
      <c r="HQ26" s="92"/>
      <c r="HR26" s="92"/>
      <c r="HS26" s="92"/>
      <c r="HT26" s="92"/>
      <c r="HU26" s="92"/>
      <c r="HV26" s="92"/>
      <c r="HW26" s="92"/>
      <c r="HX26" s="92"/>
      <c r="HY26" s="92"/>
      <c r="HZ26" s="92"/>
      <c r="IA26" s="92"/>
      <c r="IB26" s="92"/>
      <c r="IC26" s="92"/>
      <c r="ID26" s="92"/>
      <c r="IE26" s="92"/>
      <c r="IF26" s="92"/>
      <c r="IG26" s="92"/>
      <c r="IH26" s="92"/>
      <c r="II26" s="92"/>
      <c r="IJ26" s="92"/>
      <c r="IK26" s="92"/>
      <c r="IL26" s="92"/>
      <c r="IM26" s="92"/>
      <c r="IN26" s="92"/>
      <c r="IO26" s="92"/>
      <c r="IP26" s="92"/>
      <c r="IQ26" s="92"/>
      <c r="IR26" s="92"/>
    </row>
  </sheetData>
  <mergeCells count="8">
    <mergeCell ref="A1:N1"/>
    <mergeCell ref="B2:D2"/>
    <mergeCell ref="F2:H2"/>
    <mergeCell ref="J2:N2"/>
    <mergeCell ref="B3:H3"/>
    <mergeCell ref="I3:N3"/>
    <mergeCell ref="A3:A5"/>
    <mergeCell ref="H4:H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N19" sqref="N19"/>
    </sheetView>
  </sheetViews>
  <sheetFormatPr defaultColWidth="10.125" defaultRowHeight="14.25"/>
  <cols>
    <col min="1" max="1" width="9.625" style="145" customWidth="1"/>
    <col min="2" max="2" width="11.125" style="145" customWidth="1"/>
    <col min="3" max="3" width="9.125" style="145" customWidth="1"/>
    <col min="4" max="4" width="9.5" style="145" customWidth="1"/>
    <col min="5" max="5" width="11.375" style="145" customWidth="1"/>
    <col min="6" max="6" width="10.375" style="145" customWidth="1"/>
    <col min="7" max="7" width="9.5" style="145" customWidth="1"/>
    <col min="8" max="8" width="9.125" style="145" customWidth="1"/>
    <col min="9" max="9" width="8.125" style="145" customWidth="1"/>
    <col min="10" max="10" width="10.5" style="145" customWidth="1"/>
    <col min="11" max="11" width="12.125" style="145" customWidth="1"/>
    <col min="12" max="16384" width="10.125" style="145"/>
  </cols>
  <sheetData>
    <row r="1" ht="23.25" spans="1:11">
      <c r="A1" s="146" t="s">
        <v>202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ht="18" customHeight="1" spans="1:11">
      <c r="A2" s="147" t="s">
        <v>53</v>
      </c>
      <c r="B2" s="148" t="s">
        <v>54</v>
      </c>
      <c r="C2" s="148"/>
      <c r="D2" s="149" t="s">
        <v>61</v>
      </c>
      <c r="E2" s="150" t="str">
        <f>首期!B4</f>
        <v>TAEEAM92532</v>
      </c>
      <c r="F2" s="151" t="s">
        <v>203</v>
      </c>
      <c r="G2" s="152" t="str">
        <f>首期!B5</f>
        <v>女式外套</v>
      </c>
      <c r="H2" s="153"/>
      <c r="I2" s="181" t="s">
        <v>57</v>
      </c>
      <c r="J2" s="200" t="s">
        <v>56</v>
      </c>
      <c r="K2" s="201"/>
    </row>
    <row r="3" ht="18" customHeight="1" spans="1:11">
      <c r="A3" s="154" t="s">
        <v>75</v>
      </c>
      <c r="B3" s="155">
        <f>首期!B7</f>
        <v>3629</v>
      </c>
      <c r="C3" s="155"/>
      <c r="D3" s="156" t="s">
        <v>204</v>
      </c>
      <c r="E3" s="157">
        <f>首期!F4</f>
        <v>45468</v>
      </c>
      <c r="F3" s="158"/>
      <c r="G3" s="158"/>
      <c r="H3" s="159" t="s">
        <v>205</v>
      </c>
      <c r="I3" s="159"/>
      <c r="J3" s="159"/>
      <c r="K3" s="202"/>
    </row>
    <row r="4" ht="18" customHeight="1" spans="1:11">
      <c r="A4" s="160" t="s">
        <v>71</v>
      </c>
      <c r="B4" s="155">
        <v>3</v>
      </c>
      <c r="C4" s="155">
        <v>6</v>
      </c>
      <c r="D4" s="161" t="s">
        <v>206</v>
      </c>
      <c r="E4" s="158" t="s">
        <v>207</v>
      </c>
      <c r="F4" s="158"/>
      <c r="G4" s="158"/>
      <c r="H4" s="161" t="s">
        <v>208</v>
      </c>
      <c r="I4" s="161"/>
      <c r="J4" s="173" t="s">
        <v>65</v>
      </c>
      <c r="K4" s="203" t="s">
        <v>66</v>
      </c>
    </row>
    <row r="5" ht="18" customHeight="1" spans="1:11">
      <c r="A5" s="160" t="s">
        <v>209</v>
      </c>
      <c r="B5" s="155">
        <v>1</v>
      </c>
      <c r="C5" s="155"/>
      <c r="D5" s="156" t="s">
        <v>210</v>
      </c>
      <c r="E5" s="156"/>
      <c r="G5" s="156"/>
      <c r="H5" s="161" t="s">
        <v>211</v>
      </c>
      <c r="I5" s="161"/>
      <c r="J5" s="173" t="s">
        <v>65</v>
      </c>
      <c r="K5" s="203" t="s">
        <v>66</v>
      </c>
    </row>
    <row r="6" ht="18" customHeight="1" spans="1:13">
      <c r="A6" s="162" t="s">
        <v>212</v>
      </c>
      <c r="B6" s="163">
        <v>200</v>
      </c>
      <c r="C6" s="163"/>
      <c r="D6" s="164" t="s">
        <v>213</v>
      </c>
      <c r="E6" s="165"/>
      <c r="F6" s="165"/>
      <c r="G6" s="164"/>
      <c r="H6" s="166" t="s">
        <v>214</v>
      </c>
      <c r="I6" s="166"/>
      <c r="J6" s="165" t="s">
        <v>65</v>
      </c>
      <c r="K6" s="204" t="s">
        <v>66</v>
      </c>
      <c r="M6" s="205"/>
    </row>
    <row r="7" ht="18" customHeight="1" spans="1:11">
      <c r="A7" s="167"/>
      <c r="B7" s="168"/>
      <c r="C7" s="168"/>
      <c r="D7" s="167"/>
      <c r="E7" s="168"/>
      <c r="F7" s="169"/>
      <c r="G7" s="167"/>
      <c r="H7" s="169"/>
      <c r="I7" s="168"/>
      <c r="J7" s="168"/>
      <c r="K7" s="168"/>
    </row>
    <row r="8" ht="18" customHeight="1" spans="1:11">
      <c r="A8" s="170" t="s">
        <v>215</v>
      </c>
      <c r="B8" s="151" t="s">
        <v>216</v>
      </c>
      <c r="C8" s="151" t="s">
        <v>217</v>
      </c>
      <c r="D8" s="151" t="s">
        <v>218</v>
      </c>
      <c r="E8" s="151" t="s">
        <v>219</v>
      </c>
      <c r="F8" s="151" t="s">
        <v>220</v>
      </c>
      <c r="G8" s="171" t="s">
        <v>221</v>
      </c>
      <c r="H8" s="172"/>
      <c r="I8" s="172"/>
      <c r="J8" s="172"/>
      <c r="K8" s="206"/>
    </row>
    <row r="9" ht="18" customHeight="1" spans="1:11">
      <c r="A9" s="160" t="s">
        <v>222</v>
      </c>
      <c r="B9" s="161"/>
      <c r="C9" s="173" t="s">
        <v>65</v>
      </c>
      <c r="D9" s="173" t="s">
        <v>66</v>
      </c>
      <c r="E9" s="156" t="s">
        <v>223</v>
      </c>
      <c r="F9" s="174" t="s">
        <v>224</v>
      </c>
      <c r="G9" s="175"/>
      <c r="H9" s="176"/>
      <c r="I9" s="176"/>
      <c r="J9" s="176"/>
      <c r="K9" s="207"/>
    </row>
    <row r="10" ht="18" customHeight="1" spans="1:11">
      <c r="A10" s="160" t="s">
        <v>225</v>
      </c>
      <c r="B10" s="161"/>
      <c r="C10" s="173" t="s">
        <v>65</v>
      </c>
      <c r="D10" s="173" t="s">
        <v>66</v>
      </c>
      <c r="E10" s="156" t="s">
        <v>226</v>
      </c>
      <c r="F10" s="174" t="s">
        <v>227</v>
      </c>
      <c r="G10" s="175" t="s">
        <v>228</v>
      </c>
      <c r="H10" s="176"/>
      <c r="I10" s="176"/>
      <c r="J10" s="176"/>
      <c r="K10" s="207"/>
    </row>
    <row r="11" ht="18" customHeight="1" spans="1:11">
      <c r="A11" s="177" t="s">
        <v>188</v>
      </c>
      <c r="B11" s="178"/>
      <c r="C11" s="178"/>
      <c r="D11" s="178"/>
      <c r="E11" s="178"/>
      <c r="F11" s="178"/>
      <c r="G11" s="178"/>
      <c r="H11" s="178"/>
      <c r="I11" s="178"/>
      <c r="J11" s="178"/>
      <c r="K11" s="208"/>
    </row>
    <row r="12" ht="18" customHeight="1" spans="1:11">
      <c r="A12" s="154" t="s">
        <v>89</v>
      </c>
      <c r="B12" s="173" t="s">
        <v>85</v>
      </c>
      <c r="C12" s="173" t="s">
        <v>86</v>
      </c>
      <c r="D12" s="174"/>
      <c r="E12" s="156" t="s">
        <v>87</v>
      </c>
      <c r="F12" s="173" t="s">
        <v>85</v>
      </c>
      <c r="G12" s="173" t="s">
        <v>86</v>
      </c>
      <c r="H12" s="173"/>
      <c r="I12" s="156" t="s">
        <v>229</v>
      </c>
      <c r="J12" s="173" t="s">
        <v>85</v>
      </c>
      <c r="K12" s="203" t="s">
        <v>86</v>
      </c>
    </row>
    <row r="13" ht="18" customHeight="1" spans="1:11">
      <c r="A13" s="154" t="s">
        <v>92</v>
      </c>
      <c r="B13" s="173" t="s">
        <v>85</v>
      </c>
      <c r="C13" s="173" t="s">
        <v>86</v>
      </c>
      <c r="D13" s="174"/>
      <c r="E13" s="156" t="s">
        <v>97</v>
      </c>
      <c r="F13" s="173" t="s">
        <v>85</v>
      </c>
      <c r="G13" s="173" t="s">
        <v>86</v>
      </c>
      <c r="H13" s="173"/>
      <c r="I13" s="156" t="s">
        <v>230</v>
      </c>
      <c r="J13" s="173" t="s">
        <v>85</v>
      </c>
      <c r="K13" s="203" t="s">
        <v>86</v>
      </c>
    </row>
    <row r="14" ht="18" customHeight="1" spans="1:11">
      <c r="A14" s="162" t="s">
        <v>231</v>
      </c>
      <c r="B14" s="165" t="s">
        <v>85</v>
      </c>
      <c r="C14" s="165" t="s">
        <v>86</v>
      </c>
      <c r="D14" s="179"/>
      <c r="E14" s="164" t="s">
        <v>232</v>
      </c>
      <c r="F14" s="165" t="s">
        <v>85</v>
      </c>
      <c r="G14" s="165" t="s">
        <v>86</v>
      </c>
      <c r="H14" s="165"/>
      <c r="I14" s="164" t="s">
        <v>233</v>
      </c>
      <c r="J14" s="165" t="s">
        <v>85</v>
      </c>
      <c r="K14" s="204" t="s">
        <v>86</v>
      </c>
    </row>
    <row r="15" ht="18" customHeight="1" spans="1:11">
      <c r="A15" s="167"/>
      <c r="B15" s="180"/>
      <c r="C15" s="180"/>
      <c r="D15" s="168"/>
      <c r="E15" s="167"/>
      <c r="F15" s="180"/>
      <c r="G15" s="180"/>
      <c r="H15" s="180"/>
      <c r="I15" s="167"/>
      <c r="J15" s="180"/>
      <c r="K15" s="180"/>
    </row>
    <row r="16" s="143" customFormat="1" ht="18" customHeight="1" spans="1:11">
      <c r="A16" s="147" t="s">
        <v>234</v>
      </c>
      <c r="B16" s="181"/>
      <c r="C16" s="181"/>
      <c r="D16" s="181"/>
      <c r="E16" s="181"/>
      <c r="F16" s="181"/>
      <c r="G16" s="181"/>
      <c r="H16" s="181"/>
      <c r="I16" s="181"/>
      <c r="J16" s="181"/>
      <c r="K16" s="209"/>
    </row>
    <row r="17" ht="18" customHeight="1" spans="1:11">
      <c r="A17" s="160" t="s">
        <v>235</v>
      </c>
      <c r="B17" s="161"/>
      <c r="C17" s="161"/>
      <c r="D17" s="161"/>
      <c r="E17" s="161"/>
      <c r="F17" s="161"/>
      <c r="G17" s="161"/>
      <c r="H17" s="161"/>
      <c r="I17" s="161"/>
      <c r="J17" s="161"/>
      <c r="K17" s="210"/>
    </row>
    <row r="18" ht="18" customHeight="1" spans="1:11">
      <c r="A18" s="160" t="s">
        <v>236</v>
      </c>
      <c r="B18" s="161"/>
      <c r="C18" s="161"/>
      <c r="D18" s="161"/>
      <c r="E18" s="161"/>
      <c r="F18" s="161"/>
      <c r="G18" s="161"/>
      <c r="H18" s="161"/>
      <c r="I18" s="161"/>
      <c r="J18" s="161"/>
      <c r="K18" s="210"/>
    </row>
    <row r="19" ht="22" customHeight="1" spans="1:11">
      <c r="A19" s="182"/>
      <c r="B19" s="173"/>
      <c r="C19" s="173"/>
      <c r="D19" s="173"/>
      <c r="E19" s="173"/>
      <c r="F19" s="173"/>
      <c r="G19" s="173"/>
      <c r="H19" s="173"/>
      <c r="I19" s="173"/>
      <c r="J19" s="173"/>
      <c r="K19" s="203"/>
    </row>
    <row r="20" ht="22" customHeight="1" spans="1:11">
      <c r="A20" s="183"/>
      <c r="B20" s="184"/>
      <c r="C20" s="184"/>
      <c r="D20" s="184"/>
      <c r="E20" s="184"/>
      <c r="F20" s="184"/>
      <c r="G20" s="184"/>
      <c r="H20" s="184"/>
      <c r="I20" s="184"/>
      <c r="J20" s="184"/>
      <c r="K20" s="211"/>
    </row>
    <row r="21" ht="22" customHeight="1" spans="1:11">
      <c r="A21" s="183"/>
      <c r="B21" s="184"/>
      <c r="C21" s="184"/>
      <c r="D21" s="184"/>
      <c r="E21" s="184"/>
      <c r="F21" s="184"/>
      <c r="G21" s="184"/>
      <c r="H21" s="184"/>
      <c r="I21" s="184"/>
      <c r="J21" s="184"/>
      <c r="K21" s="211"/>
    </row>
    <row r="22" ht="22" customHeight="1" spans="1:11">
      <c r="A22" s="183"/>
      <c r="B22" s="184"/>
      <c r="C22" s="184"/>
      <c r="D22" s="184"/>
      <c r="E22" s="184"/>
      <c r="F22" s="184"/>
      <c r="G22" s="184"/>
      <c r="H22" s="184"/>
      <c r="I22" s="184"/>
      <c r="J22" s="184"/>
      <c r="K22" s="211"/>
    </row>
    <row r="23" ht="22" customHeight="1" spans="1:11">
      <c r="A23" s="185"/>
      <c r="B23" s="186"/>
      <c r="C23" s="186"/>
      <c r="D23" s="186"/>
      <c r="E23" s="186"/>
      <c r="F23" s="186"/>
      <c r="G23" s="186"/>
      <c r="H23" s="186"/>
      <c r="I23" s="186"/>
      <c r="J23" s="186"/>
      <c r="K23" s="212"/>
    </row>
    <row r="24" ht="18" customHeight="1" spans="1:11">
      <c r="A24" s="160" t="s">
        <v>123</v>
      </c>
      <c r="B24" s="161"/>
      <c r="C24" s="173" t="s">
        <v>65</v>
      </c>
      <c r="D24" s="173" t="s">
        <v>66</v>
      </c>
      <c r="E24" s="159"/>
      <c r="F24" s="159"/>
      <c r="G24" s="159"/>
      <c r="H24" s="159"/>
      <c r="I24" s="159"/>
      <c r="J24" s="159"/>
      <c r="K24" s="202"/>
    </row>
    <row r="25" ht="18" customHeight="1" spans="1:11">
      <c r="A25" s="187" t="s">
        <v>237</v>
      </c>
      <c r="B25" s="188"/>
      <c r="C25" s="188"/>
      <c r="D25" s="188"/>
      <c r="E25" s="188"/>
      <c r="F25" s="188"/>
      <c r="G25" s="188"/>
      <c r="H25" s="188"/>
      <c r="I25" s="188"/>
      <c r="J25" s="188"/>
      <c r="K25" s="213"/>
    </row>
    <row r="26" ht="15" spans="1:11">
      <c r="A26" s="189"/>
      <c r="B26" s="189"/>
      <c r="C26" s="189"/>
      <c r="D26" s="189"/>
      <c r="E26" s="189"/>
      <c r="F26" s="189"/>
      <c r="G26" s="189"/>
      <c r="H26" s="189"/>
      <c r="I26" s="189"/>
      <c r="J26" s="189"/>
      <c r="K26" s="189"/>
    </row>
    <row r="27" ht="20" customHeight="1" spans="1:11">
      <c r="A27" s="190" t="s">
        <v>238</v>
      </c>
      <c r="B27" s="172"/>
      <c r="C27" s="172"/>
      <c r="D27" s="172"/>
      <c r="E27" s="172"/>
      <c r="F27" s="172"/>
      <c r="G27" s="172"/>
      <c r="H27" s="172"/>
      <c r="I27" s="172"/>
      <c r="J27" s="172"/>
      <c r="K27" s="214" t="s">
        <v>239</v>
      </c>
    </row>
    <row r="28" ht="23" customHeight="1" spans="1:11">
      <c r="A28" s="183"/>
      <c r="B28" s="184"/>
      <c r="C28" s="184"/>
      <c r="D28" s="184"/>
      <c r="E28" s="184"/>
      <c r="F28" s="184"/>
      <c r="G28" s="184"/>
      <c r="H28" s="184"/>
      <c r="I28" s="184"/>
      <c r="J28" s="215"/>
      <c r="K28" s="216">
        <v>1</v>
      </c>
    </row>
    <row r="29" ht="23" customHeight="1" spans="1:11">
      <c r="A29" s="183"/>
      <c r="B29" s="184"/>
      <c r="C29" s="184"/>
      <c r="D29" s="184"/>
      <c r="E29" s="184"/>
      <c r="F29" s="184"/>
      <c r="G29" s="184"/>
      <c r="H29" s="184"/>
      <c r="I29" s="184"/>
      <c r="J29" s="215"/>
      <c r="K29" s="207">
        <v>1</v>
      </c>
    </row>
    <row r="30" ht="23" customHeight="1" spans="1:11">
      <c r="A30" s="183"/>
      <c r="B30" s="184"/>
      <c r="C30" s="184"/>
      <c r="D30" s="184"/>
      <c r="E30" s="184"/>
      <c r="F30" s="184"/>
      <c r="G30" s="184"/>
      <c r="H30" s="184"/>
      <c r="I30" s="184"/>
      <c r="J30" s="215"/>
      <c r="K30" s="207">
        <v>1</v>
      </c>
    </row>
    <row r="31" ht="23" customHeight="1" spans="1:11">
      <c r="A31" s="183"/>
      <c r="B31" s="184"/>
      <c r="C31" s="184"/>
      <c r="D31" s="184"/>
      <c r="E31" s="184"/>
      <c r="F31" s="184"/>
      <c r="G31" s="184"/>
      <c r="H31" s="184"/>
      <c r="I31" s="184"/>
      <c r="J31" s="215"/>
      <c r="K31" s="207"/>
    </row>
    <row r="32" ht="23" customHeight="1" spans="1:11">
      <c r="A32" s="183"/>
      <c r="B32" s="184"/>
      <c r="C32" s="184"/>
      <c r="D32" s="184"/>
      <c r="E32" s="184"/>
      <c r="F32" s="184"/>
      <c r="G32" s="184"/>
      <c r="H32" s="184"/>
      <c r="I32" s="184"/>
      <c r="J32" s="215"/>
      <c r="K32" s="217"/>
    </row>
    <row r="33" ht="23" customHeight="1" spans="1:11">
      <c r="A33" s="183"/>
      <c r="B33" s="184"/>
      <c r="C33" s="184"/>
      <c r="D33" s="184"/>
      <c r="E33" s="184"/>
      <c r="F33" s="184"/>
      <c r="G33" s="184"/>
      <c r="H33" s="184"/>
      <c r="I33" s="184"/>
      <c r="J33" s="215"/>
      <c r="K33" s="218"/>
    </row>
    <row r="34" ht="23" customHeight="1" spans="1:11">
      <c r="A34" s="183"/>
      <c r="B34" s="184"/>
      <c r="C34" s="184"/>
      <c r="D34" s="184"/>
      <c r="E34" s="184"/>
      <c r="F34" s="184"/>
      <c r="G34" s="184"/>
      <c r="H34" s="184"/>
      <c r="I34" s="184"/>
      <c r="J34" s="215"/>
      <c r="K34" s="207"/>
    </row>
    <row r="35" ht="23" customHeight="1" spans="1:11">
      <c r="A35" s="183"/>
      <c r="B35" s="184"/>
      <c r="C35" s="184"/>
      <c r="D35" s="184"/>
      <c r="E35" s="184"/>
      <c r="F35" s="184"/>
      <c r="G35" s="184"/>
      <c r="H35" s="184"/>
      <c r="I35" s="184"/>
      <c r="J35" s="215"/>
      <c r="K35" s="219"/>
    </row>
    <row r="36" ht="23" customHeight="1" spans="1:11">
      <c r="A36" s="191" t="s">
        <v>240</v>
      </c>
      <c r="B36" s="192"/>
      <c r="C36" s="192"/>
      <c r="D36" s="192"/>
      <c r="E36" s="192"/>
      <c r="F36" s="192"/>
      <c r="G36" s="192"/>
      <c r="H36" s="192"/>
      <c r="I36" s="192"/>
      <c r="J36" s="220"/>
      <c r="K36" s="221">
        <f>SUM(K28:K35)</f>
        <v>3</v>
      </c>
    </row>
    <row r="37" ht="18.75" customHeight="1" spans="1:11">
      <c r="A37" s="193" t="s">
        <v>241</v>
      </c>
      <c r="B37" s="194"/>
      <c r="C37" s="194"/>
      <c r="D37" s="194"/>
      <c r="E37" s="194"/>
      <c r="F37" s="194"/>
      <c r="G37" s="194"/>
      <c r="H37" s="194"/>
      <c r="I37" s="194"/>
      <c r="J37" s="194"/>
      <c r="K37" s="222"/>
    </row>
    <row r="38" s="144" customFormat="1" ht="18.75" customHeight="1" spans="1:11">
      <c r="A38" s="160" t="s">
        <v>242</v>
      </c>
      <c r="B38" s="161"/>
      <c r="C38" s="161"/>
      <c r="D38" s="159" t="s">
        <v>243</v>
      </c>
      <c r="E38" s="159"/>
      <c r="F38" s="195" t="s">
        <v>244</v>
      </c>
      <c r="G38" s="196"/>
      <c r="H38" s="161" t="s">
        <v>245</v>
      </c>
      <c r="I38" s="161"/>
      <c r="J38" s="161" t="s">
        <v>246</v>
      </c>
      <c r="K38" s="210"/>
    </row>
    <row r="39" ht="18.75" customHeight="1" spans="1:11">
      <c r="A39" s="160" t="s">
        <v>124</v>
      </c>
      <c r="B39" s="161" t="s">
        <v>247</v>
      </c>
      <c r="C39" s="161"/>
      <c r="D39" s="161"/>
      <c r="E39" s="161"/>
      <c r="F39" s="161"/>
      <c r="G39" s="161"/>
      <c r="H39" s="161"/>
      <c r="I39" s="161"/>
      <c r="J39" s="161"/>
      <c r="K39" s="210"/>
    </row>
    <row r="40" ht="24" customHeight="1" spans="1:11">
      <c r="A40" s="160"/>
      <c r="B40" s="161"/>
      <c r="C40" s="161"/>
      <c r="D40" s="161"/>
      <c r="E40" s="161"/>
      <c r="F40" s="161"/>
      <c r="G40" s="161"/>
      <c r="H40" s="161"/>
      <c r="I40" s="161"/>
      <c r="J40" s="161"/>
      <c r="K40" s="210"/>
    </row>
    <row r="41" ht="24" customHeight="1" spans="1:11">
      <c r="A41" s="160"/>
      <c r="B41" s="161"/>
      <c r="C41" s="161"/>
      <c r="D41" s="161"/>
      <c r="E41" s="161"/>
      <c r="F41" s="161"/>
      <c r="G41" s="161"/>
      <c r="H41" s="161"/>
      <c r="I41" s="161"/>
      <c r="J41" s="161"/>
      <c r="K41" s="210"/>
    </row>
    <row r="42" ht="32.1" customHeight="1" spans="1:11">
      <c r="A42" s="162" t="s">
        <v>135</v>
      </c>
      <c r="B42" s="197" t="s">
        <v>248</v>
      </c>
      <c r="C42" s="197"/>
      <c r="D42" s="164" t="s">
        <v>249</v>
      </c>
      <c r="E42" s="179"/>
      <c r="F42" s="164" t="s">
        <v>139</v>
      </c>
      <c r="G42" s="198"/>
      <c r="H42" s="199" t="s">
        <v>140</v>
      </c>
      <c r="I42" s="199"/>
      <c r="J42" s="197" t="s">
        <v>141</v>
      </c>
      <c r="K42" s="22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5"/>
  <sheetViews>
    <sheetView workbookViewId="0">
      <selection activeCell="L12" sqref="L12"/>
    </sheetView>
  </sheetViews>
  <sheetFormatPr defaultColWidth="9" defaultRowHeight="14.25"/>
  <cols>
    <col min="1" max="1" width="13.625" style="89" customWidth="1"/>
    <col min="2" max="3" width="9.125" style="89" customWidth="1"/>
    <col min="4" max="4" width="9.125" style="90" customWidth="1"/>
    <col min="5" max="6" width="9.125" style="89" customWidth="1"/>
    <col min="7" max="7" width="8.5" style="89" customWidth="1"/>
    <col min="8" max="8" width="5.375" style="89" customWidth="1"/>
    <col min="9" max="9" width="2.75" style="89" customWidth="1"/>
    <col min="10" max="10" width="15.625" style="89" customWidth="1"/>
    <col min="11" max="11" width="13.125" style="89" customWidth="1"/>
    <col min="12" max="12" width="13.5" style="89" customWidth="1"/>
    <col min="13" max="13" width="13.125" style="91" customWidth="1"/>
    <col min="14" max="14" width="12.25" style="91" customWidth="1"/>
    <col min="15" max="15" width="15.625" style="91" customWidth="1"/>
    <col min="16" max="253" width="9" style="89"/>
    <col min="254" max="16384" width="9" style="92"/>
  </cols>
  <sheetData>
    <row r="1" s="89" customFormat="1" ht="29" customHeight="1" spans="1:256">
      <c r="A1" s="93" t="s">
        <v>145</v>
      </c>
      <c r="B1" s="93"/>
      <c r="C1" s="94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</row>
    <row r="2" s="89" customFormat="1" ht="20" customHeight="1" spans="1:256">
      <c r="A2" s="96" t="s">
        <v>61</v>
      </c>
      <c r="B2" s="97" t="str">
        <f>首期!B4</f>
        <v>TAEEAM92532</v>
      </c>
      <c r="C2" s="98"/>
      <c r="D2" s="97"/>
      <c r="E2" s="99" t="s">
        <v>67</v>
      </c>
      <c r="F2" s="100" t="str">
        <f>首期!B5</f>
        <v>女式外套</v>
      </c>
      <c r="G2" s="100"/>
      <c r="H2" s="100"/>
      <c r="I2" s="127"/>
      <c r="J2" s="128" t="s">
        <v>57</v>
      </c>
      <c r="K2" s="129" t="s">
        <v>56</v>
      </c>
      <c r="L2" s="129"/>
      <c r="M2" s="129"/>
      <c r="N2" s="129"/>
      <c r="O2" s="130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</row>
    <row r="3" s="89" customFormat="1" spans="1:256">
      <c r="A3" s="101" t="s">
        <v>146</v>
      </c>
      <c r="B3" s="102" t="s">
        <v>147</v>
      </c>
      <c r="C3" s="103"/>
      <c r="D3" s="102"/>
      <c r="E3" s="102"/>
      <c r="F3" s="102"/>
      <c r="G3" s="102"/>
      <c r="H3" s="102"/>
      <c r="I3" s="131"/>
      <c r="J3" s="132"/>
      <c r="K3" s="132"/>
      <c r="L3" s="132"/>
      <c r="M3" s="132"/>
      <c r="N3" s="132"/>
      <c r="O3" s="133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</row>
    <row r="4" s="89" customFormat="1" ht="16.5" spans="1:256">
      <c r="A4" s="101"/>
      <c r="B4" s="104" t="s">
        <v>111</v>
      </c>
      <c r="C4" s="105" t="s">
        <v>112</v>
      </c>
      <c r="D4" s="105" t="s">
        <v>113</v>
      </c>
      <c r="E4" s="105" t="s">
        <v>114</v>
      </c>
      <c r="F4" s="105" t="s">
        <v>115</v>
      </c>
      <c r="G4" s="105" t="s">
        <v>116</v>
      </c>
      <c r="H4" s="106"/>
      <c r="I4" s="131"/>
      <c r="J4" s="105" t="s">
        <v>111</v>
      </c>
      <c r="K4" s="105" t="s">
        <v>112</v>
      </c>
      <c r="L4" s="134" t="s">
        <v>113</v>
      </c>
      <c r="M4" s="105" t="s">
        <v>114</v>
      </c>
      <c r="N4" s="105" t="s">
        <v>115</v>
      </c>
      <c r="O4" s="135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</row>
    <row r="5" s="89" customFormat="1" ht="16.5" spans="1:256">
      <c r="A5" s="101"/>
      <c r="B5" s="104" t="s">
        <v>150</v>
      </c>
      <c r="C5" s="105" t="s">
        <v>151</v>
      </c>
      <c r="D5" s="105" t="s">
        <v>152</v>
      </c>
      <c r="E5" s="105" t="s">
        <v>153</v>
      </c>
      <c r="F5" s="105" t="s">
        <v>154</v>
      </c>
      <c r="G5" s="105" t="s">
        <v>155</v>
      </c>
      <c r="H5" s="106"/>
      <c r="I5" s="131"/>
      <c r="J5" s="136"/>
      <c r="K5" s="136"/>
      <c r="L5" s="136"/>
      <c r="M5" s="136"/>
      <c r="N5" s="136"/>
      <c r="O5" s="137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</row>
    <row r="6" s="89" customFormat="1" ht="21" customHeight="1" spans="1:256">
      <c r="A6" s="107" t="s">
        <v>156</v>
      </c>
      <c r="B6" s="108">
        <f t="shared" ref="B6:B8" si="0">C6-2</f>
        <v>59</v>
      </c>
      <c r="C6" s="109">
        <v>61</v>
      </c>
      <c r="D6" s="108">
        <f t="shared" ref="D6:D8" si="1">C6+2</f>
        <v>63</v>
      </c>
      <c r="E6" s="108">
        <f t="shared" ref="E6:E8" si="2">D6+2</f>
        <v>65</v>
      </c>
      <c r="F6" s="108">
        <f t="shared" ref="F6:F8" si="3">E6+1</f>
        <v>66</v>
      </c>
      <c r="G6" s="108">
        <f t="shared" ref="G6:G8" si="4">F6+1</f>
        <v>67</v>
      </c>
      <c r="H6" s="108"/>
      <c r="I6" s="131"/>
      <c r="J6" s="136"/>
      <c r="K6" s="136"/>
      <c r="L6" s="136"/>
      <c r="M6" s="136"/>
      <c r="N6" s="136"/>
      <c r="O6" s="137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</row>
    <row r="7" s="89" customFormat="1" ht="21" customHeight="1" spans="1:256">
      <c r="A7" s="110" t="s">
        <v>198</v>
      </c>
      <c r="B7" s="108">
        <f t="shared" si="0"/>
        <v>57</v>
      </c>
      <c r="C7" s="109">
        <v>59</v>
      </c>
      <c r="D7" s="108">
        <f t="shared" si="1"/>
        <v>61</v>
      </c>
      <c r="E7" s="108">
        <f t="shared" si="2"/>
        <v>63</v>
      </c>
      <c r="F7" s="108">
        <f t="shared" si="3"/>
        <v>64</v>
      </c>
      <c r="G7" s="108">
        <f t="shared" si="4"/>
        <v>65</v>
      </c>
      <c r="H7" s="108"/>
      <c r="I7" s="131"/>
      <c r="J7" s="136"/>
      <c r="K7" s="136"/>
      <c r="L7" s="136"/>
      <c r="M7" s="136"/>
      <c r="N7" s="136"/>
      <c r="O7" s="137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</row>
    <row r="8" s="89" customFormat="1" ht="21" customHeight="1" spans="1:256">
      <c r="A8" s="110" t="s">
        <v>199</v>
      </c>
      <c r="B8" s="108">
        <f t="shared" si="0"/>
        <v>57</v>
      </c>
      <c r="C8" s="111" t="s">
        <v>200</v>
      </c>
      <c r="D8" s="108">
        <f t="shared" si="1"/>
        <v>61</v>
      </c>
      <c r="E8" s="108">
        <f t="shared" si="2"/>
        <v>63</v>
      </c>
      <c r="F8" s="108">
        <f t="shared" si="3"/>
        <v>64</v>
      </c>
      <c r="G8" s="108">
        <f t="shared" si="4"/>
        <v>65</v>
      </c>
      <c r="H8" s="108"/>
      <c r="I8" s="131"/>
      <c r="J8" s="136"/>
      <c r="K8" s="136"/>
      <c r="L8" s="136"/>
      <c r="M8" s="136"/>
      <c r="N8" s="136"/>
      <c r="O8" s="137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</row>
    <row r="9" s="89" customFormat="1" ht="21" customHeight="1" spans="1:256">
      <c r="A9" s="110" t="s">
        <v>159</v>
      </c>
      <c r="B9" s="108">
        <f t="shared" ref="B9:B11" si="5">C9-4</f>
        <v>94</v>
      </c>
      <c r="C9" s="111">
        <v>98</v>
      </c>
      <c r="D9" s="108">
        <f t="shared" ref="D9:D11" si="6">C9+4</f>
        <v>102</v>
      </c>
      <c r="E9" s="108">
        <f>D9+4</f>
        <v>106</v>
      </c>
      <c r="F9" s="108">
        <f t="shared" ref="F9:F11" si="7">E9+6</f>
        <v>112</v>
      </c>
      <c r="G9" s="108">
        <f>F9+6</f>
        <v>118</v>
      </c>
      <c r="H9" s="108"/>
      <c r="I9" s="131"/>
      <c r="J9" s="136"/>
      <c r="K9" s="136"/>
      <c r="L9" s="136"/>
      <c r="M9" s="136"/>
      <c r="N9" s="136"/>
      <c r="O9" s="137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</row>
    <row r="10" s="89" customFormat="1" ht="21" customHeight="1" spans="1:256">
      <c r="A10" s="110" t="s">
        <v>160</v>
      </c>
      <c r="B10" s="108">
        <f t="shared" si="5"/>
        <v>87</v>
      </c>
      <c r="C10" s="111">
        <v>91</v>
      </c>
      <c r="D10" s="108">
        <f t="shared" si="6"/>
        <v>95</v>
      </c>
      <c r="E10" s="108">
        <f>D10+5</f>
        <v>100</v>
      </c>
      <c r="F10" s="108">
        <f t="shared" si="7"/>
        <v>106</v>
      </c>
      <c r="G10" s="108">
        <f>F10+7</f>
        <v>113</v>
      </c>
      <c r="H10" s="108"/>
      <c r="I10" s="131"/>
      <c r="J10" s="136"/>
      <c r="K10" s="136"/>
      <c r="L10" s="136"/>
      <c r="M10" s="136"/>
      <c r="N10" s="136"/>
      <c r="O10" s="137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</row>
    <row r="11" s="89" customFormat="1" ht="21" customHeight="1" spans="1:256">
      <c r="A11" s="110" t="s">
        <v>162</v>
      </c>
      <c r="B11" s="112">
        <f t="shared" si="5"/>
        <v>100</v>
      </c>
      <c r="C11" s="113" t="s">
        <v>163</v>
      </c>
      <c r="D11" s="112">
        <f t="shared" si="6"/>
        <v>108</v>
      </c>
      <c r="E11" s="112">
        <f>D11+5</f>
        <v>113</v>
      </c>
      <c r="F11" s="112">
        <f t="shared" si="7"/>
        <v>119</v>
      </c>
      <c r="G11" s="112">
        <f>F11+7</f>
        <v>126</v>
      </c>
      <c r="H11" s="114"/>
      <c r="I11" s="131"/>
      <c r="J11" s="136"/>
      <c r="K11" s="136"/>
      <c r="L11" s="136"/>
      <c r="M11" s="136"/>
      <c r="N11" s="136"/>
      <c r="O11" s="137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</row>
    <row r="12" s="89" customFormat="1" ht="21" customHeight="1" spans="1:256">
      <c r="A12" s="110" t="s">
        <v>165</v>
      </c>
      <c r="B12" s="108">
        <f t="shared" ref="B12:B14" si="8">C12-1</f>
        <v>48</v>
      </c>
      <c r="C12" s="109">
        <v>49</v>
      </c>
      <c r="D12" s="108">
        <f t="shared" ref="D12:D14" si="9">C12+1</f>
        <v>50</v>
      </c>
      <c r="E12" s="108">
        <f t="shared" ref="E12:E14" si="10">D12+1</f>
        <v>51</v>
      </c>
      <c r="F12" s="108">
        <f>E12+1.5</f>
        <v>52.5</v>
      </c>
      <c r="G12" s="108">
        <f>F12+1.5</f>
        <v>54</v>
      </c>
      <c r="H12" s="114"/>
      <c r="I12" s="131"/>
      <c r="J12" s="136"/>
      <c r="K12" s="136"/>
      <c r="L12" s="136"/>
      <c r="M12" s="136"/>
      <c r="N12" s="136"/>
      <c r="O12" s="137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</row>
    <row r="13" s="89" customFormat="1" ht="21" customHeight="1" spans="1:256">
      <c r="A13" s="110" t="s">
        <v>167</v>
      </c>
      <c r="B13" s="108">
        <f t="shared" si="8"/>
        <v>37</v>
      </c>
      <c r="C13" s="109">
        <v>38</v>
      </c>
      <c r="D13" s="108">
        <f t="shared" si="9"/>
        <v>39</v>
      </c>
      <c r="E13" s="108">
        <f t="shared" si="10"/>
        <v>40</v>
      </c>
      <c r="F13" s="108">
        <f>E13+1.2</f>
        <v>41.2</v>
      </c>
      <c r="G13" s="108">
        <f>F13+1.2</f>
        <v>42.4</v>
      </c>
      <c r="H13" s="108"/>
      <c r="I13" s="131"/>
      <c r="J13" s="136"/>
      <c r="K13" s="136"/>
      <c r="L13" s="136"/>
      <c r="M13" s="136"/>
      <c r="N13" s="136"/>
      <c r="O13" s="137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</row>
    <row r="14" s="89" customFormat="1" ht="21" customHeight="1" spans="1:256">
      <c r="A14" s="110" t="s">
        <v>170</v>
      </c>
      <c r="B14" s="108">
        <f t="shared" si="8"/>
        <v>58</v>
      </c>
      <c r="C14" s="109">
        <v>59</v>
      </c>
      <c r="D14" s="108">
        <f t="shared" si="9"/>
        <v>60</v>
      </c>
      <c r="E14" s="108">
        <f t="shared" si="10"/>
        <v>61</v>
      </c>
      <c r="F14" s="108">
        <f>E14+0.5</f>
        <v>61.5</v>
      </c>
      <c r="G14" s="108">
        <f>F14+0.5</f>
        <v>62</v>
      </c>
      <c r="H14" s="108"/>
      <c r="I14" s="131"/>
      <c r="J14" s="136"/>
      <c r="K14" s="136"/>
      <c r="L14" s="136"/>
      <c r="M14" s="136"/>
      <c r="N14" s="136"/>
      <c r="O14" s="137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</row>
    <row r="15" s="89" customFormat="1" ht="21" customHeight="1" spans="1:256">
      <c r="A15" s="110" t="s">
        <v>172</v>
      </c>
      <c r="B15" s="108">
        <f>C15-0.8</f>
        <v>17.2</v>
      </c>
      <c r="C15" s="109">
        <v>18</v>
      </c>
      <c r="D15" s="108">
        <f>C15+0.8</f>
        <v>18.8</v>
      </c>
      <c r="E15" s="108">
        <f>D15+0.8</f>
        <v>19.6</v>
      </c>
      <c r="F15" s="108">
        <f>E15+1.1</f>
        <v>20.7</v>
      </c>
      <c r="G15" s="108">
        <f>F15+1.1</f>
        <v>21.8</v>
      </c>
      <c r="H15" s="108"/>
      <c r="I15" s="131"/>
      <c r="J15" s="136"/>
      <c r="K15" s="136"/>
      <c r="L15" s="136"/>
      <c r="M15" s="136"/>
      <c r="N15" s="136"/>
      <c r="O15" s="137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</row>
    <row r="16" s="89" customFormat="1" ht="21" customHeight="1" spans="1:256">
      <c r="A16" s="110" t="s">
        <v>173</v>
      </c>
      <c r="B16" s="108">
        <f>C16-0.6</f>
        <v>14.4</v>
      </c>
      <c r="C16" s="115">
        <v>15</v>
      </c>
      <c r="D16" s="108">
        <f>C16+0.6</f>
        <v>15.6</v>
      </c>
      <c r="E16" s="108">
        <f>D16+0.6</f>
        <v>16.2</v>
      </c>
      <c r="F16" s="108">
        <f>E16+0.95</f>
        <v>17.15</v>
      </c>
      <c r="G16" s="108">
        <f>F16+0.95</f>
        <v>18.1</v>
      </c>
      <c r="H16" s="108"/>
      <c r="I16" s="131"/>
      <c r="J16" s="136"/>
      <c r="K16" s="136"/>
      <c r="L16" s="136"/>
      <c r="M16" s="136"/>
      <c r="N16" s="136"/>
      <c r="O16" s="137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</row>
    <row r="17" s="89" customFormat="1" ht="21" customHeight="1" spans="1:256">
      <c r="A17" s="110" t="s">
        <v>175</v>
      </c>
      <c r="B17" s="108">
        <f t="shared" ref="B17:B21" si="11">C17-0.5</f>
        <v>10</v>
      </c>
      <c r="C17" s="109">
        <v>10.5</v>
      </c>
      <c r="D17" s="108">
        <f t="shared" ref="D17:D21" si="12">C17+0.5</f>
        <v>11</v>
      </c>
      <c r="E17" s="108">
        <f t="shared" ref="E17:E21" si="13">D17+0.5</f>
        <v>11.5</v>
      </c>
      <c r="F17" s="116">
        <f>E17+0.7</f>
        <v>12.2</v>
      </c>
      <c r="G17" s="116">
        <f>F17+0.7</f>
        <v>12.9</v>
      </c>
      <c r="H17" s="108"/>
      <c r="I17" s="131"/>
      <c r="J17" s="136"/>
      <c r="K17" s="136"/>
      <c r="L17" s="136"/>
      <c r="M17" s="136"/>
      <c r="N17" s="136"/>
      <c r="O17" s="137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</row>
    <row r="18" s="89" customFormat="1" ht="21" customHeight="1" spans="1:256">
      <c r="A18" s="110" t="s">
        <v>201</v>
      </c>
      <c r="B18" s="108">
        <f t="shared" si="11"/>
        <v>12.5</v>
      </c>
      <c r="C18" s="109">
        <v>13</v>
      </c>
      <c r="D18" s="108">
        <f t="shared" si="12"/>
        <v>13.5</v>
      </c>
      <c r="E18" s="108">
        <f t="shared" si="13"/>
        <v>14</v>
      </c>
      <c r="F18" s="108">
        <f>E18+0.7</f>
        <v>14.7</v>
      </c>
      <c r="G18" s="108">
        <f>F18+0.7</f>
        <v>15.4</v>
      </c>
      <c r="H18" s="108"/>
      <c r="I18" s="131"/>
      <c r="J18" s="136"/>
      <c r="K18" s="136"/>
      <c r="L18" s="136"/>
      <c r="M18" s="136"/>
      <c r="N18" s="136"/>
      <c r="O18" s="137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</row>
    <row r="19" s="89" customFormat="1" ht="21" customHeight="1" spans="1:256">
      <c r="A19" s="117" t="s">
        <v>177</v>
      </c>
      <c r="B19" s="108">
        <f>C19</f>
        <v>8</v>
      </c>
      <c r="C19" s="109">
        <v>8</v>
      </c>
      <c r="D19" s="108">
        <f>C19</f>
        <v>8</v>
      </c>
      <c r="E19" s="108">
        <f>C19</f>
        <v>8</v>
      </c>
      <c r="F19" s="108">
        <f>C19</f>
        <v>8</v>
      </c>
      <c r="G19" s="108">
        <f>C19</f>
        <v>8</v>
      </c>
      <c r="H19" s="108"/>
      <c r="I19" s="131"/>
      <c r="J19" s="136"/>
      <c r="K19" s="136"/>
      <c r="L19" s="136"/>
      <c r="M19" s="136"/>
      <c r="N19" s="136"/>
      <c r="O19" s="137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  <c r="IV19" s="92"/>
    </row>
    <row r="20" s="89" customFormat="1" ht="21" customHeight="1" spans="1:256">
      <c r="A20" s="117" t="s">
        <v>178</v>
      </c>
      <c r="B20" s="108">
        <f t="shared" si="11"/>
        <v>32.5</v>
      </c>
      <c r="C20" s="109">
        <v>33</v>
      </c>
      <c r="D20" s="108">
        <f t="shared" si="12"/>
        <v>33.5</v>
      </c>
      <c r="E20" s="108">
        <f t="shared" si="13"/>
        <v>34</v>
      </c>
      <c r="F20" s="108">
        <f>E20+0.5</f>
        <v>34.5</v>
      </c>
      <c r="G20" s="108">
        <f t="shared" ref="G20:G22" si="14">F20</f>
        <v>34.5</v>
      </c>
      <c r="H20" s="108"/>
      <c r="I20" s="131"/>
      <c r="J20" s="136"/>
      <c r="K20" s="136"/>
      <c r="L20" s="136"/>
      <c r="M20" s="136"/>
      <c r="N20" s="136"/>
      <c r="O20" s="137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  <c r="IV20" s="92"/>
    </row>
    <row r="21" s="89" customFormat="1" ht="21" customHeight="1" spans="1:256">
      <c r="A21" s="110" t="s">
        <v>179</v>
      </c>
      <c r="B21" s="108">
        <f t="shared" si="11"/>
        <v>24</v>
      </c>
      <c r="C21" s="111">
        <v>24.5</v>
      </c>
      <c r="D21" s="108">
        <f t="shared" si="12"/>
        <v>25</v>
      </c>
      <c r="E21" s="108">
        <f t="shared" si="13"/>
        <v>25.5</v>
      </c>
      <c r="F21" s="108">
        <f>E21+0.5</f>
        <v>26</v>
      </c>
      <c r="G21" s="108">
        <f t="shared" si="14"/>
        <v>26</v>
      </c>
      <c r="H21" s="108"/>
      <c r="I21" s="131"/>
      <c r="J21" s="136"/>
      <c r="K21" s="136"/>
      <c r="L21" s="136"/>
      <c r="M21" s="136"/>
      <c r="N21" s="136"/>
      <c r="O21" s="137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  <c r="IT21" s="92"/>
      <c r="IU21" s="92"/>
      <c r="IV21" s="92"/>
    </row>
    <row r="22" s="89" customFormat="1" ht="21" customHeight="1" spans="1:256">
      <c r="A22" s="118" t="s">
        <v>180</v>
      </c>
      <c r="B22" s="119">
        <f>C22-1</f>
        <v>15</v>
      </c>
      <c r="C22" s="111" t="s">
        <v>181</v>
      </c>
      <c r="D22" s="119" t="str">
        <f>C22</f>
        <v>16</v>
      </c>
      <c r="E22" s="119">
        <f>D22+1.5</f>
        <v>17.5</v>
      </c>
      <c r="F22" s="119">
        <f>E22</f>
        <v>17.5</v>
      </c>
      <c r="G22" s="119">
        <f t="shared" si="14"/>
        <v>17.5</v>
      </c>
      <c r="H22" s="120"/>
      <c r="I22" s="131"/>
      <c r="J22" s="136"/>
      <c r="K22" s="136"/>
      <c r="L22" s="136"/>
      <c r="M22" s="136"/>
      <c r="N22" s="136"/>
      <c r="O22" s="137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  <c r="IP22" s="92"/>
      <c r="IQ22" s="92"/>
      <c r="IR22" s="92"/>
      <c r="IS22" s="92"/>
      <c r="IT22" s="92"/>
      <c r="IU22" s="92"/>
      <c r="IV22" s="92"/>
    </row>
    <row r="23" s="89" customFormat="1" ht="21" customHeight="1" spans="1:256">
      <c r="A23" s="121"/>
      <c r="B23" s="122"/>
      <c r="C23" s="122"/>
      <c r="D23" s="123"/>
      <c r="E23" s="122"/>
      <c r="F23" s="122"/>
      <c r="G23" s="122"/>
      <c r="H23" s="124"/>
      <c r="I23" s="138"/>
      <c r="J23" s="139"/>
      <c r="K23" s="139"/>
      <c r="L23" s="139"/>
      <c r="M23" s="139"/>
      <c r="N23" s="139"/>
      <c r="O23" s="140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2"/>
      <c r="DP23" s="92"/>
      <c r="DQ23" s="92"/>
      <c r="DR23" s="92"/>
      <c r="DS23" s="92"/>
      <c r="DT23" s="92"/>
      <c r="DU23" s="92"/>
      <c r="DV23" s="92"/>
      <c r="DW23" s="92"/>
      <c r="DX23" s="92"/>
      <c r="DY23" s="92"/>
      <c r="DZ23" s="92"/>
      <c r="EA23" s="92"/>
      <c r="EB23" s="92"/>
      <c r="EC23" s="92"/>
      <c r="ED23" s="92"/>
      <c r="EE23" s="92"/>
      <c r="EF23" s="92"/>
      <c r="EG23" s="92"/>
      <c r="EH23" s="92"/>
      <c r="EI23" s="92"/>
      <c r="EJ23" s="92"/>
      <c r="EK23" s="92"/>
      <c r="EL23" s="92"/>
      <c r="EM23" s="92"/>
      <c r="EN23" s="92"/>
      <c r="EO23" s="92"/>
      <c r="EP23" s="92"/>
      <c r="EQ23" s="92"/>
      <c r="ER23" s="92"/>
      <c r="ES23" s="92"/>
      <c r="ET23" s="92"/>
      <c r="EU23" s="92"/>
      <c r="EV23" s="92"/>
      <c r="EW23" s="92"/>
      <c r="EX23" s="92"/>
      <c r="EY23" s="92"/>
      <c r="EZ23" s="92"/>
      <c r="FA23" s="92"/>
      <c r="FB23" s="92"/>
      <c r="FC23" s="92"/>
      <c r="FD23" s="92"/>
      <c r="FE23" s="92"/>
      <c r="FF23" s="92"/>
      <c r="FG23" s="92"/>
      <c r="FH23" s="92"/>
      <c r="FI23" s="92"/>
      <c r="FJ23" s="92"/>
      <c r="FK23" s="92"/>
      <c r="FL23" s="92"/>
      <c r="FM23" s="92"/>
      <c r="FN23" s="92"/>
      <c r="FO23" s="92"/>
      <c r="FP23" s="92"/>
      <c r="FQ23" s="92"/>
      <c r="FR23" s="92"/>
      <c r="FS23" s="92"/>
      <c r="FT23" s="92"/>
      <c r="FU23" s="92"/>
      <c r="FV23" s="92"/>
      <c r="FW23" s="92"/>
      <c r="FX23" s="92"/>
      <c r="FY23" s="92"/>
      <c r="FZ23" s="92"/>
      <c r="GA23" s="92"/>
      <c r="GB23" s="92"/>
      <c r="GC23" s="92"/>
      <c r="GD23" s="92"/>
      <c r="GE23" s="92"/>
      <c r="GF23" s="92"/>
      <c r="GG23" s="92"/>
      <c r="GH23" s="92"/>
      <c r="GI23" s="92"/>
      <c r="GJ23" s="92"/>
      <c r="GK23" s="92"/>
      <c r="GL23" s="92"/>
      <c r="GM23" s="92"/>
      <c r="GN23" s="92"/>
      <c r="GO23" s="92"/>
      <c r="GP23" s="92"/>
      <c r="GQ23" s="92"/>
      <c r="GR23" s="92"/>
      <c r="GS23" s="92"/>
      <c r="GT23" s="92"/>
      <c r="GU23" s="92"/>
      <c r="GV23" s="92"/>
      <c r="GW23" s="92"/>
      <c r="GX23" s="92"/>
      <c r="GY23" s="92"/>
      <c r="GZ23" s="92"/>
      <c r="HA23" s="92"/>
      <c r="HB23" s="92"/>
      <c r="HC23" s="92"/>
      <c r="HD23" s="92"/>
      <c r="HE23" s="92"/>
      <c r="HF23" s="92"/>
      <c r="HG23" s="92"/>
      <c r="HH23" s="92"/>
      <c r="HI23" s="92"/>
      <c r="HJ23" s="92"/>
      <c r="HK23" s="92"/>
      <c r="HL23" s="92"/>
      <c r="HM23" s="92"/>
      <c r="HN23" s="92"/>
      <c r="HO23" s="92"/>
      <c r="HP23" s="92"/>
      <c r="HQ23" s="92"/>
      <c r="HR23" s="92"/>
      <c r="HS23" s="92"/>
      <c r="HT23" s="92"/>
      <c r="HU23" s="92"/>
      <c r="HV23" s="92"/>
      <c r="HW23" s="92"/>
      <c r="HX23" s="92"/>
      <c r="HY23" s="92"/>
      <c r="HZ23" s="92"/>
      <c r="IA23" s="92"/>
      <c r="IB23" s="92"/>
      <c r="IC23" s="92"/>
      <c r="ID23" s="92"/>
      <c r="IE23" s="92"/>
      <c r="IF23" s="92"/>
      <c r="IG23" s="92"/>
      <c r="IH23" s="92"/>
      <c r="II23" s="92"/>
      <c r="IJ23" s="92"/>
      <c r="IK23" s="92"/>
      <c r="IL23" s="92"/>
      <c r="IM23" s="92"/>
      <c r="IN23" s="92"/>
      <c r="IO23" s="92"/>
      <c r="IP23" s="92"/>
      <c r="IQ23" s="92"/>
      <c r="IR23" s="92"/>
      <c r="IS23" s="92"/>
      <c r="IT23" s="92"/>
      <c r="IU23" s="92"/>
      <c r="IV23" s="92"/>
    </row>
    <row r="24" spans="1:16">
      <c r="A24" s="125" t="s">
        <v>183</v>
      </c>
      <c r="B24" s="125"/>
      <c r="C24" s="126"/>
      <c r="D24" s="126"/>
      <c r="M24" s="89"/>
      <c r="N24" s="89"/>
      <c r="O24" s="89"/>
      <c r="P24" s="92"/>
    </row>
    <row r="25" spans="3:16">
      <c r="C25" s="90"/>
      <c r="J25" s="141" t="s">
        <v>184</v>
      </c>
      <c r="K25" s="142"/>
      <c r="L25" s="141" t="s">
        <v>185</v>
      </c>
      <c r="M25" s="141" t="s">
        <v>138</v>
      </c>
      <c r="N25" s="141" t="s">
        <v>186</v>
      </c>
      <c r="O25" s="89" t="s">
        <v>141</v>
      </c>
      <c r="P25" s="9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3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B4" sqref="B4:E5"/>
    </sheetView>
  </sheetViews>
  <sheetFormatPr defaultColWidth="9" defaultRowHeight="14.25"/>
  <cols>
    <col min="1" max="1" width="7" customWidth="1"/>
    <col min="2" max="2" width="14.5" customWidth="1"/>
    <col min="3" max="3" width="19.5" style="78" customWidth="1"/>
    <col min="4" max="4" width="10.9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251</v>
      </c>
      <c r="B2" s="5" t="s">
        <v>252</v>
      </c>
      <c r="C2" s="5" t="s">
        <v>253</v>
      </c>
      <c r="D2" s="5" t="s">
        <v>254</v>
      </c>
      <c r="E2" s="5" t="s">
        <v>255</v>
      </c>
      <c r="F2" s="5" t="s">
        <v>256</v>
      </c>
      <c r="G2" s="5" t="s">
        <v>257</v>
      </c>
      <c r="H2" s="79" t="s">
        <v>258</v>
      </c>
      <c r="I2" s="4" t="s">
        <v>259</v>
      </c>
      <c r="J2" s="4" t="s">
        <v>260</v>
      </c>
      <c r="K2" s="4" t="s">
        <v>261</v>
      </c>
      <c r="L2" s="4" t="s">
        <v>262</v>
      </c>
      <c r="M2" s="4" t="s">
        <v>263</v>
      </c>
      <c r="N2" s="5" t="s">
        <v>264</v>
      </c>
      <c r="O2" s="5" t="s">
        <v>265</v>
      </c>
    </row>
    <row r="3" s="1" customFormat="1" ht="16.5" spans="1:15">
      <c r="A3" s="4"/>
      <c r="B3" s="7"/>
      <c r="C3" s="7"/>
      <c r="D3" s="7"/>
      <c r="E3" s="7"/>
      <c r="F3" s="7"/>
      <c r="G3" s="7"/>
      <c r="H3" s="80"/>
      <c r="I3" s="4" t="s">
        <v>239</v>
      </c>
      <c r="J3" s="4" t="s">
        <v>239</v>
      </c>
      <c r="K3" s="4" t="s">
        <v>239</v>
      </c>
      <c r="L3" s="4" t="s">
        <v>239</v>
      </c>
      <c r="M3" s="4" t="s">
        <v>239</v>
      </c>
      <c r="N3" s="7"/>
      <c r="O3" s="7"/>
    </row>
    <row r="4" ht="20" customHeight="1" spans="1:15">
      <c r="A4" s="15">
        <v>1</v>
      </c>
      <c r="B4" s="26" t="s">
        <v>266</v>
      </c>
      <c r="C4" s="26" t="s">
        <v>267</v>
      </c>
      <c r="D4" s="27" t="s">
        <v>268</v>
      </c>
      <c r="E4" s="13" t="s">
        <v>269</v>
      </c>
      <c r="F4" s="26" t="s">
        <v>270</v>
      </c>
      <c r="G4" s="81" t="s">
        <v>65</v>
      </c>
      <c r="H4" s="15" t="s">
        <v>65</v>
      </c>
      <c r="I4" s="85">
        <v>1</v>
      </c>
      <c r="J4" s="86">
        <v>0</v>
      </c>
      <c r="K4" s="86">
        <v>2</v>
      </c>
      <c r="L4" s="86">
        <v>0</v>
      </c>
      <c r="M4" s="15">
        <v>1</v>
      </c>
      <c r="N4" s="15">
        <f t="shared" ref="N4:N6" si="0">SUM(I4:M4)</f>
        <v>4</v>
      </c>
      <c r="O4" s="15"/>
    </row>
    <row r="5" ht="20" customHeight="1" spans="1:15">
      <c r="A5" s="15">
        <v>2</v>
      </c>
      <c r="B5" s="26" t="s">
        <v>271</v>
      </c>
      <c r="C5" s="26" t="s">
        <v>267</v>
      </c>
      <c r="D5" s="27" t="s">
        <v>272</v>
      </c>
      <c r="E5" s="13" t="s">
        <v>269</v>
      </c>
      <c r="F5" s="26" t="s">
        <v>270</v>
      </c>
      <c r="G5" s="81" t="s">
        <v>65</v>
      </c>
      <c r="H5" s="15" t="s">
        <v>65</v>
      </c>
      <c r="I5" s="85">
        <v>2</v>
      </c>
      <c r="J5" s="86">
        <v>0</v>
      </c>
      <c r="K5" s="86">
        <v>1</v>
      </c>
      <c r="L5" s="86">
        <v>0</v>
      </c>
      <c r="M5" s="15">
        <v>2</v>
      </c>
      <c r="N5" s="15">
        <f t="shared" si="0"/>
        <v>5</v>
      </c>
      <c r="O5" s="15"/>
    </row>
    <row r="6" ht="20" customHeight="1" spans="1:15">
      <c r="A6" s="15"/>
      <c r="B6" s="26"/>
      <c r="C6" s="26"/>
      <c r="D6" s="27"/>
      <c r="E6" s="13"/>
      <c r="F6" s="26"/>
      <c r="G6" s="81"/>
      <c r="H6" s="15"/>
      <c r="I6" s="87"/>
      <c r="J6" s="86"/>
      <c r="K6" s="86"/>
      <c r="L6" s="86"/>
      <c r="M6" s="15"/>
      <c r="N6" s="15"/>
      <c r="O6" s="15"/>
    </row>
    <row r="7" ht="20" customHeight="1" spans="1:15">
      <c r="A7" s="15"/>
      <c r="B7" s="26"/>
      <c r="C7" s="26"/>
      <c r="D7" s="30"/>
      <c r="E7" s="31"/>
      <c r="F7" s="26"/>
      <c r="G7" s="82"/>
      <c r="H7" s="58"/>
      <c r="I7" s="87"/>
      <c r="J7" s="86"/>
      <c r="K7" s="86"/>
      <c r="L7" s="86"/>
      <c r="M7" s="15"/>
      <c r="N7" s="15"/>
      <c r="O7" s="15"/>
    </row>
    <row r="8" ht="20" customHeight="1" spans="1:15">
      <c r="A8" s="15"/>
      <c r="B8" s="32"/>
      <c r="C8" s="32"/>
      <c r="D8" s="32"/>
      <c r="E8" s="68"/>
      <c r="F8" s="32"/>
      <c r="G8" s="15"/>
      <c r="H8" s="9"/>
      <c r="I8" s="85"/>
      <c r="J8" s="86"/>
      <c r="K8" s="86"/>
      <c r="L8" s="86"/>
      <c r="M8" s="15"/>
      <c r="N8" s="15"/>
      <c r="O8" s="9"/>
    </row>
    <row r="9" ht="20" customHeight="1" spans="1:15">
      <c r="A9" s="15"/>
      <c r="B9" s="32"/>
      <c r="C9" s="32"/>
      <c r="D9" s="32"/>
      <c r="E9" s="68"/>
      <c r="F9" s="32"/>
      <c r="G9" s="15"/>
      <c r="H9" s="9"/>
      <c r="I9" s="85"/>
      <c r="J9" s="86"/>
      <c r="K9" s="86"/>
      <c r="L9" s="86"/>
      <c r="M9" s="15"/>
      <c r="N9" s="15"/>
      <c r="O9" s="9"/>
    </row>
    <row r="10" ht="20" customHeight="1" spans="1:15">
      <c r="A10" s="15"/>
      <c r="B10" s="32"/>
      <c r="C10" s="32"/>
      <c r="D10" s="32"/>
      <c r="E10" s="68"/>
      <c r="F10" s="32"/>
      <c r="G10" s="15"/>
      <c r="H10" s="9"/>
      <c r="I10" s="85"/>
      <c r="J10" s="86"/>
      <c r="K10" s="86"/>
      <c r="L10" s="86"/>
      <c r="M10" s="15"/>
      <c r="N10" s="15"/>
      <c r="O10" s="9"/>
    </row>
    <row r="11" ht="20" customHeight="1" spans="1:15">
      <c r="A11" s="15"/>
      <c r="B11" s="32"/>
      <c r="C11" s="32"/>
      <c r="D11" s="32"/>
      <c r="E11" s="68"/>
      <c r="F11" s="32"/>
      <c r="G11" s="15"/>
      <c r="H11" s="9"/>
      <c r="I11" s="85"/>
      <c r="J11" s="86"/>
      <c r="K11" s="86"/>
      <c r="L11" s="86"/>
      <c r="M11" s="15"/>
      <c r="N11" s="15"/>
      <c r="O11" s="9"/>
    </row>
    <row r="12" s="2" customFormat="1" ht="18.75" spans="1:15">
      <c r="A12" s="16" t="s">
        <v>273</v>
      </c>
      <c r="B12" s="17"/>
      <c r="C12" s="32"/>
      <c r="D12" s="18"/>
      <c r="E12" s="19"/>
      <c r="F12" s="32"/>
      <c r="G12" s="15"/>
      <c r="H12" s="39"/>
      <c r="I12" s="33"/>
      <c r="J12" s="16" t="s">
        <v>274</v>
      </c>
      <c r="K12" s="17"/>
      <c r="L12" s="17"/>
      <c r="M12" s="18"/>
      <c r="N12" s="17"/>
      <c r="O12" s="24"/>
    </row>
    <row r="13" ht="61" customHeight="1" spans="1:15">
      <c r="A13" s="83" t="s">
        <v>275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8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2024-07-04T07:19:54Z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2052-12.1.0.17440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