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 (第二次走货)" sheetId="18" r:id="rId9"/>
    <sheet name="验货尺寸表 (尾期第二次走货）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<sst xmlns="http://schemas.openxmlformats.org/spreadsheetml/2006/main" count="1228" uniqueCount="358">
  <si>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</si>
  <si>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</si>
  <si>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</si>
  <si>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</si>
  <si>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</si>
  <si>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</si>
  <si>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</si>
  <si>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</si>
  <si>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</si>
  <si>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</si>
  <si>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</si>
  <si>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</si>
  <si>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</si>
  <si>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</si>
  <si>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</si>
  <si>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</si>
  <si>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</si>
  <si>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</si>
  <si>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</si>
  <si>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</si>
  <si>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</si>
  <si>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</si>
  <si>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</si>
  <si>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</si>
  <si>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</si>
  <si>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</si>
  <si>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</si>
  <si>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</si>
  <si>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</si>
  <si>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</si>
  <si>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</si>
  <si>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</si>
  <si>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</si>
  <si>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</si>
  <si>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</si>
  <si>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</si>
  <si>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</si>
  <si>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</si>
  <si>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</si>
  <si>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</si>
  <si>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</si>
  <si>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</si>
  <si>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</si>
  <si>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</si>
  <si>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</si>
  <si>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</si>
  <si>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</si>
  <si>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</si>
  <si>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</si>
  <si>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</si>
  <si>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</si>
  <si>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</si>
  <si>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</si>
  <si>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</si>
  <si>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</si>
  <si>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</si>
  <si>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</si>
  <si>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</si>
  <si>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</si>
  <si>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</si>
  <si>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</si>
  <si>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</si>
  <si>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</si>
  <si>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</si>
  <si>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</si>
  <si>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</si>
  <si>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</si>
  <si>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</si>
  <si>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</si>
  <si>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</si>
  <si>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</si>
  <si>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</si>
  <si>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</si>
  <si>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</si>
  <si>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</si>
  <si>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</si>
  <si>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</si>
  <si>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</si>
  <si>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</si>
  <si>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CGDD24052200002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</si>
  <si>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</si>
  <si>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</si>
  <si>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</si>
  <si>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</si>
  <si>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</si>
  <si>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</si>
  <si>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</si>
  <si>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</si>
  <si>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</si>
  <si>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</si>
  <si>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</si>
  <si>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</si>
  <si>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</si>
  <si>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</si>
  <si>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</si>
  <si>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</si>
  <si>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</si>
  <si>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</si>
  <si>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</si>
  <si>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</si>
  <si>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</si>
  <si>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</si>
  <si>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</si>
  <si>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</si>
  <si>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</si>
  <si>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</si>
  <si>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</si>
  <si>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</si>
  <si>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</si>
  <si>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</si>
  <si>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</si>
  <si>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</si>
  <si>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</si>
  <si>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</si>
  <si>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</si>
  <si>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</si>
  <si>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</si>
  <si>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</si>
  <si>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</si>
  <si>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</si>
  <si>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</si>
  <si>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1、开前袋，封角起皱，左右袋有高低，不对称</t>
  </si>
  <si>
    <t>2、侧腿风琴贴起扭，不平服，骨位转角处起皱</t>
  </si>
  <si>
    <t>3、包脚口橡筋起扭，上脚口错位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</si>
  <si>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</si>
  <si>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</si>
  <si>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</si>
  <si>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</si>
  <si>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</si>
  <si>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</si>
  <si>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</si>
  <si>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</si>
  <si>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</si>
  <si>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</si>
  <si>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</si>
  <si>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</si>
  <si>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</si>
  <si>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</si>
  <si>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</si>
  <si>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</si>
  <si>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</si>
  <si>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</si>
  <si>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</si>
  <si>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</si>
  <si>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</si>
  <si>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</si>
  <si>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</si>
  <si>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</si>
  <si>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</si>
  <si>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</si>
  <si>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</si>
  <si>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裤外侧长</t>
  </si>
  <si>
    <t>±1</t>
  </si>
  <si>
    <t>+0.5</t>
  </si>
  <si>
    <t>+0</t>
  </si>
  <si>
    <t>全松紧腰围 平量</t>
  </si>
  <si>
    <t>-0.2</t>
  </si>
  <si>
    <t>全松紧腰围 拉量</t>
  </si>
  <si>
    <t>臀围</t>
  </si>
  <si>
    <t>±0.5</t>
  </si>
  <si>
    <t>腿围/2</t>
  </si>
  <si>
    <t>膝围/2</t>
  </si>
  <si>
    <t>±0.3</t>
  </si>
  <si>
    <t>-0.5</t>
  </si>
  <si>
    <t>脚口/2拉量</t>
  </si>
  <si>
    <t>脚口/2平量</t>
  </si>
  <si>
    <t>前裆长</t>
  </si>
  <si>
    <t>后裆长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</si>
  <si>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</si>
  <si>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</si>
  <si>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</si>
  <si>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</si>
  <si>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</si>
  <si>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</si>
  <si>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</si>
  <si>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</si>
  <si>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</si>
  <si>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</si>
  <si>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</si>
  <si>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</si>
  <si>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</si>
  <si>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</si>
  <si>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</si>
  <si>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</si>
  <si>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</si>
  <si>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</si>
  <si>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</si>
  <si>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</si>
  <si>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</si>
  <si>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先走水手蓝1000件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</si>
  <si>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</si>
  <si>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</si>
  <si>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</si>
  <si>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</si>
  <si>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</si>
  <si>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</si>
  <si>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</si>
  <si>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</si>
  <si>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</si>
  <si>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</si>
  <si>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</si>
  <si>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</si>
  <si>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</si>
  <si>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</si>
  <si>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</si>
  <si>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</si>
  <si>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</si>
  <si>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</si>
  <si>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</si>
  <si>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</si>
  <si>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</si>
  <si>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</si>
  <si>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</si>
  <si>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</si>
  <si>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</si>
  <si>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</si>
  <si>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</si>
  <si>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</si>
  <si>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</si>
  <si>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</si>
  <si>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</si>
  <si>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</si>
  <si>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</si>
  <si>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1、腰头容皱不均匀。</t>
  </si>
  <si>
    <t>2、侧腿风琴贴转角起皱，不平服</t>
  </si>
  <si>
    <t>3、浪底错位，线头要清理干净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</si>
  <si>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</si>
  <si>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</si>
  <si>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</si>
  <si>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</si>
  <si>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</si>
  <si>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</si>
  <si>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</si>
  <si>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第一批先走1000件，抽查80件，发现3件不良品，已按照以上提出的问题点改正，可以出货</t>
  </si>
  <si>
    <t>服装QC部门</t>
  </si>
  <si>
    <t>检验人</t>
  </si>
  <si>
    <t>+0.5 +0.6</t>
  </si>
  <si>
    <t>+0.5 +1</t>
  </si>
  <si>
    <t>+0.5 +0.4</t>
  </si>
  <si>
    <t>+0.3 +0.5</t>
  </si>
  <si>
    <t>+0.3 +0.4</t>
  </si>
  <si>
    <t xml:space="preserve"> +1  +0</t>
  </si>
  <si>
    <t>+0 -0.5</t>
  </si>
  <si>
    <t xml:space="preserve">-0.4 -0.2 </t>
  </si>
  <si>
    <t xml:space="preserve">+0 -0.4 </t>
  </si>
  <si>
    <t xml:space="preserve"> -0.5 -0.5</t>
  </si>
  <si>
    <t>+0 +0</t>
  </si>
  <si>
    <t xml:space="preserve"> +1 +0.8</t>
  </si>
  <si>
    <t>+0.4 +0</t>
  </si>
  <si>
    <t>-0.4 +0</t>
  </si>
  <si>
    <t xml:space="preserve"> +1  +0.8</t>
  </si>
  <si>
    <t>+1  +0.5</t>
  </si>
  <si>
    <t>+1 +0.5</t>
  </si>
  <si>
    <t xml:space="preserve"> +1 +0.6</t>
  </si>
  <si>
    <t xml:space="preserve"> +0 -0.2</t>
  </si>
  <si>
    <t>-0.2 -0.2</t>
  </si>
  <si>
    <t>+0.2 +0.5</t>
  </si>
  <si>
    <t>+0.2 +0.2</t>
  </si>
  <si>
    <t>+0.3 +0.3</t>
  </si>
  <si>
    <t>+0.4 +0.5</t>
  </si>
  <si>
    <t xml:space="preserve"> +0.4 +0.5</t>
  </si>
  <si>
    <t>+0.5 +0.5</t>
  </si>
  <si>
    <t>+0.3 +0.2</t>
  </si>
  <si>
    <t xml:space="preserve"> +0.3 +0.5</t>
  </si>
  <si>
    <t>+0.4 +0.3</t>
  </si>
  <si>
    <t>先走261000件</t>
  </si>
  <si>
    <t>1、侧腿风琴贴转角起皱，不平服</t>
  </si>
  <si>
    <t>2、两侧袋笑口</t>
  </si>
  <si>
    <t>第二批先走2610件，抽查80件，发现3件不良品，已按照以上提出的问题点改正，可以出货</t>
  </si>
  <si>
    <t xml:space="preserve">-0.5 -0.4 </t>
  </si>
  <si>
    <t xml:space="preserve">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</si>
  <si>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</si>
  <si>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</si>
  <si>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</si>
  <si>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</si>
  <si>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</si>
  <si>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</si>
  <si>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</si>
  <si>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</si>
  <si>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</si>
  <si>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</si>
  <si>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</si>
  <si>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</si>
  <si>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</si>
  <si>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</si>
  <si>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</si>
  <si>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</si>
  <si>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H240507102</t>
  </si>
  <si>
    <t>梭织四面弹</t>
  </si>
  <si>
    <t>18WF水手蓝</t>
  </si>
  <si>
    <t>吉尚</t>
  </si>
  <si>
    <t>H240428112</t>
  </si>
  <si>
    <t>H240428109</t>
  </si>
  <si>
    <t>19SS明灰</t>
  </si>
  <si>
    <t>H240428110</t>
  </si>
  <si>
    <t>H240428113</t>
  </si>
  <si>
    <t>19SS黑色</t>
  </si>
  <si>
    <t>全涤经编网眼</t>
  </si>
  <si>
    <t>24SS青灰绿</t>
  </si>
  <si>
    <t>制表时间：2024/5/22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</si>
  <si>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</si>
  <si>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</si>
  <si>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</si>
  <si>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</si>
  <si>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</si>
  <si>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</si>
  <si>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</si>
  <si>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</si>
  <si>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</si>
  <si>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</si>
  <si>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</si>
  <si>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</si>
  <si>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</si>
  <si>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</si>
  <si>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</si>
  <si>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</si>
  <si>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</si>
  <si>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</si>
  <si>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</si>
  <si>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</si>
  <si>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</si>
  <si>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</si>
  <si>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</si>
  <si>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QAMMBM83236 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</si>
  <si>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</si>
  <si>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</si>
  <si>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</si>
  <si>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</si>
  <si>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</si>
  <si>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</si>
  <si>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</si>
  <si>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</si>
  <si>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</si>
  <si>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</si>
  <si>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</si>
  <si>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</si>
  <si>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</si>
  <si>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</si>
  <si>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</si>
  <si>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</si>
  <si>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</si>
  <si>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</si>
  <si>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</si>
  <si>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</si>
  <si>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</si>
  <si>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</si>
  <si>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</si>
  <si>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</si>
  <si>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</si>
  <si>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制表时间：2024/6/1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</si>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</sst>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2"/>
      <name val="宋体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8" borderId="92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93" applyNumberFormat="0" applyFill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60" fillId="0" borderId="9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95" applyNumberFormat="0" applyAlignment="0" applyProtection="0">
      <alignment vertical="center"/>
    </xf>
    <xf numFmtId="0" fontId="62" fillId="10" borderId="96" applyNumberFormat="0" applyAlignment="0" applyProtection="0">
      <alignment vertical="center"/>
    </xf>
    <xf numFmtId="0" fontId="63" fillId="10" borderId="95" applyNumberFormat="0" applyAlignment="0" applyProtection="0">
      <alignment vertical="center"/>
    </xf>
    <xf numFmtId="0" fontId="64" fillId="11" borderId="97" applyNumberFormat="0" applyAlignment="0" applyProtection="0">
      <alignment vertical="center"/>
    </xf>
    <xf numFmtId="0" fontId="65" fillId="0" borderId="98" applyNumberFormat="0" applyFill="0" applyAlignment="0" applyProtection="0">
      <alignment vertical="center"/>
    </xf>
    <xf numFmtId="0" fontId="66" fillId="0" borderId="99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1" fillId="0" borderId="0"/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72" fillId="0" borderId="0"/>
    <xf numFmtId="0" fontId="11" fillId="0" borderId="0">
      <alignment vertical="center"/>
    </xf>
    <xf numFmtId="0" fontId="16" fillId="0" borderId="0">
      <alignment vertical="center"/>
    </xf>
    <xf numFmtId="0" fontId="11" fillId="0" borderId="0"/>
  </cellStyleXfs>
  <cellXfs count="4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11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left"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vertical="center"/>
    </xf>
    <xf numFmtId="0" fontId="25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7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8" fillId="0" borderId="0" xfId="53" applyFont="1" applyFill="1" applyAlignment="1"/>
    <xf numFmtId="0" fontId="21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/>
    </xf>
    <xf numFmtId="49" fontId="38" fillId="0" borderId="2" xfId="54" applyNumberFormat="1" applyFont="1" applyFill="1" applyBorder="1" applyAlignment="1">
      <alignment horizontal="center" vertical="center"/>
    </xf>
    <xf numFmtId="49" fontId="21" fillId="0" borderId="2" xfId="53" applyNumberFormat="1" applyFont="1" applyFill="1" applyBorder="1" applyAlignment="1">
      <alignment horizontal="center"/>
    </xf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9" fillId="0" borderId="11" xfId="52" applyFont="1" applyBorder="1" applyAlignment="1">
      <alignment horizontal="center" vertical="top"/>
    </xf>
    <xf numFmtId="0" fontId="40" fillId="0" borderId="12" xfId="52" applyFont="1" applyFill="1" applyBorder="1" applyAlignment="1">
      <alignment horizontal="left" vertical="center"/>
    </xf>
    <xf numFmtId="0" fontId="24" fillId="0" borderId="13" xfId="52" applyFont="1" applyFill="1" applyBorder="1" applyAlignment="1">
      <alignment horizontal="left" vertical="center"/>
    </xf>
    <xf numFmtId="0" fontId="40" fillId="0" borderId="13" xfId="52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vertical="center"/>
    </xf>
    <xf numFmtId="0" fontId="40" fillId="0" borderId="13" xfId="52" applyFont="1" applyFill="1" applyBorder="1" applyAlignment="1">
      <alignment vertical="center"/>
    </xf>
    <xf numFmtId="0" fontId="24" fillId="0" borderId="14" xfId="52" applyFont="1" applyBorder="1" applyAlignment="1">
      <alignment horizontal="left" vertical="center"/>
    </xf>
    <xf numFmtId="0" fontId="24" fillId="0" borderId="15" xfId="52" applyFont="1" applyBorder="1" applyAlignment="1">
      <alignment horizontal="left" vertical="center"/>
    </xf>
    <xf numFmtId="0" fontId="40" fillId="0" borderId="16" xfId="52" applyFont="1" applyFill="1" applyBorder="1" applyAlignment="1">
      <alignment vertical="center"/>
    </xf>
    <xf numFmtId="0" fontId="24" fillId="0" borderId="14" xfId="52" applyFont="1" applyFill="1" applyBorder="1" applyAlignment="1">
      <alignment horizontal="left" vertical="center"/>
    </xf>
    <xf numFmtId="0" fontId="40" fillId="0" borderId="14" xfId="52" applyFont="1" applyFill="1" applyBorder="1" applyAlignment="1">
      <alignment vertical="center"/>
    </xf>
    <xf numFmtId="58" fontId="28" fillId="0" borderId="14" xfId="52" applyNumberFormat="1" applyFont="1" applyFill="1" applyBorder="1" applyAlignment="1">
      <alignment horizontal="center" vertical="center"/>
    </xf>
    <xf numFmtId="0" fontId="28" fillId="0" borderId="14" xfId="52" applyFont="1" applyFill="1" applyBorder="1" applyAlignment="1">
      <alignment horizontal="center" vertical="center"/>
    </xf>
    <xf numFmtId="0" fontId="40" fillId="0" borderId="14" xfId="52" applyFont="1" applyFill="1" applyBorder="1" applyAlignment="1">
      <alignment horizontal="center" vertical="center"/>
    </xf>
    <xf numFmtId="0" fontId="40" fillId="0" borderId="16" xfId="52" applyFont="1" applyFill="1" applyBorder="1" applyAlignment="1">
      <alignment horizontal="left" vertical="center"/>
    </xf>
    <xf numFmtId="0" fontId="40" fillId="0" borderId="14" xfId="52" applyFont="1" applyFill="1" applyBorder="1" applyAlignment="1">
      <alignment horizontal="left" vertical="center"/>
    </xf>
    <xf numFmtId="0" fontId="40" fillId="0" borderId="17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vertical="center"/>
    </xf>
    <xf numFmtId="0" fontId="28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40" fillId="0" borderId="12" xfId="52" applyFont="1" applyFill="1" applyBorder="1" applyAlignment="1">
      <alignment vertical="center"/>
    </xf>
    <xf numFmtId="0" fontId="40" fillId="0" borderId="19" xfId="52" applyFont="1" applyFill="1" applyBorder="1" applyAlignment="1">
      <alignment vertical="center"/>
    </xf>
    <xf numFmtId="0" fontId="40" fillId="0" borderId="20" xfId="52" applyFont="1" applyFill="1" applyBorder="1" applyAlignment="1">
      <alignment vertical="center"/>
    </xf>
    <xf numFmtId="0" fontId="28" fillId="0" borderId="14" xfId="52" applyFont="1" applyFill="1" applyBorder="1" applyAlignment="1">
      <alignment horizontal="left" vertical="center"/>
    </xf>
    <xf numFmtId="0" fontId="28" fillId="0" borderId="14" xfId="52" applyFont="1" applyFill="1" applyBorder="1" applyAlignment="1">
      <alignment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41" fillId="0" borderId="23" xfId="52" applyFont="1" applyFill="1" applyBorder="1" applyAlignment="1">
      <alignment horizontal="left" vertical="center"/>
    </xf>
    <xf numFmtId="0" fontId="41" fillId="0" borderId="22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vertical="center"/>
    </xf>
    <xf numFmtId="0" fontId="28" fillId="0" borderId="0" xfId="52" applyFont="1" applyFill="1" applyBorder="1" applyAlignment="1">
      <alignment horizontal="left" vertical="center"/>
    </xf>
    <xf numFmtId="0" fontId="40" fillId="0" borderId="13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16" xfId="52" applyFont="1" applyFill="1" applyBorder="1" applyAlignment="1">
      <alignment horizontal="left" vertical="center" wrapText="1"/>
    </xf>
    <xf numFmtId="0" fontId="28" fillId="0" borderId="14" xfId="52" applyFont="1" applyFill="1" applyBorder="1" applyAlignment="1">
      <alignment horizontal="left" vertical="center" wrapText="1"/>
    </xf>
    <xf numFmtId="0" fontId="40" fillId="0" borderId="17" xfId="52" applyFont="1" applyFill="1" applyBorder="1" applyAlignment="1">
      <alignment horizontal="left" vertical="center"/>
    </xf>
    <xf numFmtId="0" fontId="11" fillId="0" borderId="18" xfId="52" applyFill="1" applyBorder="1" applyAlignment="1">
      <alignment horizontal="center" vertical="center"/>
    </xf>
    <xf numFmtId="0" fontId="40" fillId="0" borderId="24" xfId="52" applyFont="1" applyFill="1" applyBorder="1" applyAlignment="1">
      <alignment horizontal="center" vertical="center"/>
    </xf>
    <xf numFmtId="0" fontId="40" fillId="0" borderId="25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right" vertical="center"/>
    </xf>
    <xf numFmtId="0" fontId="41" fillId="0" borderId="12" xfId="52" applyFont="1" applyFill="1" applyBorder="1" applyAlignment="1">
      <alignment horizontal="left" vertical="center"/>
    </xf>
    <xf numFmtId="0" fontId="41" fillId="0" borderId="13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28" fillId="0" borderId="18" xfId="52" applyFont="1" applyFill="1" applyBorder="1" applyAlignment="1">
      <alignment horizontal="center" vertical="center"/>
    </xf>
    <xf numFmtId="58" fontId="28" fillId="0" borderId="18" xfId="52" applyNumberFormat="1" applyFont="1" applyFill="1" applyBorder="1" applyAlignment="1">
      <alignment horizontal="center" vertical="center"/>
    </xf>
    <xf numFmtId="0" fontId="40" fillId="0" borderId="18" xfId="52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/>
    </xf>
    <xf numFmtId="0" fontId="40" fillId="0" borderId="15" xfId="52" applyFont="1" applyFill="1" applyBorder="1" applyAlignment="1">
      <alignment horizontal="center" vertical="center"/>
    </xf>
    <xf numFmtId="0" fontId="28" fillId="0" borderId="15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29" xfId="52" applyFont="1" applyFill="1" applyBorder="1" applyAlignment="1">
      <alignment vertical="center"/>
    </xf>
    <xf numFmtId="0" fontId="28" fillId="0" borderId="30" xfId="52" applyFont="1" applyFill="1" applyBorder="1" applyAlignment="1">
      <alignment horizontal="center" vertical="center"/>
    </xf>
    <xf numFmtId="0" fontId="41" fillId="0" borderId="30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horizontal="left" vertical="center"/>
    </xf>
    <xf numFmtId="0" fontId="40" fillId="0" borderId="15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left" vertical="center" wrapText="1"/>
    </xf>
    <xf numFmtId="0" fontId="11" fillId="0" borderId="28" xfId="52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center" vertical="center"/>
    </xf>
    <xf numFmtId="0" fontId="28" fillId="0" borderId="15" xfId="52" applyFont="1" applyFill="1" applyBorder="1" applyAlignment="1">
      <alignment horizontal="center" vertical="center" wrapText="1"/>
    </xf>
    <xf numFmtId="0" fontId="11" fillId="0" borderId="30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right" vertical="center"/>
    </xf>
    <xf numFmtId="0" fontId="28" fillId="0" borderId="31" xfId="52" applyFont="1" applyFill="1" applyBorder="1" applyAlignment="1">
      <alignment horizontal="center" vertical="center"/>
    </xf>
    <xf numFmtId="0" fontId="41" fillId="0" borderId="27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center" vertical="center"/>
    </xf>
    <xf numFmtId="0" fontId="26" fillId="0" borderId="36" xfId="53" applyFont="1" applyFill="1" applyBorder="1" applyAlignment="1" applyProtection="1">
      <alignment horizontal="center" vertical="center"/>
    </xf>
    <xf numFmtId="0" fontId="36" fillId="0" borderId="37" xfId="0" applyNumberFormat="1" applyFont="1" applyFill="1" applyBorder="1" applyAlignment="1">
      <alignment shrinkToFit="1"/>
    </xf>
    <xf numFmtId="0" fontId="33" fillId="0" borderId="3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21" fillId="0" borderId="35" xfId="53" applyFont="1" applyFill="1" applyBorder="1" applyAlignment="1">
      <alignment horizontal="center"/>
    </xf>
    <xf numFmtId="0" fontId="23" fillId="0" borderId="35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39" xfId="52" applyFont="1" applyFill="1" applyBorder="1" applyAlignment="1">
      <alignment horizontal="center" vertical="center"/>
    </xf>
    <xf numFmtId="0" fontId="27" fillId="0" borderId="40" xfId="53" applyFont="1" applyFill="1" applyBorder="1" applyAlignment="1" applyProtection="1">
      <alignment horizontal="center" vertical="center"/>
    </xf>
    <xf numFmtId="0" fontId="21" fillId="0" borderId="5" xfId="53" applyFont="1" applyFill="1" applyBorder="1" applyAlignment="1">
      <alignment horizontal="center"/>
    </xf>
    <xf numFmtId="49" fontId="38" fillId="0" borderId="14" xfId="54" applyNumberFormat="1" applyFont="1" applyFill="1" applyBorder="1" applyAlignment="1">
      <alignment horizontal="center" vertical="center"/>
    </xf>
    <xf numFmtId="0" fontId="21" fillId="0" borderId="41" xfId="53" applyFont="1" applyFill="1" applyBorder="1" applyAlignment="1">
      <alignment horizontal="center"/>
    </xf>
    <xf numFmtId="49" fontId="21" fillId="0" borderId="42" xfId="53" applyNumberFormat="1" applyFont="1" applyFill="1" applyBorder="1" applyAlignment="1">
      <alignment horizontal="center"/>
    </xf>
    <xf numFmtId="49" fontId="38" fillId="0" borderId="42" xfId="54" applyNumberFormat="1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3" fillId="0" borderId="43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vertical="center"/>
    </xf>
    <xf numFmtId="0" fontId="25" fillId="0" borderId="46" xfId="52" applyFont="1" applyFill="1" applyBorder="1" applyAlignment="1">
      <alignment horizontal="center" vertical="center"/>
    </xf>
    <xf numFmtId="0" fontId="21" fillId="0" borderId="46" xfId="53" applyFont="1" applyFill="1" applyBorder="1" applyAlignment="1">
      <alignment horizontal="center"/>
    </xf>
    <xf numFmtId="0" fontId="26" fillId="0" borderId="47" xfId="53" applyFont="1" applyFill="1" applyBorder="1" applyAlignment="1" applyProtection="1">
      <alignment horizontal="center" vertical="center"/>
    </xf>
    <xf numFmtId="0" fontId="31" fillId="0" borderId="47" xfId="0" applyFont="1" applyFill="1" applyBorder="1" applyAlignment="1">
      <alignment vertical="center"/>
    </xf>
    <xf numFmtId="0" fontId="35" fillId="0" borderId="47" xfId="0" applyFont="1" applyFill="1" applyBorder="1" applyAlignment="1">
      <alignment horizontal="left" vertical="center"/>
    </xf>
    <xf numFmtId="0" fontId="36" fillId="0" borderId="48" xfId="0" applyNumberFormat="1" applyFont="1" applyFill="1" applyBorder="1" applyAlignment="1">
      <alignment shrinkToFit="1"/>
    </xf>
    <xf numFmtId="0" fontId="33" fillId="0" borderId="49" xfId="0" applyNumberFormat="1" applyFont="1" applyFill="1" applyBorder="1" applyAlignment="1">
      <alignment horizontal="center" vertical="center"/>
    </xf>
    <xf numFmtId="0" fontId="37" fillId="0" borderId="49" xfId="0" applyFont="1" applyFill="1" applyBorder="1" applyAlignment="1">
      <alignment horizontal="center" vertical="center"/>
    </xf>
    <xf numFmtId="0" fontId="21" fillId="0" borderId="50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1" fillId="0" borderId="51" xfId="52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0" fontId="27" fillId="0" borderId="2" xfId="53" applyFont="1" applyFill="1" applyBorder="1" applyAlignment="1" applyProtection="1">
      <alignment vertical="center"/>
    </xf>
    <xf numFmtId="0" fontId="0" fillId="0" borderId="53" xfId="0" applyFont="1" applyFill="1" applyBorder="1" applyAlignment="1">
      <alignment horizontal="left" vertical="center"/>
    </xf>
    <xf numFmtId="0" fontId="29" fillId="0" borderId="54" xfId="0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49" fontId="38" fillId="0" borderId="15" xfId="54" applyNumberFormat="1" applyFont="1" applyFill="1" applyBorder="1" applyAlignment="1">
      <alignment horizontal="center" vertical="center"/>
    </xf>
    <xf numFmtId="49" fontId="21" fillId="0" borderId="18" xfId="53" applyNumberFormat="1" applyFont="1" applyFill="1" applyBorder="1" applyAlignment="1">
      <alignment horizontal="center"/>
    </xf>
    <xf numFmtId="49" fontId="38" fillId="0" borderId="18" xfId="54" applyNumberFormat="1" applyFont="1" applyFill="1" applyBorder="1" applyAlignment="1">
      <alignment horizontal="center" vertical="center"/>
    </xf>
    <xf numFmtId="49" fontId="38" fillId="0" borderId="28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58" fontId="38" fillId="0" borderId="0" xfId="53" applyNumberFormat="1" applyFont="1" applyFill="1" applyAlignment="1">
      <alignment horizontal="left"/>
    </xf>
    <xf numFmtId="0" fontId="11" fillId="0" borderId="0" xfId="52" applyFont="1" applyAlignment="1">
      <alignment horizontal="left" vertical="center"/>
    </xf>
    <xf numFmtId="0" fontId="14" fillId="0" borderId="55" xfId="52" applyFont="1" applyBorder="1" applyAlignment="1">
      <alignment horizontal="left" vertical="center"/>
    </xf>
    <xf numFmtId="0" fontId="24" fillId="0" borderId="56" xfId="52" applyFont="1" applyBorder="1" applyAlignment="1">
      <alignment horizontal="center" vertical="center"/>
    </xf>
    <xf numFmtId="0" fontId="14" fillId="0" borderId="56" xfId="52" applyFont="1" applyBorder="1" applyAlignment="1">
      <alignment horizontal="center" vertical="center"/>
    </xf>
    <xf numFmtId="0" fontId="41" fillId="0" borderId="56" xfId="52" applyFont="1" applyBorder="1" applyAlignment="1">
      <alignment horizontal="left" vertical="center"/>
    </xf>
    <xf numFmtId="0" fontId="41" fillId="0" borderId="12" xfId="52" applyFont="1" applyBorder="1" applyAlignment="1">
      <alignment horizontal="center" vertical="center"/>
    </xf>
    <xf numFmtId="0" fontId="41" fillId="0" borderId="13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14" fillId="0" borderId="12" xfId="52" applyFont="1" applyBorder="1" applyAlignment="1">
      <alignment horizontal="center" vertical="center"/>
    </xf>
    <xf numFmtId="0" fontId="14" fillId="0" borderId="13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41" fillId="0" borderId="16" xfId="52" applyFont="1" applyBorder="1" applyAlignment="1">
      <alignment horizontal="left" vertical="center"/>
    </xf>
    <xf numFmtId="0" fontId="41" fillId="0" borderId="14" xfId="52" applyFont="1" applyBorder="1" applyAlignment="1">
      <alignment horizontal="left" vertical="center"/>
    </xf>
    <xf numFmtId="14" fontId="24" fillId="0" borderId="14" xfId="52" applyNumberFormat="1" applyFont="1" applyBorder="1" applyAlignment="1">
      <alignment horizontal="center" vertical="center"/>
    </xf>
    <xf numFmtId="14" fontId="24" fillId="0" borderId="15" xfId="52" applyNumberFormat="1" applyFont="1" applyBorder="1" applyAlignment="1">
      <alignment horizontal="center" vertical="center"/>
    </xf>
    <xf numFmtId="0" fontId="41" fillId="0" borderId="16" xfId="52" applyFont="1" applyBorder="1" applyAlignment="1">
      <alignment vertical="center"/>
    </xf>
    <xf numFmtId="49" fontId="24" fillId="0" borderId="14" xfId="52" applyNumberFormat="1" applyFont="1" applyBorder="1" applyAlignment="1">
      <alignment horizontal="center" vertical="center"/>
    </xf>
    <xf numFmtId="0" fontId="24" fillId="0" borderId="15" xfId="52" applyFont="1" applyBorder="1" applyAlignment="1">
      <alignment horizontal="center" vertical="center"/>
    </xf>
    <xf numFmtId="0" fontId="41" fillId="0" borderId="14" xfId="52" applyFont="1" applyBorder="1" applyAlignment="1">
      <alignment vertical="center"/>
    </xf>
    <xf numFmtId="0" fontId="24" fillId="0" borderId="57" xfId="52" applyFont="1" applyBorder="1" applyAlignment="1">
      <alignment horizontal="center" vertical="center"/>
    </xf>
    <xf numFmtId="0" fontId="24" fillId="0" borderId="58" xfId="52" applyFont="1" applyBorder="1" applyAlignment="1">
      <alignment horizontal="center" vertical="center"/>
    </xf>
    <xf numFmtId="0" fontId="11" fillId="0" borderId="14" xfId="52" applyFont="1" applyBorder="1" applyAlignment="1">
      <alignment vertical="center"/>
    </xf>
    <xf numFmtId="0" fontId="42" fillId="0" borderId="17" xfId="52" applyFont="1" applyBorder="1" applyAlignment="1">
      <alignment vertical="center"/>
    </xf>
    <xf numFmtId="0" fontId="24" fillId="0" borderId="59" xfId="52" applyFont="1" applyBorder="1" applyAlignment="1">
      <alignment horizontal="center" vertical="center"/>
    </xf>
    <xf numFmtId="0" fontId="24" fillId="0" borderId="31" xfId="52" applyFont="1" applyBorder="1" applyAlignment="1">
      <alignment horizontal="center" vertical="center"/>
    </xf>
    <xf numFmtId="0" fontId="41" fillId="0" borderId="17" xfId="52" applyFont="1" applyBorder="1" applyAlignment="1">
      <alignment horizontal="left" vertical="center"/>
    </xf>
    <xf numFmtId="0" fontId="41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28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1" fillId="0" borderId="12" xfId="52" applyFont="1" applyBorder="1" applyAlignment="1">
      <alignment vertical="center"/>
    </xf>
    <xf numFmtId="0" fontId="11" fillId="0" borderId="13" xfId="52" applyFont="1" applyBorder="1" applyAlignment="1">
      <alignment horizontal="left" vertical="center"/>
    </xf>
    <xf numFmtId="0" fontId="24" fillId="0" borderId="13" xfId="52" applyFont="1" applyBorder="1" applyAlignment="1">
      <alignment horizontal="left" vertical="center"/>
    </xf>
    <xf numFmtId="0" fontId="11" fillId="0" borderId="13" xfId="52" applyFont="1" applyBorder="1" applyAlignment="1">
      <alignment vertical="center"/>
    </xf>
    <xf numFmtId="0" fontId="41" fillId="0" borderId="13" xfId="52" applyFont="1" applyBorder="1" applyAlignment="1">
      <alignment vertical="center"/>
    </xf>
    <xf numFmtId="0" fontId="11" fillId="0" borderId="14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 wrapText="1"/>
    </xf>
    <xf numFmtId="0" fontId="28" fillId="0" borderId="20" xfId="52" applyFont="1" applyBorder="1" applyAlignment="1">
      <alignment horizontal="left" vertical="center" wrapText="1"/>
    </xf>
    <xf numFmtId="0" fontId="28" fillId="0" borderId="60" xfId="52" applyFont="1" applyBorder="1" applyAlignment="1">
      <alignment horizontal="left" vertical="center" wrapText="1"/>
    </xf>
    <xf numFmtId="0" fontId="28" fillId="0" borderId="23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8" fillId="0" borderId="12" xfId="52" applyFont="1" applyBorder="1" applyAlignment="1">
      <alignment horizontal="left" vertical="center" wrapText="1"/>
    </xf>
    <xf numFmtId="0" fontId="28" fillId="0" borderId="13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1" fillId="0" borderId="16" xfId="52" applyFont="1" applyFill="1" applyBorder="1" applyAlignment="1">
      <alignment horizontal="left" vertical="center"/>
    </xf>
    <xf numFmtId="0" fontId="41" fillId="0" borderId="17" xfId="52" applyFont="1" applyBorder="1" applyAlignment="1">
      <alignment horizontal="center" vertical="center"/>
    </xf>
    <xf numFmtId="0" fontId="41" fillId="0" borderId="18" xfId="52" applyFont="1" applyBorder="1" applyAlignment="1">
      <alignment horizontal="center" vertical="center"/>
    </xf>
    <xf numFmtId="0" fontId="41" fillId="0" borderId="16" xfId="52" applyFont="1" applyBorder="1" applyAlignment="1">
      <alignment horizontal="center" vertical="center"/>
    </xf>
    <xf numFmtId="0" fontId="41" fillId="0" borderId="14" xfId="52" applyFont="1" applyBorder="1" applyAlignment="1">
      <alignment horizontal="center" vertical="center"/>
    </xf>
    <xf numFmtId="0" fontId="40" fillId="0" borderId="14" xfId="52" applyFont="1" applyBorder="1" applyAlignment="1">
      <alignment horizontal="left" vertical="center"/>
    </xf>
    <xf numFmtId="0" fontId="41" fillId="0" borderId="61" xfId="52" applyFont="1" applyFill="1" applyBorder="1" applyAlignment="1">
      <alignment horizontal="left" vertical="center"/>
    </xf>
    <xf numFmtId="0" fontId="41" fillId="0" borderId="62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41" fillId="0" borderId="23" xfId="52" applyFont="1" applyBorder="1" applyAlignment="1">
      <alignment horizontal="left" vertical="center"/>
    </xf>
    <xf numFmtId="0" fontId="41" fillId="0" borderId="22" xfId="52" applyFont="1" applyBorder="1" applyAlignment="1">
      <alignment horizontal="left" vertical="center"/>
    </xf>
    <xf numFmtId="0" fontId="14" fillId="0" borderId="63" xfId="52" applyFont="1" applyBorder="1" applyAlignment="1">
      <alignment vertical="center"/>
    </xf>
    <xf numFmtId="0" fontId="24" fillId="0" borderId="64" xfId="52" applyFont="1" applyBorder="1" applyAlignment="1">
      <alignment horizontal="center" vertical="center"/>
    </xf>
    <xf numFmtId="0" fontId="14" fillId="0" borderId="64" xfId="52" applyFont="1" applyBorder="1" applyAlignment="1">
      <alignment vertical="center"/>
    </xf>
    <xf numFmtId="58" fontId="11" fillId="0" borderId="64" xfId="52" applyNumberFormat="1" applyFont="1" applyBorder="1" applyAlignment="1">
      <alignment vertical="center"/>
    </xf>
    <xf numFmtId="0" fontId="14" fillId="0" borderId="64" xfId="52" applyFont="1" applyBorder="1" applyAlignment="1">
      <alignment horizontal="center" vertical="center"/>
    </xf>
    <xf numFmtId="0" fontId="14" fillId="0" borderId="65" xfId="52" applyFont="1" applyFill="1" applyBorder="1" applyAlignment="1">
      <alignment horizontal="left" vertical="center"/>
    </xf>
    <xf numFmtId="0" fontId="14" fillId="0" borderId="64" xfId="52" applyFont="1" applyFill="1" applyBorder="1" applyAlignment="1">
      <alignment horizontal="left" vertical="center"/>
    </xf>
    <xf numFmtId="0" fontId="14" fillId="0" borderId="66" xfId="52" applyFont="1" applyFill="1" applyBorder="1" applyAlignment="1">
      <alignment horizontal="center" vertical="center"/>
    </xf>
    <xf numFmtId="0" fontId="14" fillId="0" borderId="67" xfId="52" applyFont="1" applyFill="1" applyBorder="1" applyAlignment="1">
      <alignment horizontal="center" vertical="center"/>
    </xf>
    <xf numFmtId="0" fontId="14" fillId="0" borderId="17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1" fillId="0" borderId="56" xfId="52" applyFont="1" applyBorder="1" applyAlignment="1">
      <alignment horizontal="center" vertical="center"/>
    </xf>
    <xf numFmtId="0" fontId="11" fillId="0" borderId="68" xfId="52" applyFont="1" applyBorder="1" applyAlignment="1">
      <alignment horizontal="center" vertical="center"/>
    </xf>
    <xf numFmtId="0" fontId="24" fillId="0" borderId="28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0" fontId="40" fillId="0" borderId="13" xfId="52" applyFont="1" applyBorder="1" applyAlignment="1">
      <alignment horizontal="left" vertical="center"/>
    </xf>
    <xf numFmtId="0" fontId="40" fillId="0" borderId="27" xfId="52" applyFont="1" applyBorder="1" applyAlignment="1">
      <alignment horizontal="left" vertical="center"/>
    </xf>
    <xf numFmtId="0" fontId="40" fillId="0" borderId="21" xfId="52" applyFont="1" applyBorder="1" applyAlignment="1">
      <alignment horizontal="left" vertical="center"/>
    </xf>
    <xf numFmtId="0" fontId="40" fillId="0" borderId="22" xfId="52" applyFont="1" applyBorder="1" applyAlignment="1">
      <alignment horizontal="left" vertical="center"/>
    </xf>
    <xf numFmtId="0" fontId="40" fillId="0" borderId="30" xfId="52" applyFont="1" applyBorder="1" applyAlignment="1">
      <alignment horizontal="left" vertical="center"/>
    </xf>
    <xf numFmtId="0" fontId="24" fillId="0" borderId="15" xfId="52" applyFont="1" applyFill="1" applyBorder="1" applyAlignment="1">
      <alignment horizontal="left" vertical="center"/>
    </xf>
    <xf numFmtId="0" fontId="41" fillId="0" borderId="28" xfId="52" applyFont="1" applyBorder="1" applyAlignment="1">
      <alignment horizontal="center" vertical="center"/>
    </xf>
    <xf numFmtId="0" fontId="40" fillId="0" borderId="15" xfId="52" applyFont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41" fillId="0" borderId="30" xfId="52" applyFont="1" applyBorder="1" applyAlignment="1">
      <alignment horizontal="left" vertical="center"/>
    </xf>
    <xf numFmtId="0" fontId="24" fillId="0" borderId="69" xfId="52" applyFont="1" applyBorder="1" applyAlignment="1">
      <alignment horizontal="center" vertical="center"/>
    </xf>
    <xf numFmtId="0" fontId="14" fillId="0" borderId="70" xfId="52" applyFont="1" applyFill="1" applyBorder="1" applyAlignment="1">
      <alignment horizontal="left" vertical="center"/>
    </xf>
    <xf numFmtId="0" fontId="14" fillId="0" borderId="71" xfId="52" applyFont="1" applyFill="1" applyBorder="1" applyAlignment="1">
      <alignment horizontal="center" vertical="center"/>
    </xf>
    <xf numFmtId="0" fontId="14" fillId="0" borderId="2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73" xfId="0" applyFont="1" applyFill="1" applyBorder="1" applyAlignment="1">
      <alignment horizontal="left" vertical="center"/>
    </xf>
    <xf numFmtId="178" fontId="30" fillId="0" borderId="9" xfId="0" applyNumberFormat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74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/>
    </xf>
    <xf numFmtId="0" fontId="21" fillId="0" borderId="14" xfId="53" applyFont="1" applyFill="1" applyBorder="1" applyAlignment="1"/>
    <xf numFmtId="0" fontId="30" fillId="0" borderId="75" xfId="0" applyNumberFormat="1" applyFont="1" applyFill="1" applyBorder="1" applyAlignment="1">
      <alignment horizontal="center" vertical="center"/>
    </xf>
    <xf numFmtId="49" fontId="38" fillId="0" borderId="75" xfId="54" applyNumberFormat="1" applyFont="1" applyFill="1" applyBorder="1" applyAlignment="1">
      <alignment horizontal="center" vertical="center"/>
    </xf>
    <xf numFmtId="49" fontId="38" fillId="0" borderId="76" xfId="54" applyNumberFormat="1" applyFont="1" applyFill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43" fillId="0" borderId="11" xfId="52" applyFont="1" applyBorder="1" applyAlignment="1">
      <alignment horizontal="center" vertical="top"/>
    </xf>
    <xf numFmtId="0" fontId="41" fillId="0" borderId="77" xfId="52" applyFont="1" applyBorder="1" applyAlignment="1">
      <alignment horizontal="left" vertical="center"/>
    </xf>
    <xf numFmtId="0" fontId="41" fillId="0" borderId="11" xfId="52" applyFont="1" applyBorder="1" applyAlignment="1">
      <alignment horizontal="left" vertical="center"/>
    </xf>
    <xf numFmtId="0" fontId="41" fillId="0" borderId="24" xfId="52" applyFont="1" applyBorder="1" applyAlignment="1">
      <alignment horizontal="left" vertical="center"/>
    </xf>
    <xf numFmtId="0" fontId="14" fillId="0" borderId="65" xfId="52" applyFont="1" applyBorder="1" applyAlignment="1">
      <alignment horizontal="left" vertical="center"/>
    </xf>
    <xf numFmtId="0" fontId="14" fillId="0" borderId="64" xfId="52" applyFont="1" applyBorder="1" applyAlignment="1">
      <alignment horizontal="left" vertical="center"/>
    </xf>
    <xf numFmtId="0" fontId="41" fillId="0" borderId="66" xfId="52" applyFont="1" applyBorder="1" applyAlignment="1">
      <alignment vertical="center"/>
    </xf>
    <xf numFmtId="0" fontId="11" fillId="0" borderId="67" xfId="52" applyFont="1" applyBorder="1" applyAlignment="1">
      <alignment horizontal="left" vertical="center"/>
    </xf>
    <xf numFmtId="0" fontId="24" fillId="0" borderId="67" xfId="52" applyFont="1" applyBorder="1" applyAlignment="1">
      <alignment horizontal="left" vertical="center"/>
    </xf>
    <xf numFmtId="0" fontId="11" fillId="0" borderId="67" xfId="52" applyFont="1" applyBorder="1" applyAlignment="1">
      <alignment vertical="center"/>
    </xf>
    <xf numFmtId="0" fontId="41" fillId="0" borderId="67" xfId="52" applyFont="1" applyBorder="1" applyAlignment="1">
      <alignment vertical="center"/>
    </xf>
    <xf numFmtId="0" fontId="41" fillId="0" borderId="66" xfId="52" applyFont="1" applyBorder="1" applyAlignment="1">
      <alignment horizontal="center" vertical="center"/>
    </xf>
    <xf numFmtId="0" fontId="24" fillId="0" borderId="67" xfId="52" applyFont="1" applyBorder="1" applyAlignment="1">
      <alignment horizontal="center" vertical="center"/>
    </xf>
    <xf numFmtId="0" fontId="41" fillId="0" borderId="67" xfId="52" applyFont="1" applyBorder="1" applyAlignment="1">
      <alignment horizontal="center" vertical="center"/>
    </xf>
    <xf numFmtId="0" fontId="11" fillId="0" borderId="67" xfId="52" applyFont="1" applyBorder="1" applyAlignment="1">
      <alignment horizontal="center" vertical="center"/>
    </xf>
    <xf numFmtId="0" fontId="24" fillId="0" borderId="14" xfId="52" applyFont="1" applyBorder="1" applyAlignment="1">
      <alignment horizontal="center" vertical="center"/>
    </xf>
    <xf numFmtId="0" fontId="11" fillId="0" borderId="14" xfId="52" applyFont="1" applyBorder="1" applyAlignment="1">
      <alignment horizontal="center" vertical="center"/>
    </xf>
    <xf numFmtId="0" fontId="41" fillId="0" borderId="61" xfId="52" applyFont="1" applyBorder="1" applyAlignment="1">
      <alignment horizontal="left" vertical="center" wrapText="1"/>
    </xf>
    <xf numFmtId="0" fontId="41" fillId="0" borderId="62" xfId="52" applyFont="1" applyBorder="1" applyAlignment="1">
      <alignment horizontal="left" vertical="center" wrapText="1"/>
    </xf>
    <xf numFmtId="0" fontId="41" fillId="0" borderId="78" xfId="52" applyFont="1" applyBorder="1" applyAlignment="1">
      <alignment horizontal="left" vertical="center"/>
    </xf>
    <xf numFmtId="0" fontId="41" fillId="0" borderId="79" xfId="52" applyFont="1" applyBorder="1" applyAlignment="1">
      <alignment horizontal="left" vertical="center"/>
    </xf>
    <xf numFmtId="0" fontId="44" fillId="0" borderId="8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52" applyNumberFormat="1" applyFont="1" applyBorder="1" applyAlignment="1">
      <alignment horizontal="center" vertical="center"/>
    </xf>
    <xf numFmtId="9" fontId="24" fillId="0" borderId="67" xfId="52" applyNumberFormat="1" applyFont="1" applyBorder="1" applyAlignment="1">
      <alignment horizontal="center" vertical="center"/>
    </xf>
    <xf numFmtId="9" fontId="24" fillId="0" borderId="14" xfId="52" applyNumberFormat="1" applyFont="1" applyBorder="1" applyAlignment="1">
      <alignment horizontal="center" vertical="center"/>
    </xf>
    <xf numFmtId="0" fontId="24" fillId="0" borderId="16" xfId="52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4" xfId="0" applyFont="1" applyBorder="1" applyAlignment="1">
      <alignment horizontal="left" vertical="center"/>
    </xf>
    <xf numFmtId="9" fontId="24" fillId="0" borderId="25" xfId="52" applyNumberFormat="1" applyFont="1" applyBorder="1" applyAlignment="1">
      <alignment horizontal="left" vertical="center"/>
    </xf>
    <xf numFmtId="9" fontId="24" fillId="0" borderId="20" xfId="52" applyNumberFormat="1" applyFont="1" applyBorder="1" applyAlignment="1">
      <alignment horizontal="left" vertical="center"/>
    </xf>
    <xf numFmtId="9" fontId="24" fillId="0" borderId="61" xfId="52" applyNumberFormat="1" applyFont="1" applyBorder="1" applyAlignment="1">
      <alignment horizontal="left" vertical="center"/>
    </xf>
    <xf numFmtId="9" fontId="24" fillId="0" borderId="62" xfId="52" applyNumberFormat="1" applyFont="1" applyBorder="1" applyAlignment="1">
      <alignment horizontal="left" vertical="center"/>
    </xf>
    <xf numFmtId="0" fontId="40" fillId="0" borderId="66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/>
    </xf>
    <xf numFmtId="0" fontId="40" fillId="0" borderId="59" xfId="52" applyFont="1" applyFill="1" applyBorder="1" applyAlignment="1">
      <alignment horizontal="left" vertical="center"/>
    </xf>
    <xf numFmtId="0" fontId="40" fillId="0" borderId="62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24" fillId="0" borderId="81" xfId="52" applyFont="1" applyFill="1" applyBorder="1" applyAlignment="1">
      <alignment horizontal="left" vertical="center"/>
    </xf>
    <xf numFmtId="0" fontId="24" fillId="0" borderId="82" xfId="52" applyFont="1" applyFill="1" applyBorder="1" applyAlignment="1">
      <alignment horizontal="left" vertical="center"/>
    </xf>
    <xf numFmtId="0" fontId="14" fillId="0" borderId="55" xfId="52" applyFont="1" applyBorder="1" applyAlignment="1">
      <alignment vertical="center"/>
    </xf>
    <xf numFmtId="0" fontId="46" fillId="0" borderId="64" xfId="52" applyFont="1" applyBorder="1" applyAlignment="1">
      <alignment horizontal="center" vertical="center"/>
    </xf>
    <xf numFmtId="0" fontId="14" fillId="0" borderId="56" xfId="52" applyFont="1" applyBorder="1" applyAlignment="1">
      <alignment vertical="center"/>
    </xf>
    <xf numFmtId="0" fontId="24" fillId="0" borderId="83" xfId="52" applyFont="1" applyBorder="1" applyAlignment="1">
      <alignment vertical="center"/>
    </xf>
    <xf numFmtId="0" fontId="14" fillId="0" borderId="83" xfId="52" applyFont="1" applyBorder="1" applyAlignment="1">
      <alignment vertical="center"/>
    </xf>
    <xf numFmtId="58" fontId="11" fillId="0" borderId="56" xfId="52" applyNumberFormat="1" applyFont="1" applyBorder="1" applyAlignment="1">
      <alignment vertical="center"/>
    </xf>
    <xf numFmtId="0" fontId="14" fillId="0" borderId="24" xfId="52" applyFont="1" applyBorder="1" applyAlignment="1">
      <alignment horizontal="center" vertical="center"/>
    </xf>
    <xf numFmtId="0" fontId="24" fillId="0" borderId="8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41" fillId="0" borderId="85" xfId="52" applyFont="1" applyBorder="1" applyAlignment="1">
      <alignment horizontal="left" vertical="center"/>
    </xf>
    <xf numFmtId="0" fontId="14" fillId="0" borderId="70" xfId="52" applyFont="1" applyBorder="1" applyAlignment="1">
      <alignment horizontal="left" vertical="center"/>
    </xf>
    <xf numFmtId="0" fontId="24" fillId="0" borderId="71" xfId="52" applyFont="1" applyBorder="1" applyAlignment="1">
      <alignment horizontal="left" vertical="center"/>
    </xf>
    <xf numFmtId="0" fontId="41" fillId="0" borderId="0" xfId="52" applyFont="1" applyBorder="1" applyAlignment="1">
      <alignment vertical="center"/>
    </xf>
    <xf numFmtId="0" fontId="41" fillId="0" borderId="31" xfId="52" applyFont="1" applyBorder="1" applyAlignment="1">
      <alignment horizontal="left" vertical="center" wrapText="1"/>
    </xf>
    <xf numFmtId="0" fontId="41" fillId="0" borderId="71" xfId="52" applyFont="1" applyBorder="1" applyAlignment="1">
      <alignment horizontal="left" vertical="center"/>
    </xf>
    <xf numFmtId="0" fontId="41" fillId="0" borderId="2" xfId="52" applyFont="1" applyBorder="1" applyAlignment="1">
      <alignment horizontal="center" vertical="center"/>
    </xf>
    <xf numFmtId="0" fontId="47" fillId="0" borderId="30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15" xfId="52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9" fontId="24" fillId="0" borderId="29" xfId="52" applyNumberFormat="1" applyFont="1" applyBorder="1" applyAlignment="1">
      <alignment horizontal="left" vertical="center"/>
    </xf>
    <xf numFmtId="9" fontId="24" fillId="0" borderId="31" xfId="52" applyNumberFormat="1" applyFont="1" applyBorder="1" applyAlignment="1">
      <alignment horizontal="left" vertical="center"/>
    </xf>
    <xf numFmtId="0" fontId="40" fillId="0" borderId="71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4" fillId="0" borderId="86" xfId="52" applyFont="1" applyFill="1" applyBorder="1" applyAlignment="1">
      <alignment horizontal="left" vertical="center"/>
    </xf>
    <xf numFmtId="0" fontId="14" fillId="0" borderId="87" xfId="52" applyFont="1" applyBorder="1" applyAlignment="1">
      <alignment horizontal="center" vertical="center"/>
    </xf>
    <xf numFmtId="0" fontId="24" fillId="0" borderId="83" xfId="52" applyFont="1" applyBorder="1" applyAlignment="1">
      <alignment horizontal="center" vertical="center"/>
    </xf>
    <xf numFmtId="0" fontId="24" fillId="0" borderId="85" xfId="52" applyFont="1" applyBorder="1" applyAlignment="1">
      <alignment horizontal="center" vertical="center"/>
    </xf>
    <xf numFmtId="0" fontId="24" fillId="0" borderId="85" xfId="52" applyFont="1" applyFill="1" applyBorder="1" applyAlignment="1">
      <alignment horizontal="left" vertical="center"/>
    </xf>
    <xf numFmtId="0" fontId="48" fillId="0" borderId="43" xfId="0" applyFont="1" applyBorder="1" applyAlignment="1">
      <alignment horizontal="center" vertical="center" wrapText="1"/>
    </xf>
    <xf numFmtId="0" fontId="48" fillId="0" borderId="46" xfId="0" applyFont="1" applyBorder="1" applyAlignment="1">
      <alignment horizontal="center" vertical="center" wrapText="1"/>
    </xf>
    <xf numFmtId="0" fontId="49" fillId="0" borderId="47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2" xfId="0" applyFont="1" applyFill="1" applyBorder="1"/>
    <xf numFmtId="0" fontId="0" fillId="0" borderId="47" xfId="0" applyBorder="1"/>
    <xf numFmtId="0" fontId="0" fillId="4" borderId="2" xfId="0" applyFill="1" applyBorder="1"/>
    <xf numFmtId="0" fontId="0" fillId="0" borderId="48" xfId="0" applyBorder="1"/>
    <xf numFmtId="0" fontId="0" fillId="0" borderId="49" xfId="0" applyBorder="1"/>
    <xf numFmtId="0" fontId="0" fillId="4" borderId="49" xfId="0" applyFill="1" applyBorder="1"/>
    <xf numFmtId="0" fontId="0" fillId="5" borderId="0" xfId="0" applyFill="1"/>
    <xf numFmtId="0" fontId="48" fillId="0" borderId="88" xfId="0" applyFont="1" applyBorder="1" applyAlignment="1">
      <alignment horizontal="center" vertical="center" wrapText="1"/>
    </xf>
    <xf numFmtId="0" fontId="49" fillId="0" borderId="89" xfId="0" applyFont="1" applyBorder="1" applyAlignment="1">
      <alignment horizontal="center" vertical="center"/>
    </xf>
    <xf numFmtId="0" fontId="49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9" fillId="6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2</xdr:row>
      <xdr:rowOff>60960</xdr:rowOff>
    </xdr:from>
    <xdr:to>
      <xdr:col>8</xdr:col>
      <xdr:colOff>1033145</xdr:colOff>
      <xdr:row>3</xdr:row>
      <xdr:rowOff>295910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42885" y="641985"/>
          <a:ext cx="1010285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7.xml"/><Relationship Id="rId8" Type="http://schemas.openxmlformats.org/officeDocument/2006/relationships/ctrlProp" Target="../ctrlProps/ctrlProp156.xml"/><Relationship Id="rId7" Type="http://schemas.openxmlformats.org/officeDocument/2006/relationships/ctrlProp" Target="../ctrlProps/ctrlProp155.xml"/><Relationship Id="rId6" Type="http://schemas.openxmlformats.org/officeDocument/2006/relationships/ctrlProp" Target="../ctrlProps/ctrlProp154.xml"/><Relationship Id="rId5" Type="http://schemas.openxmlformats.org/officeDocument/2006/relationships/ctrlProp" Target="../ctrlProps/ctrlProp153.xml"/><Relationship Id="rId41" Type="http://schemas.openxmlformats.org/officeDocument/2006/relationships/ctrlProp" Target="../ctrlProps/ctrlProp189.xml"/><Relationship Id="rId40" Type="http://schemas.openxmlformats.org/officeDocument/2006/relationships/ctrlProp" Target="../ctrlProps/ctrlProp188.xml"/><Relationship Id="rId4" Type="http://schemas.openxmlformats.org/officeDocument/2006/relationships/ctrlProp" Target="../ctrlProps/ctrlProp152.xml"/><Relationship Id="rId39" Type="http://schemas.openxmlformats.org/officeDocument/2006/relationships/ctrlProp" Target="../ctrlProps/ctrlProp187.xml"/><Relationship Id="rId38" Type="http://schemas.openxmlformats.org/officeDocument/2006/relationships/ctrlProp" Target="../ctrlProps/ctrlProp186.xml"/><Relationship Id="rId37" Type="http://schemas.openxmlformats.org/officeDocument/2006/relationships/ctrlProp" Target="../ctrlProps/ctrlProp185.xml"/><Relationship Id="rId36" Type="http://schemas.openxmlformats.org/officeDocument/2006/relationships/ctrlProp" Target="../ctrlProps/ctrlProp184.xml"/><Relationship Id="rId35" Type="http://schemas.openxmlformats.org/officeDocument/2006/relationships/ctrlProp" Target="../ctrlProps/ctrlProp183.xml"/><Relationship Id="rId34" Type="http://schemas.openxmlformats.org/officeDocument/2006/relationships/ctrlProp" Target="../ctrlProps/ctrlProp182.xml"/><Relationship Id="rId33" Type="http://schemas.openxmlformats.org/officeDocument/2006/relationships/ctrlProp" Target="../ctrlProps/ctrlProp181.xml"/><Relationship Id="rId32" Type="http://schemas.openxmlformats.org/officeDocument/2006/relationships/ctrlProp" Target="../ctrlProps/ctrlProp180.xml"/><Relationship Id="rId31" Type="http://schemas.openxmlformats.org/officeDocument/2006/relationships/ctrlProp" Target="../ctrlProps/ctrlProp179.xml"/><Relationship Id="rId30" Type="http://schemas.openxmlformats.org/officeDocument/2006/relationships/ctrlProp" Target="../ctrlProps/ctrlProp178.xml"/><Relationship Id="rId3" Type="http://schemas.openxmlformats.org/officeDocument/2006/relationships/ctrlProp" Target="../ctrlProps/ctrlProp151.xml"/><Relationship Id="rId29" Type="http://schemas.openxmlformats.org/officeDocument/2006/relationships/ctrlProp" Target="../ctrlProps/ctrlProp177.xml"/><Relationship Id="rId28" Type="http://schemas.openxmlformats.org/officeDocument/2006/relationships/ctrlProp" Target="../ctrlProps/ctrlProp176.xml"/><Relationship Id="rId27" Type="http://schemas.openxmlformats.org/officeDocument/2006/relationships/ctrlProp" Target="../ctrlProps/ctrlProp175.xml"/><Relationship Id="rId26" Type="http://schemas.openxmlformats.org/officeDocument/2006/relationships/ctrlProp" Target="../ctrlProps/ctrlProp174.xml"/><Relationship Id="rId25" Type="http://schemas.openxmlformats.org/officeDocument/2006/relationships/ctrlProp" Target="../ctrlProps/ctrlProp173.xml"/><Relationship Id="rId24" Type="http://schemas.openxmlformats.org/officeDocument/2006/relationships/ctrlProp" Target="../ctrlProps/ctrlProp172.xml"/><Relationship Id="rId23" Type="http://schemas.openxmlformats.org/officeDocument/2006/relationships/ctrlProp" Target="../ctrlProps/ctrlProp171.xml"/><Relationship Id="rId22" Type="http://schemas.openxmlformats.org/officeDocument/2006/relationships/ctrlProp" Target="../ctrlProps/ctrlProp170.xml"/><Relationship Id="rId21" Type="http://schemas.openxmlformats.org/officeDocument/2006/relationships/ctrlProp" Target="../ctrlProps/ctrlProp169.xml"/><Relationship Id="rId20" Type="http://schemas.openxmlformats.org/officeDocument/2006/relationships/ctrlProp" Target="../ctrlProps/ctrlProp16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7.xml"/><Relationship Id="rId18" Type="http://schemas.openxmlformats.org/officeDocument/2006/relationships/ctrlProp" Target="../ctrlProps/ctrlProp166.xml"/><Relationship Id="rId17" Type="http://schemas.openxmlformats.org/officeDocument/2006/relationships/ctrlProp" Target="../ctrlProps/ctrlProp165.xml"/><Relationship Id="rId16" Type="http://schemas.openxmlformats.org/officeDocument/2006/relationships/ctrlProp" Target="../ctrlProps/ctrlProp164.xml"/><Relationship Id="rId15" Type="http://schemas.openxmlformats.org/officeDocument/2006/relationships/ctrlProp" Target="../ctrlProps/ctrlProp163.xml"/><Relationship Id="rId14" Type="http://schemas.openxmlformats.org/officeDocument/2006/relationships/ctrlProp" Target="../ctrlProps/ctrlProp162.xml"/><Relationship Id="rId13" Type="http://schemas.openxmlformats.org/officeDocument/2006/relationships/ctrlProp" Target="../ctrlProps/ctrlProp161.xml"/><Relationship Id="rId12" Type="http://schemas.openxmlformats.org/officeDocument/2006/relationships/ctrlProp" Target="../ctrlProps/ctrlProp160.xml"/><Relationship Id="rId11" Type="http://schemas.openxmlformats.org/officeDocument/2006/relationships/ctrlProp" Target="../ctrlProps/ctrlProp159.xml"/><Relationship Id="rId10" Type="http://schemas.openxmlformats.org/officeDocument/2006/relationships/ctrlProp" Target="../ctrlProps/ctrlProp15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4" customWidth="1"/>
    <col min="3" max="3" width="10.125" customWidth="1"/>
  </cols>
  <sheetData>
    <row r="1" ht="21" customHeight="1" spans="1:2">
      <c r="A1" s="485"/>
      <c r="B1" s="486" t="s">
        <v>0</v>
      </c>
    </row>
    <row r="2" spans="1:2">
      <c r="A2" s="10">
        <v>1</v>
      </c>
      <c r="B2" s="487" t="s">
        <v>1</v>
      </c>
    </row>
    <row r="3" spans="1:2">
      <c r="A3" s="10">
        <v>2</v>
      </c>
      <c r="B3" s="487" t="s">
        <v>2</v>
      </c>
    </row>
    <row r="4" spans="1:2">
      <c r="A4" s="10">
        <v>3</v>
      </c>
      <c r="B4" s="487" t="s">
        <v>3</v>
      </c>
    </row>
    <row r="5" spans="1:2">
      <c r="A5" s="10">
        <v>4</v>
      </c>
      <c r="B5" s="487" t="s">
        <v>4</v>
      </c>
    </row>
    <row r="6" spans="1:2">
      <c r="A6" s="10">
        <v>5</v>
      </c>
      <c r="B6" s="487" t="s">
        <v>5</v>
      </c>
    </row>
    <row r="7" spans="1:2">
      <c r="A7" s="10">
        <v>6</v>
      </c>
      <c r="B7" s="487" t="s">
        <v>6</v>
      </c>
    </row>
    <row r="8" s="483" customFormat="1" ht="15" customHeight="1" spans="1:2">
      <c r="A8" s="488">
        <v>7</v>
      </c>
      <c r="B8" s="489" t="s">
        <v>7</v>
      </c>
    </row>
    <row r="9" ht="18.95" customHeight="1" spans="1:2">
      <c r="A9" s="485"/>
      <c r="B9" s="490" t="s">
        <v>8</v>
      </c>
    </row>
    <row r="10" ht="15.95" customHeight="1" spans="1:2">
      <c r="A10" s="10">
        <v>1</v>
      </c>
      <c r="B10" s="491" t="s">
        <v>9</v>
      </c>
    </row>
    <row r="11" spans="1:2">
      <c r="A11" s="10">
        <v>2</v>
      </c>
      <c r="B11" s="487" t="s">
        <v>10</v>
      </c>
    </row>
    <row r="12" spans="1:2">
      <c r="A12" s="10">
        <v>3</v>
      </c>
      <c r="B12" s="489" t="s">
        <v>11</v>
      </c>
    </row>
    <row r="13" spans="1:2">
      <c r="A13" s="10">
        <v>4</v>
      </c>
      <c r="B13" s="487" t="s">
        <v>12</v>
      </c>
    </row>
    <row r="14" spans="1:2">
      <c r="A14" s="10">
        <v>5</v>
      </c>
      <c r="B14" s="487" t="s">
        <v>13</v>
      </c>
    </row>
    <row r="15" spans="1:2">
      <c r="A15" s="10">
        <v>6</v>
      </c>
      <c r="B15" s="487" t="s">
        <v>14</v>
      </c>
    </row>
    <row r="16" spans="1:2">
      <c r="A16" s="10">
        <v>7</v>
      </c>
      <c r="B16" s="487" t="s">
        <v>15</v>
      </c>
    </row>
    <row r="17" spans="1:2">
      <c r="A17" s="10">
        <v>8</v>
      </c>
      <c r="B17" s="487" t="s">
        <v>16</v>
      </c>
    </row>
    <row r="18" spans="1:2">
      <c r="A18" s="10">
        <v>9</v>
      </c>
      <c r="B18" s="487" t="s">
        <v>17</v>
      </c>
    </row>
    <row r="19" spans="1:2">
      <c r="A19" s="10"/>
      <c r="B19" s="487"/>
    </row>
    <row r="20" ht="20.25" spans="1:2">
      <c r="A20" s="485"/>
      <c r="B20" s="486" t="s">
        <v>18</v>
      </c>
    </row>
    <row r="21" spans="1:2">
      <c r="A21" s="10">
        <v>1</v>
      </c>
      <c r="B21" s="492" t="s">
        <v>19</v>
      </c>
    </row>
    <row r="22" spans="1:2">
      <c r="A22" s="10">
        <v>2</v>
      </c>
      <c r="B22" s="487" t="s">
        <v>20</v>
      </c>
    </row>
    <row r="23" spans="1:2">
      <c r="A23" s="10">
        <v>3</v>
      </c>
      <c r="B23" s="487" t="s">
        <v>21</v>
      </c>
    </row>
    <row r="24" spans="1:2">
      <c r="A24" s="10">
        <v>4</v>
      </c>
      <c r="B24" s="487" t="s">
        <v>22</v>
      </c>
    </row>
    <row r="25" spans="1:2">
      <c r="A25" s="10">
        <v>5</v>
      </c>
      <c r="B25" s="487" t="s">
        <v>23</v>
      </c>
    </row>
    <row r="26" spans="1:2">
      <c r="A26" s="10">
        <v>6</v>
      </c>
      <c r="B26" s="487" t="s">
        <v>24</v>
      </c>
    </row>
    <row r="27" spans="1:2">
      <c r="A27" s="10">
        <v>7</v>
      </c>
      <c r="B27" s="487" t="s">
        <v>25</v>
      </c>
    </row>
    <row r="28" spans="1:2">
      <c r="A28" s="10"/>
      <c r="B28" s="487"/>
    </row>
    <row r="29" ht="20.25" spans="1:2">
      <c r="A29" s="485"/>
      <c r="B29" s="486" t="s">
        <v>26</v>
      </c>
    </row>
    <row r="30" spans="1:2">
      <c r="A30" s="10">
        <v>1</v>
      </c>
      <c r="B30" s="492" t="s">
        <v>27</v>
      </c>
    </row>
    <row r="31" spans="1:2">
      <c r="A31" s="10">
        <v>2</v>
      </c>
      <c r="B31" s="487" t="s">
        <v>28</v>
      </c>
    </row>
    <row r="32" spans="1:2">
      <c r="A32" s="10">
        <v>3</v>
      </c>
      <c r="B32" s="487" t="s">
        <v>29</v>
      </c>
    </row>
    <row r="33" ht="28.5" spans="1:2">
      <c r="A33" s="10">
        <v>4</v>
      </c>
      <c r="B33" s="487" t="s">
        <v>30</v>
      </c>
    </row>
    <row r="34" spans="1:2">
      <c r="A34" s="10">
        <v>5</v>
      </c>
      <c r="B34" s="487" t="s">
        <v>31</v>
      </c>
    </row>
    <row r="35" spans="1:2">
      <c r="A35" s="10">
        <v>6</v>
      </c>
      <c r="B35" s="487" t="s">
        <v>32</v>
      </c>
    </row>
    <row r="36" spans="1:2">
      <c r="A36" s="10">
        <v>7</v>
      </c>
      <c r="B36" s="487" t="s">
        <v>33</v>
      </c>
    </row>
    <row r="37" spans="1:2">
      <c r="A37" s="10"/>
      <c r="B37" s="487"/>
    </row>
    <row r="39" spans="1:2">
      <c r="A39" s="493" t="s">
        <v>34</v>
      </c>
      <c r="B39" s="4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O17" sqref="O17"/>
    </sheetView>
  </sheetViews>
  <sheetFormatPr defaultColWidth="9" defaultRowHeight="14.25"/>
  <cols>
    <col min="1" max="1" width="17.25" style="110" customWidth="1"/>
    <col min="2" max="3" width="10.625" style="110" customWidth="1"/>
    <col min="4" max="4" width="10.625" style="111" customWidth="1"/>
    <col min="5" max="7" width="10.625" style="110" customWidth="1"/>
    <col min="8" max="8" width="5.375" style="110" customWidth="1"/>
    <col min="9" max="9" width="2.75" style="110" customWidth="1"/>
    <col min="10" max="12" width="15.625" style="110" customWidth="1"/>
    <col min="13" max="15" width="15.625" style="112" customWidth="1"/>
    <col min="16" max="253" width="9" style="110"/>
    <col min="254" max="16384" width="9" style="113"/>
  </cols>
  <sheetData>
    <row r="1" s="110" customFormat="1" ht="29" customHeight="1" spans="1:256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="110" customFormat="1" ht="20" customHeight="1" spans="1:256">
      <c r="A2" s="117" t="s">
        <v>61</v>
      </c>
      <c r="B2" s="118" t="s">
        <v>62</v>
      </c>
      <c r="C2" s="119"/>
      <c r="D2" s="118"/>
      <c r="E2" s="120" t="s">
        <v>67</v>
      </c>
      <c r="F2" s="121" t="s">
        <v>68</v>
      </c>
      <c r="G2" s="121"/>
      <c r="H2" s="121"/>
      <c r="I2" s="146"/>
      <c r="J2" s="117" t="s">
        <v>57</v>
      </c>
      <c r="K2" s="147" t="s">
        <v>56</v>
      </c>
      <c r="L2" s="147"/>
      <c r="M2" s="147"/>
      <c r="N2" s="147"/>
      <c r="O2" s="147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="110" customFormat="1" spans="1:256">
      <c r="A3" s="122" t="s">
        <v>141</v>
      </c>
      <c r="B3" s="123" t="s">
        <v>142</v>
      </c>
      <c r="C3" s="124"/>
      <c r="D3" s="123"/>
      <c r="E3" s="123"/>
      <c r="F3" s="123"/>
      <c r="G3" s="123"/>
      <c r="H3" s="123"/>
      <c r="I3" s="146"/>
      <c r="J3" s="148"/>
      <c r="K3" s="148"/>
      <c r="L3" s="148"/>
      <c r="M3" s="148"/>
      <c r="N3" s="148"/>
      <c r="O3" s="148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s="110" customFormat="1" spans="1:256">
      <c r="A4" s="122"/>
      <c r="B4" s="125" t="s">
        <v>143</v>
      </c>
      <c r="C4" s="125" t="s">
        <v>144</v>
      </c>
      <c r="D4" s="125" t="s">
        <v>145</v>
      </c>
      <c r="E4" s="125" t="s">
        <v>146</v>
      </c>
      <c r="F4" s="125" t="s">
        <v>147</v>
      </c>
      <c r="G4" s="125" t="s">
        <v>148</v>
      </c>
      <c r="H4" s="126" t="s">
        <v>149</v>
      </c>
      <c r="I4" s="146"/>
      <c r="J4" s="125" t="s">
        <v>143</v>
      </c>
      <c r="K4" s="125" t="s">
        <v>144</v>
      </c>
      <c r="L4" s="125" t="s">
        <v>145</v>
      </c>
      <c r="M4" s="125" t="s">
        <v>146</v>
      </c>
      <c r="N4" s="125" t="s">
        <v>147</v>
      </c>
      <c r="O4" s="125" t="s">
        <v>148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</row>
    <row r="5" s="110" customFormat="1" ht="16.5" spans="1:256">
      <c r="A5" s="122"/>
      <c r="B5" s="127"/>
      <c r="C5" s="127"/>
      <c r="D5" s="128"/>
      <c r="E5" s="128"/>
      <c r="F5" s="128"/>
      <c r="G5" s="128"/>
      <c r="H5" s="126"/>
      <c r="I5" s="146"/>
      <c r="J5" s="149" t="s">
        <v>111</v>
      </c>
      <c r="K5" s="149" t="s">
        <v>111</v>
      </c>
      <c r="L5" s="149" t="s">
        <v>111</v>
      </c>
      <c r="M5" s="149" t="s">
        <v>111</v>
      </c>
      <c r="N5" s="149" t="s">
        <v>112</v>
      </c>
      <c r="O5" s="149" t="s">
        <v>112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="110" customFormat="1" ht="21" customHeight="1" spans="1:256">
      <c r="A6" s="129" t="s">
        <v>151</v>
      </c>
      <c r="B6" s="130">
        <f t="shared" ref="B6:B9" si="0">C6-5</f>
        <v>70</v>
      </c>
      <c r="C6" s="131">
        <v>75</v>
      </c>
      <c r="D6" s="130">
        <f t="shared" ref="D6:G6" si="1">C6+6</f>
        <v>81</v>
      </c>
      <c r="E6" s="130">
        <f t="shared" si="1"/>
        <v>87</v>
      </c>
      <c r="F6" s="130">
        <f t="shared" si="1"/>
        <v>93</v>
      </c>
      <c r="G6" s="130">
        <f t="shared" si="1"/>
        <v>99</v>
      </c>
      <c r="H6" s="132" t="s">
        <v>152</v>
      </c>
      <c r="I6" s="146"/>
      <c r="J6" s="150" t="s">
        <v>240</v>
      </c>
      <c r="K6" s="150" t="s">
        <v>261</v>
      </c>
      <c r="L6" s="150" t="s">
        <v>261</v>
      </c>
      <c r="M6" s="150" t="s">
        <v>237</v>
      </c>
      <c r="N6" s="150" t="s">
        <v>239</v>
      </c>
      <c r="O6" s="150" t="s">
        <v>238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</row>
    <row r="7" s="110" customFormat="1" ht="21" customHeight="1" spans="1:256">
      <c r="A7" s="129" t="s">
        <v>155</v>
      </c>
      <c r="B7" s="130">
        <f>C7-3</f>
        <v>51</v>
      </c>
      <c r="C7" s="131">
        <v>54</v>
      </c>
      <c r="D7" s="130">
        <f>C7+3</f>
        <v>57</v>
      </c>
      <c r="E7" s="130">
        <f>D7+3</f>
        <v>60</v>
      </c>
      <c r="F7" s="130">
        <f>E7+4</f>
        <v>64</v>
      </c>
      <c r="G7" s="130">
        <f t="shared" ref="G7:G9" si="2">F7+4</f>
        <v>68</v>
      </c>
      <c r="H7" s="132" t="s">
        <v>152</v>
      </c>
      <c r="I7" s="146"/>
      <c r="J7" s="150" t="s">
        <v>245</v>
      </c>
      <c r="K7" s="150" t="s">
        <v>241</v>
      </c>
      <c r="L7" s="150" t="s">
        <v>242</v>
      </c>
      <c r="M7" s="150" t="s">
        <v>243</v>
      </c>
      <c r="N7" s="150" t="s">
        <v>269</v>
      </c>
      <c r="O7" s="150" t="s">
        <v>270</v>
      </c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</row>
    <row r="8" s="110" customFormat="1" ht="21" customHeight="1" spans="1:256">
      <c r="A8" s="129" t="s">
        <v>157</v>
      </c>
      <c r="B8" s="130">
        <f t="shared" si="0"/>
        <v>71</v>
      </c>
      <c r="C8" s="131">
        <v>76</v>
      </c>
      <c r="D8" s="130">
        <f>C8+6</f>
        <v>82</v>
      </c>
      <c r="E8" s="130">
        <f>D8+6</f>
        <v>88</v>
      </c>
      <c r="F8" s="130">
        <f>E8+6</f>
        <v>94</v>
      </c>
      <c r="G8" s="130">
        <f t="shared" si="2"/>
        <v>98</v>
      </c>
      <c r="H8" s="132" t="s">
        <v>152</v>
      </c>
      <c r="I8" s="146"/>
      <c r="J8" s="150" t="s">
        <v>246</v>
      </c>
      <c r="K8" s="150" t="s">
        <v>246</v>
      </c>
      <c r="L8" s="150" t="s">
        <v>246</v>
      </c>
      <c r="M8" s="150" t="s">
        <v>246</v>
      </c>
      <c r="N8" s="150" t="s">
        <v>246</v>
      </c>
      <c r="O8" s="150" t="s">
        <v>246</v>
      </c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</row>
    <row r="9" s="110" customFormat="1" ht="21" customHeight="1" spans="1:256">
      <c r="A9" s="129" t="s">
        <v>158</v>
      </c>
      <c r="B9" s="130">
        <f t="shared" si="0"/>
        <v>81</v>
      </c>
      <c r="C9" s="131">
        <v>86</v>
      </c>
      <c r="D9" s="130">
        <f>C9+6</f>
        <v>92</v>
      </c>
      <c r="E9" s="130">
        <f>D9+6</f>
        <v>98</v>
      </c>
      <c r="F9" s="130">
        <f>E9+6</f>
        <v>104</v>
      </c>
      <c r="G9" s="130">
        <f t="shared" si="2"/>
        <v>108</v>
      </c>
      <c r="H9" s="132" t="s">
        <v>159</v>
      </c>
      <c r="I9" s="146"/>
      <c r="J9" s="150" t="s">
        <v>249</v>
      </c>
      <c r="K9" s="150" t="s">
        <v>247</v>
      </c>
      <c r="L9" s="150" t="s">
        <v>246</v>
      </c>
      <c r="M9" s="150" t="s">
        <v>246</v>
      </c>
      <c r="N9" s="150" t="s">
        <v>248</v>
      </c>
      <c r="O9" s="150" t="s">
        <v>249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</row>
    <row r="10" s="110" customFormat="1" ht="21" customHeight="1" spans="1:256">
      <c r="A10" s="129" t="s">
        <v>160</v>
      </c>
      <c r="B10" s="130">
        <f>C10-1.6</f>
        <v>23.9</v>
      </c>
      <c r="C10" s="131">
        <v>25.5</v>
      </c>
      <c r="D10" s="130">
        <f>C10+1.9</f>
        <v>27.4</v>
      </c>
      <c r="E10" s="130">
        <f>D10+1.9</f>
        <v>29.3</v>
      </c>
      <c r="F10" s="130">
        <f>E10+1.9</f>
        <v>31.2</v>
      </c>
      <c r="G10" s="130">
        <f>F10+1.3</f>
        <v>32.5</v>
      </c>
      <c r="H10" s="132" t="s">
        <v>159</v>
      </c>
      <c r="I10" s="146"/>
      <c r="J10" s="150" t="s">
        <v>253</v>
      </c>
      <c r="K10" s="150" t="s">
        <v>250</v>
      </c>
      <c r="L10" s="150" t="s">
        <v>251</v>
      </c>
      <c r="M10" s="150" t="s">
        <v>237</v>
      </c>
      <c r="N10" s="150" t="s">
        <v>252</v>
      </c>
      <c r="O10" s="150" t="s">
        <v>253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</row>
    <row r="11" s="110" customFormat="1" ht="21" customHeight="1" spans="1:256">
      <c r="A11" s="129" t="s">
        <v>161</v>
      </c>
      <c r="B11" s="130">
        <f>C11-1</f>
        <v>18.5</v>
      </c>
      <c r="C11" s="131">
        <v>19.5</v>
      </c>
      <c r="D11" s="130">
        <f>C11+1.2</f>
        <v>20.7</v>
      </c>
      <c r="E11" s="130">
        <f>D11+1.2</f>
        <v>21.9</v>
      </c>
      <c r="F11" s="130">
        <f>E11+1.2</f>
        <v>23.1</v>
      </c>
      <c r="G11" s="130">
        <f>F11+0.7</f>
        <v>23.8</v>
      </c>
      <c r="H11" s="132" t="s">
        <v>162</v>
      </c>
      <c r="I11" s="146"/>
      <c r="J11" s="150" t="s">
        <v>256</v>
      </c>
      <c r="K11" s="150" t="s">
        <v>254</v>
      </c>
      <c r="L11" s="150" t="s">
        <v>255</v>
      </c>
      <c r="M11" s="150" t="s">
        <v>242</v>
      </c>
      <c r="N11" s="150" t="s">
        <v>239</v>
      </c>
      <c r="O11" s="150" t="s">
        <v>256</v>
      </c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</row>
    <row r="12" s="110" customFormat="1" ht="21" customHeight="1" spans="1:256">
      <c r="A12" s="129" t="s">
        <v>164</v>
      </c>
      <c r="B12" s="130">
        <f>C12-0.5</f>
        <v>16.5</v>
      </c>
      <c r="C12" s="131">
        <v>17</v>
      </c>
      <c r="D12" s="130">
        <f t="shared" ref="D12:G12" si="3">C12+0.5</f>
        <v>17.5</v>
      </c>
      <c r="E12" s="130">
        <f t="shared" si="3"/>
        <v>18</v>
      </c>
      <c r="F12" s="130">
        <f t="shared" si="3"/>
        <v>18.5</v>
      </c>
      <c r="G12" s="130">
        <f t="shared" si="3"/>
        <v>19</v>
      </c>
      <c r="H12" s="132" t="s">
        <v>159</v>
      </c>
      <c r="I12" s="146"/>
      <c r="J12" s="150" t="s">
        <v>246</v>
      </c>
      <c r="K12" s="150" t="s">
        <v>246</v>
      </c>
      <c r="L12" s="150" t="s">
        <v>246</v>
      </c>
      <c r="M12" s="150" t="s">
        <v>246</v>
      </c>
      <c r="N12" s="150" t="s">
        <v>246</v>
      </c>
      <c r="O12" s="150" t="s">
        <v>246</v>
      </c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</row>
    <row r="13" s="110" customFormat="1" ht="21" customHeight="1" spans="1:256">
      <c r="A13" s="129" t="s">
        <v>165</v>
      </c>
      <c r="B13" s="130">
        <f>C13-0.5</f>
        <v>11</v>
      </c>
      <c r="C13" s="131">
        <v>11.5</v>
      </c>
      <c r="D13" s="130">
        <f t="shared" ref="D13:G13" si="4">C13+0.5</f>
        <v>12</v>
      </c>
      <c r="E13" s="130">
        <f t="shared" si="4"/>
        <v>12.5</v>
      </c>
      <c r="F13" s="130">
        <f t="shared" si="4"/>
        <v>13</v>
      </c>
      <c r="G13" s="130">
        <f t="shared" si="4"/>
        <v>13.5</v>
      </c>
      <c r="H13" s="132">
        <v>0</v>
      </c>
      <c r="I13" s="146"/>
      <c r="J13" s="150" t="s">
        <v>248</v>
      </c>
      <c r="K13" s="150" t="s">
        <v>257</v>
      </c>
      <c r="L13" s="150" t="s">
        <v>258</v>
      </c>
      <c r="M13" s="150" t="s">
        <v>246</v>
      </c>
      <c r="N13" s="150" t="s">
        <v>246</v>
      </c>
      <c r="O13" s="150" t="s">
        <v>248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</row>
    <row r="14" s="110" customFormat="1" ht="21" customHeight="1" spans="1:256">
      <c r="A14" s="129" t="s">
        <v>166</v>
      </c>
      <c r="B14" s="130">
        <f>C14-1.5</f>
        <v>22.5</v>
      </c>
      <c r="C14" s="131">
        <v>24</v>
      </c>
      <c r="D14" s="130">
        <f>C14+1.7</f>
        <v>25.7</v>
      </c>
      <c r="E14" s="130">
        <f>D14+1.7</f>
        <v>27.4</v>
      </c>
      <c r="F14" s="130">
        <f>E14+1.7</f>
        <v>29.1</v>
      </c>
      <c r="G14" s="130">
        <f>F14+1.6</f>
        <v>30.7</v>
      </c>
      <c r="H14" s="133"/>
      <c r="I14" s="146"/>
      <c r="J14" s="150" t="s">
        <v>263</v>
      </c>
      <c r="K14" s="150" t="s">
        <v>259</v>
      </c>
      <c r="L14" s="150" t="s">
        <v>263</v>
      </c>
      <c r="M14" s="150" t="s">
        <v>261</v>
      </c>
      <c r="N14" s="150" t="s">
        <v>261</v>
      </c>
      <c r="O14" s="150" t="s">
        <v>259</v>
      </c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</row>
    <row r="15" s="110" customFormat="1" ht="21" customHeight="1" spans="1:256">
      <c r="A15" s="129" t="s">
        <v>167</v>
      </c>
      <c r="B15" s="130">
        <f>C15-1.8</f>
        <v>31.2</v>
      </c>
      <c r="C15" s="131">
        <v>33</v>
      </c>
      <c r="D15" s="130">
        <f>C15+2.25</f>
        <v>35.25</v>
      </c>
      <c r="E15" s="130">
        <f>D15+2.25</f>
        <v>37.5</v>
      </c>
      <c r="F15" s="130">
        <f>E15+2.25</f>
        <v>39.75</v>
      </c>
      <c r="G15" s="130">
        <f>F15+2</f>
        <v>41.75</v>
      </c>
      <c r="H15" s="133"/>
      <c r="I15" s="146"/>
      <c r="J15" s="150" t="s">
        <v>261</v>
      </c>
      <c r="K15" s="150" t="s">
        <v>261</v>
      </c>
      <c r="L15" s="150" t="s">
        <v>261</v>
      </c>
      <c r="M15" s="150" t="s">
        <v>261</v>
      </c>
      <c r="N15" s="150" t="s">
        <v>261</v>
      </c>
      <c r="O15" s="150" t="s">
        <v>261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</row>
    <row r="16" s="110" customFormat="1" ht="21" customHeight="1" spans="1:256">
      <c r="A16" s="129" t="s">
        <v>168</v>
      </c>
      <c r="B16" s="130">
        <f>C16</f>
        <v>12</v>
      </c>
      <c r="C16" s="131">
        <v>12</v>
      </c>
      <c r="D16" s="130">
        <f>B16+1</f>
        <v>13</v>
      </c>
      <c r="E16" s="130">
        <f>D16</f>
        <v>13</v>
      </c>
      <c r="F16" s="130">
        <f>D16+1</f>
        <v>14</v>
      </c>
      <c r="G16" s="130">
        <f>F16</f>
        <v>14</v>
      </c>
      <c r="H16" s="133"/>
      <c r="I16" s="146"/>
      <c r="J16" s="150" t="s">
        <v>246</v>
      </c>
      <c r="K16" s="150" t="s">
        <v>246</v>
      </c>
      <c r="L16" s="150" t="s">
        <v>246</v>
      </c>
      <c r="M16" s="150" t="s">
        <v>246</v>
      </c>
      <c r="N16" s="150" t="s">
        <v>246</v>
      </c>
      <c r="O16" s="150" t="s">
        <v>246</v>
      </c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</row>
    <row r="17" s="110" customFormat="1" ht="21" customHeight="1" spans="1:256">
      <c r="A17" s="129" t="s">
        <v>169</v>
      </c>
      <c r="B17" s="130">
        <v>3.5</v>
      </c>
      <c r="C17" s="131">
        <v>3.5</v>
      </c>
      <c r="D17" s="130">
        <v>3.5</v>
      </c>
      <c r="E17" s="130">
        <v>3.5</v>
      </c>
      <c r="F17" s="130">
        <v>3.5</v>
      </c>
      <c r="G17" s="130">
        <v>3.5</v>
      </c>
      <c r="H17" s="134"/>
      <c r="I17" s="146"/>
      <c r="J17" s="150"/>
      <c r="K17" s="150"/>
      <c r="L17" s="150"/>
      <c r="M17" s="150"/>
      <c r="N17" s="150"/>
      <c r="O17" s="150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</row>
    <row r="18" s="110" customFormat="1" ht="21" customHeight="1" spans="1:256">
      <c r="A18" s="129" t="s">
        <v>170</v>
      </c>
      <c r="B18" s="130">
        <v>2</v>
      </c>
      <c r="C18" s="131">
        <v>2</v>
      </c>
      <c r="D18" s="130">
        <v>2</v>
      </c>
      <c r="E18" s="130">
        <v>2</v>
      </c>
      <c r="F18" s="130">
        <v>2</v>
      </c>
      <c r="G18" s="130">
        <v>2</v>
      </c>
      <c r="H18" s="134"/>
      <c r="I18" s="146"/>
      <c r="J18" s="150"/>
      <c r="K18" s="150"/>
      <c r="L18" s="150"/>
      <c r="M18" s="150"/>
      <c r="N18" s="150"/>
      <c r="O18" s="150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="110" customFormat="1" ht="21" customHeight="1" spans="1:256">
      <c r="A19" s="135"/>
      <c r="B19" s="136"/>
      <c r="C19" s="136"/>
      <c r="D19" s="136"/>
      <c r="E19" s="136"/>
      <c r="F19" s="136"/>
      <c r="G19" s="136"/>
      <c r="H19" s="134"/>
      <c r="I19" s="146"/>
      <c r="J19" s="150"/>
      <c r="K19" s="150"/>
      <c r="L19" s="150"/>
      <c r="M19" s="150"/>
      <c r="N19" s="150"/>
      <c r="O19" s="150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</row>
    <row r="20" s="110" customFormat="1" ht="21" customHeight="1" spans="1:256">
      <c r="A20" s="135"/>
      <c r="B20" s="136"/>
      <c r="C20" s="136"/>
      <c r="D20" s="136"/>
      <c r="E20" s="136"/>
      <c r="F20" s="136"/>
      <c r="G20" s="136"/>
      <c r="H20" s="137"/>
      <c r="I20" s="146"/>
      <c r="J20" s="150"/>
      <c r="K20" s="150"/>
      <c r="L20" s="150"/>
      <c r="M20" s="150"/>
      <c r="N20" s="150"/>
      <c r="O20" s="150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</row>
    <row r="21" s="110" customFormat="1" ht="21" customHeight="1" spans="1:256">
      <c r="A21" s="138"/>
      <c r="B21" s="139"/>
      <c r="C21" s="139"/>
      <c r="D21" s="139"/>
      <c r="E21" s="140"/>
      <c r="F21" s="139"/>
      <c r="G21" s="139"/>
      <c r="H21" s="139"/>
      <c r="I21" s="146"/>
      <c r="J21" s="151"/>
      <c r="K21" s="151"/>
      <c r="L21" s="150"/>
      <c r="M21" s="151"/>
      <c r="N21" s="151"/>
      <c r="O21" s="150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</row>
    <row r="22" ht="16.5" spans="1:16">
      <c r="A22" s="141"/>
      <c r="B22" s="141"/>
      <c r="C22" s="142"/>
      <c r="D22" s="142"/>
      <c r="E22" s="143"/>
      <c r="F22" s="142"/>
      <c r="G22" s="142"/>
      <c r="H22" s="142"/>
      <c r="M22" s="110"/>
      <c r="N22" s="110"/>
      <c r="O22" s="110"/>
      <c r="P22" s="113"/>
    </row>
    <row r="23" spans="1:16">
      <c r="A23" s="144" t="s">
        <v>171</v>
      </c>
      <c r="B23" s="144"/>
      <c r="C23" s="145"/>
      <c r="D23" s="145"/>
      <c r="M23" s="110"/>
      <c r="N23" s="110"/>
      <c r="O23" s="110"/>
      <c r="P23" s="113"/>
    </row>
    <row r="24" spans="3:16">
      <c r="C24" s="111"/>
      <c r="J24" s="152" t="s">
        <v>172</v>
      </c>
      <c r="K24" s="153">
        <v>45472</v>
      </c>
      <c r="L24" s="152" t="s">
        <v>173</v>
      </c>
      <c r="M24" s="152" t="s">
        <v>133</v>
      </c>
      <c r="N24" s="152" t="s">
        <v>174</v>
      </c>
      <c r="O24" s="110" t="s">
        <v>136</v>
      </c>
      <c r="P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4.5" customWidth="1"/>
    <col min="3" max="3" width="12.875" style="96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97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98"/>
      <c r="I3" s="4" t="s">
        <v>222</v>
      </c>
      <c r="J3" s="4" t="s">
        <v>222</v>
      </c>
      <c r="K3" s="4" t="s">
        <v>222</v>
      </c>
      <c r="L3" s="4" t="s">
        <v>222</v>
      </c>
      <c r="M3" s="4" t="s">
        <v>222</v>
      </c>
      <c r="N3" s="7"/>
      <c r="O3" s="7"/>
    </row>
    <row r="4" s="95" customFormat="1" ht="20" customHeight="1" spans="1:15">
      <c r="A4" s="31">
        <v>1</v>
      </c>
      <c r="B4" s="24" t="s">
        <v>287</v>
      </c>
      <c r="C4" s="25" t="s">
        <v>288</v>
      </c>
      <c r="D4" s="26" t="s">
        <v>289</v>
      </c>
      <c r="E4" s="27" t="s">
        <v>62</v>
      </c>
      <c r="F4" s="73" t="s">
        <v>290</v>
      </c>
      <c r="G4" s="31" t="s">
        <v>65</v>
      </c>
      <c r="H4" s="31" t="s">
        <v>65</v>
      </c>
      <c r="I4" s="104">
        <v>1</v>
      </c>
      <c r="J4" s="105">
        <v>1</v>
      </c>
      <c r="K4" s="105">
        <v>0</v>
      </c>
      <c r="L4" s="105">
        <v>0</v>
      </c>
      <c r="M4" s="31">
        <v>0</v>
      </c>
      <c r="N4" s="31">
        <f t="shared" ref="N4:N16" si="0">SUM(I4:M4)</f>
        <v>2</v>
      </c>
      <c r="O4" s="31"/>
    </row>
    <row r="5" s="95" customFormat="1" ht="20" customHeight="1" spans="1:15">
      <c r="A5" s="31">
        <v>2</v>
      </c>
      <c r="B5" s="24" t="s">
        <v>291</v>
      </c>
      <c r="C5" s="25" t="s">
        <v>288</v>
      </c>
      <c r="D5" s="26" t="s">
        <v>289</v>
      </c>
      <c r="E5" s="27" t="s">
        <v>62</v>
      </c>
      <c r="F5" s="73" t="s">
        <v>290</v>
      </c>
      <c r="G5" s="99" t="s">
        <v>65</v>
      </c>
      <c r="H5" s="99" t="s">
        <v>65</v>
      </c>
      <c r="I5" s="106">
        <v>2</v>
      </c>
      <c r="J5" s="105">
        <v>0</v>
      </c>
      <c r="K5" s="105">
        <v>1</v>
      </c>
      <c r="L5" s="105">
        <v>0</v>
      </c>
      <c r="M5" s="31">
        <v>0</v>
      </c>
      <c r="N5" s="31">
        <f t="shared" si="0"/>
        <v>3</v>
      </c>
      <c r="O5" s="31"/>
    </row>
    <row r="6" s="95" customFormat="1" ht="20" customHeight="1" spans="1:15">
      <c r="A6" s="31">
        <v>3</v>
      </c>
      <c r="B6" s="24" t="s">
        <v>292</v>
      </c>
      <c r="C6" s="25" t="s">
        <v>288</v>
      </c>
      <c r="D6" s="26" t="s">
        <v>293</v>
      </c>
      <c r="E6" s="27" t="s">
        <v>62</v>
      </c>
      <c r="F6" s="73" t="s">
        <v>290</v>
      </c>
      <c r="G6" s="99" t="s">
        <v>65</v>
      </c>
      <c r="H6" s="99" t="s">
        <v>65</v>
      </c>
      <c r="I6" s="106">
        <v>1</v>
      </c>
      <c r="J6" s="105">
        <v>1</v>
      </c>
      <c r="K6" s="105">
        <v>1</v>
      </c>
      <c r="L6" s="105">
        <v>0</v>
      </c>
      <c r="M6" s="31">
        <v>0</v>
      </c>
      <c r="N6" s="31">
        <f t="shared" si="0"/>
        <v>3</v>
      </c>
      <c r="O6" s="31"/>
    </row>
    <row r="7" s="95" customFormat="1" ht="20" customHeight="1" spans="1:15">
      <c r="A7" s="31">
        <v>4</v>
      </c>
      <c r="B7" s="24" t="s">
        <v>294</v>
      </c>
      <c r="C7" s="25" t="s">
        <v>288</v>
      </c>
      <c r="D7" s="26" t="s">
        <v>112</v>
      </c>
      <c r="E7" s="27" t="s">
        <v>62</v>
      </c>
      <c r="F7" s="73" t="s">
        <v>290</v>
      </c>
      <c r="G7" s="99" t="s">
        <v>65</v>
      </c>
      <c r="H7" s="99" t="s">
        <v>65</v>
      </c>
      <c r="I7" s="106">
        <v>3</v>
      </c>
      <c r="J7" s="105">
        <v>0</v>
      </c>
      <c r="K7" s="105">
        <v>1</v>
      </c>
      <c r="L7" s="105">
        <v>0</v>
      </c>
      <c r="M7" s="31">
        <v>0</v>
      </c>
      <c r="N7" s="31">
        <f t="shared" si="0"/>
        <v>4</v>
      </c>
      <c r="O7" s="31"/>
    </row>
    <row r="8" s="95" customFormat="1" ht="20" customHeight="1" spans="1:15">
      <c r="A8" s="31">
        <v>5</v>
      </c>
      <c r="B8" s="24" t="s">
        <v>295</v>
      </c>
      <c r="C8" s="25" t="s">
        <v>288</v>
      </c>
      <c r="D8" s="26" t="s">
        <v>296</v>
      </c>
      <c r="E8" s="27" t="s">
        <v>62</v>
      </c>
      <c r="F8" s="73" t="s">
        <v>290</v>
      </c>
      <c r="G8" s="99" t="s">
        <v>65</v>
      </c>
      <c r="H8" s="99" t="s">
        <v>65</v>
      </c>
      <c r="I8" s="106">
        <v>2</v>
      </c>
      <c r="J8" s="105">
        <v>1</v>
      </c>
      <c r="K8" s="105">
        <v>0</v>
      </c>
      <c r="L8" s="105">
        <v>0</v>
      </c>
      <c r="M8" s="31">
        <v>0</v>
      </c>
      <c r="N8" s="31">
        <f t="shared" si="0"/>
        <v>3</v>
      </c>
      <c r="O8" s="31"/>
    </row>
    <row r="9" s="95" customFormat="1" ht="20" customHeight="1" spans="1:15">
      <c r="A9" s="31"/>
      <c r="B9" s="100"/>
      <c r="C9" s="78"/>
      <c r="D9" s="78"/>
      <c r="E9" s="27"/>
      <c r="F9" s="73"/>
      <c r="G9" s="99"/>
      <c r="H9" s="99"/>
      <c r="I9" s="106"/>
      <c r="J9" s="105"/>
      <c r="K9" s="105"/>
      <c r="L9" s="105"/>
      <c r="M9" s="31"/>
      <c r="N9" s="31"/>
      <c r="O9" s="31"/>
    </row>
    <row r="10" ht="20" customHeight="1" spans="1:15">
      <c r="A10" s="101">
        <v>6</v>
      </c>
      <c r="B10" s="24">
        <v>40428190</v>
      </c>
      <c r="C10" s="26" t="s">
        <v>297</v>
      </c>
      <c r="D10" s="26" t="s">
        <v>289</v>
      </c>
      <c r="E10" s="27" t="s">
        <v>62</v>
      </c>
      <c r="F10" s="73" t="s">
        <v>290</v>
      </c>
      <c r="G10" s="99" t="s">
        <v>65</v>
      </c>
      <c r="H10" s="99" t="s">
        <v>65</v>
      </c>
      <c r="I10" s="106">
        <v>3</v>
      </c>
      <c r="J10" s="105">
        <v>0</v>
      </c>
      <c r="K10" s="105">
        <v>0</v>
      </c>
      <c r="L10" s="105">
        <v>0</v>
      </c>
      <c r="M10" s="31">
        <v>0</v>
      </c>
      <c r="N10" s="31">
        <f t="shared" si="0"/>
        <v>3</v>
      </c>
      <c r="O10" s="10"/>
    </row>
    <row r="11" ht="20" customHeight="1" spans="1:15">
      <c r="A11" s="101">
        <v>7</v>
      </c>
      <c r="B11" s="24">
        <v>40428189</v>
      </c>
      <c r="C11" s="26" t="s">
        <v>297</v>
      </c>
      <c r="D11" s="26" t="s">
        <v>296</v>
      </c>
      <c r="E11" s="27" t="s">
        <v>62</v>
      </c>
      <c r="F11" s="73" t="s">
        <v>290</v>
      </c>
      <c r="G11" s="99" t="s">
        <v>65</v>
      </c>
      <c r="H11" s="99" t="s">
        <v>65</v>
      </c>
      <c r="I11" s="106">
        <v>1</v>
      </c>
      <c r="J11" s="105">
        <v>1</v>
      </c>
      <c r="K11" s="105">
        <v>0</v>
      </c>
      <c r="L11" s="105">
        <v>0</v>
      </c>
      <c r="M11" s="31">
        <v>0</v>
      </c>
      <c r="N11" s="31">
        <f t="shared" si="0"/>
        <v>2</v>
      </c>
      <c r="O11" s="10"/>
    </row>
    <row r="12" ht="20" customHeight="1" spans="1:15">
      <c r="A12" s="101">
        <v>8</v>
      </c>
      <c r="B12" s="56">
        <v>30921269</v>
      </c>
      <c r="C12" s="25" t="s">
        <v>297</v>
      </c>
      <c r="D12" s="25" t="s">
        <v>298</v>
      </c>
      <c r="E12" s="27" t="s">
        <v>62</v>
      </c>
      <c r="F12" s="73" t="s">
        <v>290</v>
      </c>
      <c r="G12" s="99" t="s">
        <v>65</v>
      </c>
      <c r="H12" s="99" t="s">
        <v>65</v>
      </c>
      <c r="I12" s="106">
        <v>1</v>
      </c>
      <c r="J12" s="105">
        <v>1</v>
      </c>
      <c r="K12" s="105">
        <v>1</v>
      </c>
      <c r="L12" s="105">
        <v>0</v>
      </c>
      <c r="M12" s="31">
        <v>0</v>
      </c>
      <c r="N12" s="31">
        <f t="shared" si="0"/>
        <v>3</v>
      </c>
      <c r="O12" s="10"/>
    </row>
    <row r="13" ht="20" customHeight="1" spans="1:15">
      <c r="A13" s="101">
        <v>9</v>
      </c>
      <c r="B13" s="56">
        <v>30921268</v>
      </c>
      <c r="C13" s="25" t="s">
        <v>297</v>
      </c>
      <c r="D13" s="25" t="s">
        <v>293</v>
      </c>
      <c r="E13" s="27" t="s">
        <v>62</v>
      </c>
      <c r="F13" s="73" t="s">
        <v>290</v>
      </c>
      <c r="G13" s="99" t="s">
        <v>65</v>
      </c>
      <c r="H13" s="99" t="s">
        <v>65</v>
      </c>
      <c r="I13" s="106">
        <v>2</v>
      </c>
      <c r="J13" s="105">
        <v>2</v>
      </c>
      <c r="K13" s="105">
        <v>1</v>
      </c>
      <c r="L13" s="105">
        <v>0</v>
      </c>
      <c r="M13" s="31">
        <v>0</v>
      </c>
      <c r="N13" s="31">
        <f t="shared" si="0"/>
        <v>5</v>
      </c>
      <c r="O13" s="10"/>
    </row>
    <row r="14" ht="20" customHeight="1" spans="1:15">
      <c r="A14" s="31"/>
      <c r="B14" s="29"/>
      <c r="C14" s="29"/>
      <c r="D14" s="29"/>
      <c r="E14" s="27"/>
      <c r="F14" s="73"/>
      <c r="G14" s="99"/>
      <c r="H14" s="99"/>
      <c r="I14" s="106"/>
      <c r="J14" s="105"/>
      <c r="K14" s="105"/>
      <c r="L14" s="105"/>
      <c r="M14" s="31"/>
      <c r="N14" s="31"/>
      <c r="O14" s="10"/>
    </row>
    <row r="15" ht="20" customHeight="1" spans="1:15">
      <c r="A15" s="31"/>
      <c r="B15" s="29"/>
      <c r="C15" s="29"/>
      <c r="D15" s="29"/>
      <c r="E15" s="27"/>
      <c r="F15" s="73"/>
      <c r="G15" s="99"/>
      <c r="H15" s="99"/>
      <c r="I15" s="106"/>
      <c r="J15" s="105"/>
      <c r="K15" s="105"/>
      <c r="L15" s="105"/>
      <c r="M15" s="31"/>
      <c r="N15" s="31"/>
      <c r="O15" s="10"/>
    </row>
    <row r="16" ht="20" customHeight="1" spans="1:15">
      <c r="A16" s="31"/>
      <c r="B16" s="29"/>
      <c r="C16" s="29"/>
      <c r="D16" s="29"/>
      <c r="E16" s="27"/>
      <c r="F16" s="73"/>
      <c r="G16" s="99"/>
      <c r="H16" s="99"/>
      <c r="I16" s="106"/>
      <c r="J16" s="105"/>
      <c r="K16" s="105"/>
      <c r="L16" s="105"/>
      <c r="M16" s="31"/>
      <c r="N16" s="31"/>
      <c r="O16" s="10"/>
    </row>
    <row r="17" ht="20" customHeight="1" spans="1:15">
      <c r="A17" s="9"/>
      <c r="B17" s="82"/>
      <c r="C17" s="82"/>
      <c r="D17" s="82"/>
      <c r="E17" s="83"/>
      <c r="F17" s="82"/>
      <c r="G17" s="9"/>
      <c r="H17" s="10"/>
      <c r="I17" s="107"/>
      <c r="J17" s="108"/>
      <c r="K17" s="108"/>
      <c r="L17" s="108"/>
      <c r="M17" s="9"/>
      <c r="N17" s="9"/>
      <c r="O17" s="10"/>
    </row>
    <row r="18" s="2" customFormat="1" ht="18.75" spans="1:15">
      <c r="A18" s="13" t="s">
        <v>299</v>
      </c>
      <c r="B18" s="14"/>
      <c r="C18" s="82"/>
      <c r="D18" s="15"/>
      <c r="E18" s="16"/>
      <c r="F18" s="82"/>
      <c r="G18" s="9"/>
      <c r="H18" s="36"/>
      <c r="I18" s="30"/>
      <c r="J18" s="13" t="s">
        <v>300</v>
      </c>
      <c r="K18" s="14"/>
      <c r="L18" s="14"/>
      <c r="M18" s="15"/>
      <c r="N18" s="14"/>
      <c r="O18" s="21"/>
    </row>
    <row r="19" ht="61" customHeight="1" spans="1:15">
      <c r="A19" s="102" t="s">
        <v>301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9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F18" sqref="F18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303</v>
      </c>
      <c r="H2" s="4"/>
      <c r="I2" s="4" t="s">
        <v>304</v>
      </c>
      <c r="J2" s="4"/>
      <c r="K2" s="6" t="s">
        <v>305</v>
      </c>
      <c r="L2" s="86" t="s">
        <v>306</v>
      </c>
      <c r="M2" s="19" t="s">
        <v>307</v>
      </c>
    </row>
    <row r="3" s="1" customFormat="1" ht="16.5" spans="1:13">
      <c r="A3" s="4"/>
      <c r="B3" s="7"/>
      <c r="C3" s="7"/>
      <c r="D3" s="7"/>
      <c r="E3" s="7"/>
      <c r="F3" s="7"/>
      <c r="G3" s="4" t="s">
        <v>308</v>
      </c>
      <c r="H3" s="4" t="s">
        <v>309</v>
      </c>
      <c r="I3" s="4" t="s">
        <v>308</v>
      </c>
      <c r="J3" s="4" t="s">
        <v>309</v>
      </c>
      <c r="K3" s="8"/>
      <c r="L3" s="87"/>
      <c r="M3" s="20"/>
    </row>
    <row r="4" ht="22" customHeight="1" spans="1:13">
      <c r="A4" s="72">
        <v>1</v>
      </c>
      <c r="B4" s="73" t="s">
        <v>290</v>
      </c>
      <c r="C4" s="24" t="s">
        <v>287</v>
      </c>
      <c r="D4" s="25" t="s">
        <v>288</v>
      </c>
      <c r="E4" s="26" t="s">
        <v>289</v>
      </c>
      <c r="F4" s="27" t="s">
        <v>62</v>
      </c>
      <c r="G4" s="74">
        <v>-0.01</v>
      </c>
      <c r="H4" s="74">
        <v>0</v>
      </c>
      <c r="I4" s="74">
        <v>-0.01</v>
      </c>
      <c r="J4" s="74">
        <v>-0.01</v>
      </c>
      <c r="K4" s="88"/>
      <c r="L4" s="9" t="s">
        <v>95</v>
      </c>
      <c r="M4" s="9" t="s">
        <v>310</v>
      </c>
    </row>
    <row r="5" ht="22" customHeight="1" spans="1:13">
      <c r="A5" s="72">
        <v>2</v>
      </c>
      <c r="B5" s="73" t="s">
        <v>290</v>
      </c>
      <c r="C5" s="24" t="s">
        <v>291</v>
      </c>
      <c r="D5" s="25" t="s">
        <v>288</v>
      </c>
      <c r="E5" s="26" t="s">
        <v>289</v>
      </c>
      <c r="F5" s="27" t="s">
        <v>62</v>
      </c>
      <c r="G5" s="74">
        <v>-0.01</v>
      </c>
      <c r="H5" s="74">
        <v>0</v>
      </c>
      <c r="I5" s="74">
        <v>-0.01</v>
      </c>
      <c r="J5" s="74">
        <v>-0.01</v>
      </c>
      <c r="K5" s="88"/>
      <c r="L5" s="9" t="s">
        <v>95</v>
      </c>
      <c r="M5" s="9" t="s">
        <v>310</v>
      </c>
    </row>
    <row r="6" ht="22" customHeight="1" spans="1:13">
      <c r="A6" s="72">
        <v>3</v>
      </c>
      <c r="B6" s="73" t="s">
        <v>290</v>
      </c>
      <c r="C6" s="24" t="s">
        <v>292</v>
      </c>
      <c r="D6" s="25" t="s">
        <v>288</v>
      </c>
      <c r="E6" s="26" t="s">
        <v>293</v>
      </c>
      <c r="F6" s="27" t="s">
        <v>62</v>
      </c>
      <c r="G6" s="74">
        <v>-0.01</v>
      </c>
      <c r="H6" s="74">
        <v>-0.01</v>
      </c>
      <c r="I6" s="74">
        <v>-0.02</v>
      </c>
      <c r="J6" s="74">
        <v>-0.01</v>
      </c>
      <c r="K6" s="88"/>
      <c r="L6" s="9" t="s">
        <v>95</v>
      </c>
      <c r="M6" s="9" t="s">
        <v>310</v>
      </c>
    </row>
    <row r="7" ht="22" customHeight="1" spans="1:13">
      <c r="A7" s="72">
        <v>4</v>
      </c>
      <c r="B7" s="73" t="s">
        <v>290</v>
      </c>
      <c r="C7" s="24" t="s">
        <v>294</v>
      </c>
      <c r="D7" s="25" t="s">
        <v>288</v>
      </c>
      <c r="E7" s="26" t="s">
        <v>112</v>
      </c>
      <c r="F7" s="27" t="s">
        <v>62</v>
      </c>
      <c r="G7" s="74">
        <v>-0.01</v>
      </c>
      <c r="H7" s="74">
        <v>0</v>
      </c>
      <c r="I7" s="74">
        <v>-0.01</v>
      </c>
      <c r="J7" s="74">
        <v>-0.01</v>
      </c>
      <c r="K7" s="88"/>
      <c r="L7" s="9" t="s">
        <v>95</v>
      </c>
      <c r="M7" s="9" t="s">
        <v>310</v>
      </c>
    </row>
    <row r="8" ht="22" customHeight="1" spans="1:13">
      <c r="A8" s="72">
        <v>5</v>
      </c>
      <c r="B8" s="73" t="s">
        <v>290</v>
      </c>
      <c r="C8" s="24" t="s">
        <v>295</v>
      </c>
      <c r="D8" s="25" t="s">
        <v>288</v>
      </c>
      <c r="E8" s="26" t="s">
        <v>296</v>
      </c>
      <c r="F8" s="27" t="s">
        <v>62</v>
      </c>
      <c r="G8" s="74">
        <v>-0.01</v>
      </c>
      <c r="H8" s="74">
        <v>-0.02</v>
      </c>
      <c r="I8" s="74">
        <v>-0.02</v>
      </c>
      <c r="J8" s="74">
        <v>-0.01</v>
      </c>
      <c r="K8" s="88"/>
      <c r="L8" s="9" t="s">
        <v>95</v>
      </c>
      <c r="M8" s="9" t="s">
        <v>310</v>
      </c>
    </row>
    <row r="9" ht="22" customHeight="1" spans="1:13">
      <c r="A9" s="72">
        <v>6</v>
      </c>
      <c r="B9" s="73" t="s">
        <v>290</v>
      </c>
      <c r="C9" s="24">
        <v>40428190</v>
      </c>
      <c r="D9" s="26" t="s">
        <v>297</v>
      </c>
      <c r="E9" s="26" t="s">
        <v>289</v>
      </c>
      <c r="F9" s="27" t="s">
        <v>62</v>
      </c>
      <c r="G9" s="74">
        <v>-0.01</v>
      </c>
      <c r="H9" s="74">
        <v>-0.01</v>
      </c>
      <c r="I9" s="74">
        <v>-0.02</v>
      </c>
      <c r="J9" s="74">
        <v>-0.02</v>
      </c>
      <c r="K9" s="88"/>
      <c r="L9" s="9" t="s">
        <v>95</v>
      </c>
      <c r="M9" s="9" t="s">
        <v>310</v>
      </c>
    </row>
    <row r="10" ht="22" customHeight="1" spans="1:13">
      <c r="A10" s="72">
        <v>7</v>
      </c>
      <c r="B10" s="73" t="s">
        <v>290</v>
      </c>
      <c r="C10" s="24">
        <v>40428189</v>
      </c>
      <c r="D10" s="26" t="s">
        <v>297</v>
      </c>
      <c r="E10" s="26" t="s">
        <v>296</v>
      </c>
      <c r="F10" s="27" t="s">
        <v>62</v>
      </c>
      <c r="G10" s="74">
        <v>-0.01</v>
      </c>
      <c r="H10" s="74">
        <v>-0.02</v>
      </c>
      <c r="I10" s="74">
        <v>-0.01</v>
      </c>
      <c r="J10" s="74">
        <v>-0.01</v>
      </c>
      <c r="K10" s="88"/>
      <c r="L10" s="9" t="s">
        <v>95</v>
      </c>
      <c r="M10" s="9" t="s">
        <v>310</v>
      </c>
    </row>
    <row r="11" ht="22" customHeight="1" spans="1:13">
      <c r="A11" s="72">
        <v>8</v>
      </c>
      <c r="B11" s="73" t="s">
        <v>290</v>
      </c>
      <c r="C11" s="56">
        <v>30921269</v>
      </c>
      <c r="D11" s="25" t="s">
        <v>297</v>
      </c>
      <c r="E11" s="25" t="s">
        <v>298</v>
      </c>
      <c r="F11" s="27" t="s">
        <v>62</v>
      </c>
      <c r="G11" s="74">
        <v>-0.01</v>
      </c>
      <c r="H11" s="74">
        <v>-0.01</v>
      </c>
      <c r="I11" s="74">
        <v>-0.01</v>
      </c>
      <c r="J11" s="74">
        <v>-0.02</v>
      </c>
      <c r="K11" s="88"/>
      <c r="L11" s="9" t="s">
        <v>95</v>
      </c>
      <c r="M11" s="9" t="s">
        <v>310</v>
      </c>
    </row>
    <row r="12" customFormat="1" ht="22" customHeight="1" spans="1:13">
      <c r="A12" s="72">
        <v>9</v>
      </c>
      <c r="B12" s="73" t="s">
        <v>290</v>
      </c>
      <c r="C12" s="56">
        <v>30921268</v>
      </c>
      <c r="D12" s="25" t="s">
        <v>297</v>
      </c>
      <c r="E12" s="25" t="s">
        <v>293</v>
      </c>
      <c r="F12" s="27" t="s">
        <v>62</v>
      </c>
      <c r="G12" s="74">
        <v>-0.01</v>
      </c>
      <c r="H12" s="74">
        <v>-0.01</v>
      </c>
      <c r="I12" s="74">
        <v>-0.01</v>
      </c>
      <c r="J12" s="74">
        <v>-0.02</v>
      </c>
      <c r="K12" s="88"/>
      <c r="L12" s="9" t="s">
        <v>95</v>
      </c>
      <c r="M12" s="9" t="s">
        <v>310</v>
      </c>
    </row>
    <row r="13" customFormat="1" ht="22" customHeight="1" spans="1:13">
      <c r="A13" s="72"/>
      <c r="B13" s="73"/>
      <c r="C13" s="29"/>
      <c r="D13" s="29"/>
      <c r="E13" s="29"/>
      <c r="F13" s="27"/>
      <c r="G13" s="74"/>
      <c r="H13" s="74"/>
      <c r="I13" s="74"/>
      <c r="J13" s="74"/>
      <c r="K13" s="88"/>
      <c r="L13" s="9"/>
      <c r="M13" s="9"/>
    </row>
    <row r="14" customFormat="1" ht="22" customHeight="1" spans="1:13">
      <c r="A14" s="72"/>
      <c r="B14" s="73"/>
      <c r="C14" s="29"/>
      <c r="D14" s="29"/>
      <c r="E14" s="29"/>
      <c r="F14" s="27"/>
      <c r="G14" s="74"/>
      <c r="H14" s="74"/>
      <c r="I14" s="74"/>
      <c r="J14" s="74"/>
      <c r="K14" s="88"/>
      <c r="L14" s="9"/>
      <c r="M14" s="9"/>
    </row>
    <row r="15" customFormat="1" ht="22" customHeight="1" spans="1:13">
      <c r="A15" s="72"/>
      <c r="B15" s="73"/>
      <c r="C15" s="29"/>
      <c r="D15" s="29"/>
      <c r="E15" s="29"/>
      <c r="F15" s="27"/>
      <c r="G15" s="74"/>
      <c r="H15" s="74"/>
      <c r="I15" s="74"/>
      <c r="J15" s="74"/>
      <c r="K15" s="88"/>
      <c r="L15" s="9"/>
      <c r="M15" s="9"/>
    </row>
    <row r="16" customFormat="1" ht="22" customHeight="1" spans="1:13">
      <c r="A16" s="72"/>
      <c r="B16" s="73"/>
      <c r="C16" s="29"/>
      <c r="D16" s="29"/>
      <c r="E16" s="29"/>
      <c r="F16" s="27"/>
      <c r="G16" s="74"/>
      <c r="H16" s="74"/>
      <c r="I16" s="74"/>
      <c r="J16" s="74"/>
      <c r="K16" s="88"/>
      <c r="L16" s="9"/>
      <c r="M16" s="9"/>
    </row>
    <row r="17" customFormat="1" ht="22" customHeight="1" spans="1:13">
      <c r="A17" s="75"/>
      <c r="B17" s="76"/>
      <c r="C17" s="77"/>
      <c r="D17" s="78"/>
      <c r="E17" s="79"/>
      <c r="F17" s="27"/>
      <c r="G17" s="80"/>
      <c r="H17" s="81"/>
      <c r="I17" s="89"/>
      <c r="J17" s="89"/>
      <c r="K17" s="90"/>
      <c r="L17" s="91"/>
      <c r="M17" s="92"/>
    </row>
    <row r="18" s="2" customFormat="1" ht="18.75" spans="1:13">
      <c r="A18" s="13" t="s">
        <v>311</v>
      </c>
      <c r="B18" s="14"/>
      <c r="C18" s="14"/>
      <c r="D18" s="82"/>
      <c r="E18" s="15"/>
      <c r="F18" s="83"/>
      <c r="G18" s="30"/>
      <c r="H18" s="13" t="s">
        <v>300</v>
      </c>
      <c r="I18" s="14"/>
      <c r="J18" s="14"/>
      <c r="K18" s="15"/>
      <c r="L18" s="93"/>
      <c r="M18" s="21"/>
    </row>
    <row r="19" ht="84" customHeight="1" spans="1:13">
      <c r="A19" s="84" t="s">
        <v>312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94"/>
    </row>
  </sheetData>
  <mergeCells count="15">
    <mergeCell ref="A1:M1"/>
    <mergeCell ref="G2:H2"/>
    <mergeCell ref="I2:J2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2 M16 M17 M1:M3 M5:M6 M7:M11 M13:M15 M18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H29" sqref="H29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37" t="s">
        <v>315</v>
      </c>
      <c r="H2" s="38"/>
      <c r="I2" s="69"/>
      <c r="J2" s="37" t="s">
        <v>316</v>
      </c>
      <c r="K2" s="38"/>
      <c r="L2" s="69"/>
      <c r="M2" s="37" t="s">
        <v>317</v>
      </c>
      <c r="N2" s="38"/>
      <c r="O2" s="69"/>
      <c r="P2" s="37" t="s">
        <v>318</v>
      </c>
      <c r="Q2" s="38"/>
      <c r="R2" s="69"/>
      <c r="S2" s="38" t="s">
        <v>319</v>
      </c>
      <c r="T2" s="38"/>
      <c r="U2" s="69"/>
      <c r="V2" s="33" t="s">
        <v>320</v>
      </c>
      <c r="W2" s="33" t="s">
        <v>286</v>
      </c>
    </row>
    <row r="3" s="1" customFormat="1" ht="16.5" spans="1:23">
      <c r="A3" s="7"/>
      <c r="B3" s="39"/>
      <c r="C3" s="39"/>
      <c r="D3" s="39"/>
      <c r="E3" s="39"/>
      <c r="F3" s="39"/>
      <c r="G3" s="4" t="s">
        <v>321</v>
      </c>
      <c r="H3" s="4" t="s">
        <v>67</v>
      </c>
      <c r="I3" s="4" t="s">
        <v>277</v>
      </c>
      <c r="J3" s="4" t="s">
        <v>321</v>
      </c>
      <c r="K3" s="4" t="s">
        <v>67</v>
      </c>
      <c r="L3" s="4" t="s">
        <v>277</v>
      </c>
      <c r="M3" s="4" t="s">
        <v>321</v>
      </c>
      <c r="N3" s="4" t="s">
        <v>67</v>
      </c>
      <c r="O3" s="4" t="s">
        <v>277</v>
      </c>
      <c r="P3" s="4" t="s">
        <v>321</v>
      </c>
      <c r="Q3" s="4" t="s">
        <v>67</v>
      </c>
      <c r="R3" s="4" t="s">
        <v>277</v>
      </c>
      <c r="S3" s="4" t="s">
        <v>321</v>
      </c>
      <c r="T3" s="4" t="s">
        <v>67</v>
      </c>
      <c r="U3" s="4" t="s">
        <v>277</v>
      </c>
      <c r="V3" s="71"/>
      <c r="W3" s="71"/>
    </row>
    <row r="4" spans="1:23">
      <c r="A4" s="40" t="s">
        <v>322</v>
      </c>
      <c r="B4" s="41" t="s">
        <v>290</v>
      </c>
      <c r="C4" s="24" t="s">
        <v>287</v>
      </c>
      <c r="D4" s="42" t="s">
        <v>288</v>
      </c>
      <c r="E4" s="26" t="s">
        <v>289</v>
      </c>
      <c r="F4" s="42" t="s">
        <v>323</v>
      </c>
      <c r="G4" s="43"/>
      <c r="H4" s="44"/>
      <c r="I4" s="44"/>
      <c r="J4" s="44"/>
      <c r="K4" s="28"/>
      <c r="L4" s="28"/>
      <c r="M4" s="9"/>
      <c r="N4" s="9"/>
      <c r="O4" s="9"/>
      <c r="P4" s="9"/>
      <c r="Q4" s="9"/>
      <c r="R4" s="9"/>
      <c r="S4" s="9"/>
      <c r="T4" s="9"/>
      <c r="U4" s="9"/>
      <c r="V4" s="9" t="s">
        <v>324</v>
      </c>
      <c r="W4" s="9"/>
    </row>
    <row r="5" ht="16.5" spans="1:23">
      <c r="A5" s="45"/>
      <c r="B5" s="46"/>
      <c r="C5" s="24" t="s">
        <v>291</v>
      </c>
      <c r="D5" s="47"/>
      <c r="E5" s="26" t="s">
        <v>289</v>
      </c>
      <c r="F5" s="47"/>
      <c r="G5" s="48" t="s">
        <v>325</v>
      </c>
      <c r="H5" s="49"/>
      <c r="I5" s="70"/>
      <c r="J5" s="48" t="s">
        <v>326</v>
      </c>
      <c r="K5" s="49"/>
      <c r="L5" s="70"/>
      <c r="M5" s="37" t="s">
        <v>327</v>
      </c>
      <c r="N5" s="38"/>
      <c r="O5" s="69"/>
      <c r="P5" s="37" t="s">
        <v>328</v>
      </c>
      <c r="Q5" s="38"/>
      <c r="R5" s="69"/>
      <c r="S5" s="38" t="s">
        <v>329</v>
      </c>
      <c r="T5" s="38"/>
      <c r="U5" s="69"/>
      <c r="V5" s="9"/>
      <c r="W5" s="9"/>
    </row>
    <row r="6" ht="16.5" spans="1:23">
      <c r="A6" s="45"/>
      <c r="B6" s="46"/>
      <c r="C6" s="24" t="s">
        <v>292</v>
      </c>
      <c r="D6" s="47"/>
      <c r="E6" s="26" t="s">
        <v>293</v>
      </c>
      <c r="F6" s="47"/>
      <c r="G6" s="50" t="s">
        <v>321</v>
      </c>
      <c r="H6" s="50" t="s">
        <v>67</v>
      </c>
      <c r="I6" s="50" t="s">
        <v>277</v>
      </c>
      <c r="J6" s="50" t="s">
        <v>321</v>
      </c>
      <c r="K6" s="50" t="s">
        <v>67</v>
      </c>
      <c r="L6" s="50" t="s">
        <v>277</v>
      </c>
      <c r="M6" s="4" t="s">
        <v>321</v>
      </c>
      <c r="N6" s="4" t="s">
        <v>67</v>
      </c>
      <c r="O6" s="4" t="s">
        <v>277</v>
      </c>
      <c r="P6" s="4" t="s">
        <v>321</v>
      </c>
      <c r="Q6" s="4" t="s">
        <v>67</v>
      </c>
      <c r="R6" s="4" t="s">
        <v>277</v>
      </c>
      <c r="S6" s="4" t="s">
        <v>321</v>
      </c>
      <c r="T6" s="4" t="s">
        <v>67</v>
      </c>
      <c r="U6" s="4" t="s">
        <v>277</v>
      </c>
      <c r="V6" s="9"/>
      <c r="W6" s="9"/>
    </row>
    <row r="7" ht="16.5" spans="1:23">
      <c r="A7" s="45"/>
      <c r="B7" s="46"/>
      <c r="C7" s="24" t="s">
        <v>294</v>
      </c>
      <c r="D7" s="47"/>
      <c r="E7" s="26" t="s">
        <v>112</v>
      </c>
      <c r="F7" s="47"/>
      <c r="G7" s="50"/>
      <c r="H7" s="50"/>
      <c r="I7" s="50"/>
      <c r="J7" s="50"/>
      <c r="K7" s="50"/>
      <c r="L7" s="50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51"/>
      <c r="B8" s="52"/>
      <c r="C8" s="24" t="s">
        <v>295</v>
      </c>
      <c r="D8" s="53"/>
      <c r="E8" s="26" t="s">
        <v>296</v>
      </c>
      <c r="F8" s="47"/>
      <c r="G8" s="28"/>
      <c r="H8" s="44"/>
      <c r="I8" s="44"/>
      <c r="J8" s="44"/>
      <c r="K8" s="44"/>
      <c r="L8" s="28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1" t="s">
        <v>290</v>
      </c>
      <c r="C9" s="24">
        <v>40428190</v>
      </c>
      <c r="D9" s="54" t="s">
        <v>297</v>
      </c>
      <c r="E9" s="26" t="s">
        <v>289</v>
      </c>
      <c r="F9" s="47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45"/>
      <c r="B10" s="46"/>
      <c r="C10" s="24">
        <v>40428189</v>
      </c>
      <c r="D10" s="55"/>
      <c r="E10" s="26" t="s">
        <v>296</v>
      </c>
      <c r="F10" s="47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40"/>
      <c r="B11" s="46"/>
      <c r="C11" s="56">
        <v>30921269</v>
      </c>
      <c r="D11" s="55"/>
      <c r="E11" s="25" t="s">
        <v>298</v>
      </c>
      <c r="F11" s="47"/>
      <c r="G11" s="9"/>
      <c r="H11" s="44"/>
      <c r="I11" s="4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45"/>
      <c r="B12" s="52"/>
      <c r="C12" s="56">
        <v>30921268</v>
      </c>
      <c r="D12" s="57"/>
      <c r="E12" s="25" t="s">
        <v>293</v>
      </c>
      <c r="F12" s="5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58"/>
      <c r="B13" s="59"/>
      <c r="C13" s="29"/>
      <c r="D13" s="60"/>
      <c r="E13" s="29"/>
      <c r="F13" s="2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1"/>
      <c r="B14" s="62"/>
      <c r="C14" s="29"/>
      <c r="D14" s="63"/>
      <c r="E14" s="29"/>
      <c r="F14" s="2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1"/>
      <c r="B15" s="62"/>
      <c r="C15" s="29"/>
      <c r="D15" s="63"/>
      <c r="E15" s="29"/>
      <c r="F15" s="2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1"/>
      <c r="B16" s="62"/>
      <c r="C16" s="29"/>
      <c r="D16" s="63"/>
      <c r="E16" s="29"/>
      <c r="F16" s="27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64"/>
      <c r="B17" s="65"/>
      <c r="C17" s="29"/>
      <c r="D17" s="66"/>
      <c r="E17" s="29"/>
      <c r="F17" s="27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59"/>
      <c r="B18" s="59"/>
      <c r="C18" s="59"/>
      <c r="D18" s="59"/>
      <c r="E18" s="59"/>
      <c r="F18" s="5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65"/>
      <c r="B19" s="65"/>
      <c r="C19" s="65"/>
      <c r="D19" s="65"/>
      <c r="E19" s="65"/>
      <c r="F19" s="6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311</v>
      </c>
      <c r="B21" s="14"/>
      <c r="C21" s="14"/>
      <c r="D21" s="14"/>
      <c r="E21" s="15"/>
      <c r="F21" s="16"/>
      <c r="G21" s="30"/>
      <c r="H21" s="36"/>
      <c r="I21" s="36"/>
      <c r="J21" s="13" t="s">
        <v>300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67" t="s">
        <v>330</v>
      </c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4:A8"/>
    <mergeCell ref="A9:A10"/>
    <mergeCell ref="A11:A12"/>
    <mergeCell ref="A18:A19"/>
    <mergeCell ref="B2:B3"/>
    <mergeCell ref="B4:B8"/>
    <mergeCell ref="B9:B12"/>
    <mergeCell ref="B13:B17"/>
    <mergeCell ref="B18:B19"/>
    <mergeCell ref="C2:C3"/>
    <mergeCell ref="C18:C19"/>
    <mergeCell ref="D2:D3"/>
    <mergeCell ref="D4:D8"/>
    <mergeCell ref="D9:D12"/>
    <mergeCell ref="D13:D17"/>
    <mergeCell ref="D18:D19"/>
    <mergeCell ref="E2:E3"/>
    <mergeCell ref="E18:E19"/>
    <mergeCell ref="F2:F3"/>
    <mergeCell ref="F4:F12"/>
    <mergeCell ref="F18:F19"/>
    <mergeCell ref="V2:V3"/>
    <mergeCell ref="W2:W3"/>
  </mergeCells>
  <dataValidations count="1">
    <dataValidation type="list" allowBlank="1" showInputMessage="1" showErrorMessage="1" sqref="W1 W7 W14 W15 W16 W4:W6 W8:W13 W17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332</v>
      </c>
      <c r="B2" s="33" t="s">
        <v>273</v>
      </c>
      <c r="C2" s="33" t="s">
        <v>274</v>
      </c>
      <c r="D2" s="33" t="s">
        <v>275</v>
      </c>
      <c r="E2" s="33" t="s">
        <v>276</v>
      </c>
      <c r="F2" s="33" t="s">
        <v>277</v>
      </c>
      <c r="G2" s="32" t="s">
        <v>333</v>
      </c>
      <c r="H2" s="32" t="s">
        <v>334</v>
      </c>
      <c r="I2" s="32" t="s">
        <v>335</v>
      </c>
      <c r="J2" s="32" t="s">
        <v>334</v>
      </c>
      <c r="K2" s="32" t="s">
        <v>336</v>
      </c>
      <c r="L2" s="32" t="s">
        <v>334</v>
      </c>
      <c r="M2" s="33" t="s">
        <v>320</v>
      </c>
      <c r="N2" s="33" t="s">
        <v>286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332</v>
      </c>
      <c r="B4" s="35" t="s">
        <v>337</v>
      </c>
      <c r="C4" s="35" t="s">
        <v>321</v>
      </c>
      <c r="D4" s="35" t="s">
        <v>275</v>
      </c>
      <c r="E4" s="33" t="s">
        <v>276</v>
      </c>
      <c r="F4" s="33" t="s">
        <v>277</v>
      </c>
      <c r="G4" s="32" t="s">
        <v>333</v>
      </c>
      <c r="H4" s="32" t="s">
        <v>334</v>
      </c>
      <c r="I4" s="32" t="s">
        <v>335</v>
      </c>
      <c r="J4" s="32" t="s">
        <v>334</v>
      </c>
      <c r="K4" s="32" t="s">
        <v>336</v>
      </c>
      <c r="L4" s="32" t="s">
        <v>334</v>
      </c>
      <c r="M4" s="33" t="s">
        <v>320</v>
      </c>
      <c r="N4" s="33" t="s">
        <v>286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338</v>
      </c>
      <c r="B11" s="14"/>
      <c r="C11" s="14"/>
      <c r="D11" s="15"/>
      <c r="E11" s="16"/>
      <c r="F11" s="36"/>
      <c r="G11" s="30"/>
      <c r="H11" s="36"/>
      <c r="I11" s="13" t="s">
        <v>339</v>
      </c>
      <c r="J11" s="14"/>
      <c r="K11" s="14"/>
      <c r="L11" s="14"/>
      <c r="M11" s="14"/>
      <c r="N11" s="21"/>
    </row>
    <row r="12" ht="16.5" spans="1:14">
      <c r="A12" s="17" t="s">
        <v>340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10" sqref="F1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320</v>
      </c>
      <c r="L2" s="5" t="s">
        <v>286</v>
      </c>
    </row>
    <row r="3" ht="30" customHeight="1" spans="1:12">
      <c r="A3" s="22" t="s">
        <v>322</v>
      </c>
      <c r="B3" s="23" t="s">
        <v>290</v>
      </c>
      <c r="C3" s="24" t="s">
        <v>287</v>
      </c>
      <c r="D3" s="25" t="s">
        <v>288</v>
      </c>
      <c r="E3" s="26" t="s">
        <v>289</v>
      </c>
      <c r="F3" s="27" t="s">
        <v>62</v>
      </c>
      <c r="G3" s="9" t="s">
        <v>346</v>
      </c>
      <c r="H3" s="28" t="s">
        <v>347</v>
      </c>
      <c r="I3" s="28"/>
      <c r="J3" s="9"/>
      <c r="K3" s="31" t="s">
        <v>348</v>
      </c>
      <c r="L3" s="9" t="s">
        <v>310</v>
      </c>
    </row>
    <row r="4" ht="30" customHeight="1" spans="1:12">
      <c r="A4" s="22" t="s">
        <v>322</v>
      </c>
      <c r="B4" s="23" t="s">
        <v>290</v>
      </c>
      <c r="C4" s="24" t="s">
        <v>291</v>
      </c>
      <c r="D4" s="25" t="s">
        <v>288</v>
      </c>
      <c r="E4" s="26" t="s">
        <v>289</v>
      </c>
      <c r="F4" s="27" t="s">
        <v>62</v>
      </c>
      <c r="G4" s="9" t="s">
        <v>346</v>
      </c>
      <c r="H4" s="28" t="s">
        <v>347</v>
      </c>
      <c r="I4" s="28"/>
      <c r="J4" s="9"/>
      <c r="K4" s="31" t="s">
        <v>348</v>
      </c>
      <c r="L4" s="9" t="s">
        <v>310</v>
      </c>
    </row>
    <row r="5" ht="30" customHeight="1" spans="1:12">
      <c r="A5" s="22" t="s">
        <v>322</v>
      </c>
      <c r="B5" s="23" t="s">
        <v>290</v>
      </c>
      <c r="C5" s="24" t="s">
        <v>292</v>
      </c>
      <c r="D5" s="25" t="s">
        <v>288</v>
      </c>
      <c r="E5" s="26" t="s">
        <v>293</v>
      </c>
      <c r="F5" s="27" t="s">
        <v>62</v>
      </c>
      <c r="G5" s="9" t="s">
        <v>346</v>
      </c>
      <c r="H5" s="28" t="s">
        <v>347</v>
      </c>
      <c r="I5" s="10"/>
      <c r="J5" s="10"/>
      <c r="K5" s="31" t="s">
        <v>348</v>
      </c>
      <c r="L5" s="9" t="s">
        <v>310</v>
      </c>
    </row>
    <row r="6" ht="30" customHeight="1" spans="1:12">
      <c r="A6" s="22" t="s">
        <v>322</v>
      </c>
      <c r="B6" s="23" t="s">
        <v>290</v>
      </c>
      <c r="C6" s="24" t="s">
        <v>294</v>
      </c>
      <c r="D6" s="25" t="s">
        <v>288</v>
      </c>
      <c r="E6" s="26" t="s">
        <v>112</v>
      </c>
      <c r="F6" s="27" t="s">
        <v>62</v>
      </c>
      <c r="G6" s="9" t="s">
        <v>346</v>
      </c>
      <c r="H6" s="28" t="s">
        <v>347</v>
      </c>
      <c r="I6" s="10"/>
      <c r="J6" s="10"/>
      <c r="K6" s="31" t="s">
        <v>348</v>
      </c>
      <c r="L6" s="9" t="s">
        <v>310</v>
      </c>
    </row>
    <row r="7" ht="30" customHeight="1" spans="1:12">
      <c r="A7" s="22" t="s">
        <v>322</v>
      </c>
      <c r="B7" s="23" t="s">
        <v>290</v>
      </c>
      <c r="C7" s="24" t="s">
        <v>295</v>
      </c>
      <c r="D7" s="25" t="s">
        <v>288</v>
      </c>
      <c r="E7" s="26" t="s">
        <v>296</v>
      </c>
      <c r="F7" s="27" t="s">
        <v>62</v>
      </c>
      <c r="G7" s="9" t="s">
        <v>346</v>
      </c>
      <c r="H7" s="28" t="s">
        <v>347</v>
      </c>
      <c r="I7" s="28"/>
      <c r="J7" s="9"/>
      <c r="K7" s="31" t="s">
        <v>348</v>
      </c>
      <c r="L7" s="9" t="s">
        <v>310</v>
      </c>
    </row>
    <row r="8" ht="30" customHeight="1" spans="1:12">
      <c r="A8" s="22"/>
      <c r="B8" s="23"/>
      <c r="C8" s="29"/>
      <c r="D8" s="29"/>
      <c r="E8" s="29"/>
      <c r="F8" s="27"/>
      <c r="G8" s="9"/>
      <c r="H8" s="28"/>
      <c r="I8" s="28"/>
      <c r="J8" s="9"/>
      <c r="K8" s="31"/>
      <c r="L8" s="9"/>
    </row>
    <row r="9" ht="30" customHeight="1" spans="1:12">
      <c r="A9" s="22"/>
      <c r="B9" s="23"/>
      <c r="C9" s="29"/>
      <c r="D9" s="29"/>
      <c r="E9" s="29"/>
      <c r="F9" s="27"/>
      <c r="G9" s="9"/>
      <c r="H9" s="28"/>
      <c r="I9" s="10"/>
      <c r="J9" s="10"/>
      <c r="K9" s="31"/>
      <c r="L9" s="9"/>
    </row>
    <row r="10" ht="30" customHeight="1" spans="1:12">
      <c r="A10" s="22"/>
      <c r="B10" s="23"/>
      <c r="C10" s="29"/>
      <c r="D10" s="29"/>
      <c r="E10" s="29"/>
      <c r="F10" s="27"/>
      <c r="G10" s="9"/>
      <c r="H10" s="28"/>
      <c r="I10" s="10"/>
      <c r="J10" s="10"/>
      <c r="K10" s="31"/>
      <c r="L10" s="9"/>
    </row>
    <row r="11" ht="30" customHeight="1" spans="1:12">
      <c r="A11" s="22"/>
      <c r="B11" s="23"/>
      <c r="C11" s="29"/>
      <c r="D11" s="29"/>
      <c r="E11" s="29"/>
      <c r="F11" s="27"/>
      <c r="G11" s="9"/>
      <c r="H11" s="28"/>
      <c r="I11" s="10"/>
      <c r="J11" s="10"/>
      <c r="K11" s="31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349</v>
      </c>
      <c r="B13" s="14"/>
      <c r="C13" s="14"/>
      <c r="D13" s="14"/>
      <c r="E13" s="15"/>
      <c r="F13" s="16"/>
      <c r="G13" s="30"/>
      <c r="H13" s="13" t="s">
        <v>350</v>
      </c>
      <c r="I13" s="14"/>
      <c r="J13" s="14"/>
      <c r="K13" s="14"/>
      <c r="L13" s="21"/>
    </row>
    <row r="14" ht="16.5" spans="1:12">
      <c r="A14" s="17" t="s">
        <v>351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321</v>
      </c>
      <c r="D2" s="5" t="s">
        <v>275</v>
      </c>
      <c r="E2" s="5" t="s">
        <v>276</v>
      </c>
      <c r="F2" s="4" t="s">
        <v>353</v>
      </c>
      <c r="G2" s="4" t="s">
        <v>304</v>
      </c>
      <c r="H2" s="6" t="s">
        <v>305</v>
      </c>
      <c r="I2" s="19" t="s">
        <v>307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308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355</v>
      </c>
      <c r="B12" s="14"/>
      <c r="C12" s="14"/>
      <c r="D12" s="15"/>
      <c r="E12" s="16"/>
      <c r="F12" s="13" t="s">
        <v>356</v>
      </c>
      <c r="G12" s="14"/>
      <c r="H12" s="15"/>
      <c r="I12" s="21"/>
    </row>
    <row r="13" ht="16.5" spans="1:9">
      <c r="A13" s="17" t="s">
        <v>357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3" t="s">
        <v>35</v>
      </c>
      <c r="C2" s="464"/>
      <c r="D2" s="464"/>
      <c r="E2" s="464"/>
      <c r="F2" s="464"/>
      <c r="G2" s="464"/>
      <c r="H2" s="464"/>
      <c r="I2" s="478"/>
    </row>
    <row r="3" ht="27.95" customHeight="1" spans="2:9">
      <c r="B3" s="465"/>
      <c r="C3" s="466"/>
      <c r="D3" s="467" t="s">
        <v>36</v>
      </c>
      <c r="E3" s="468"/>
      <c r="F3" s="469" t="s">
        <v>37</v>
      </c>
      <c r="G3" s="470"/>
      <c r="H3" s="467" t="s">
        <v>38</v>
      </c>
      <c r="I3" s="479"/>
    </row>
    <row r="4" ht="27.95" customHeight="1" spans="2:9">
      <c r="B4" s="465" t="s">
        <v>39</v>
      </c>
      <c r="C4" s="466" t="s">
        <v>40</v>
      </c>
      <c r="D4" s="466" t="s">
        <v>41</v>
      </c>
      <c r="E4" s="466" t="s">
        <v>42</v>
      </c>
      <c r="F4" s="471" t="s">
        <v>41</v>
      </c>
      <c r="G4" s="471" t="s">
        <v>42</v>
      </c>
      <c r="H4" s="466" t="s">
        <v>41</v>
      </c>
      <c r="I4" s="480" t="s">
        <v>42</v>
      </c>
    </row>
    <row r="5" ht="27.95" customHeight="1" spans="2:9">
      <c r="B5" s="472" t="s">
        <v>43</v>
      </c>
      <c r="C5" s="10">
        <v>13</v>
      </c>
      <c r="D5" s="10">
        <v>0</v>
      </c>
      <c r="E5" s="10">
        <v>1</v>
      </c>
      <c r="F5" s="473">
        <v>0</v>
      </c>
      <c r="G5" s="473">
        <v>1</v>
      </c>
      <c r="H5" s="10">
        <v>1</v>
      </c>
      <c r="I5" s="481">
        <v>2</v>
      </c>
    </row>
    <row r="6" ht="27.95" customHeight="1" spans="2:9">
      <c r="B6" s="472" t="s">
        <v>44</v>
      </c>
      <c r="C6" s="10">
        <v>20</v>
      </c>
      <c r="D6" s="10">
        <v>0</v>
      </c>
      <c r="E6" s="10">
        <v>1</v>
      </c>
      <c r="F6" s="473">
        <v>1</v>
      </c>
      <c r="G6" s="473">
        <v>2</v>
      </c>
      <c r="H6" s="10">
        <v>2</v>
      </c>
      <c r="I6" s="481">
        <v>3</v>
      </c>
    </row>
    <row r="7" ht="27.95" customHeight="1" spans="2:9">
      <c r="B7" s="472" t="s">
        <v>45</v>
      </c>
      <c r="C7" s="10">
        <v>32</v>
      </c>
      <c r="D7" s="10">
        <v>0</v>
      </c>
      <c r="E7" s="10">
        <v>1</v>
      </c>
      <c r="F7" s="473">
        <v>2</v>
      </c>
      <c r="G7" s="473">
        <v>3</v>
      </c>
      <c r="H7" s="10">
        <v>3</v>
      </c>
      <c r="I7" s="481">
        <v>4</v>
      </c>
    </row>
    <row r="8" ht="27.95" customHeight="1" spans="2:9">
      <c r="B8" s="472" t="s">
        <v>46</v>
      </c>
      <c r="C8" s="10">
        <v>50</v>
      </c>
      <c r="D8" s="10">
        <v>1</v>
      </c>
      <c r="E8" s="10">
        <v>2</v>
      </c>
      <c r="F8" s="473">
        <v>3</v>
      </c>
      <c r="G8" s="473">
        <v>4</v>
      </c>
      <c r="H8" s="10">
        <v>5</v>
      </c>
      <c r="I8" s="481">
        <v>6</v>
      </c>
    </row>
    <row r="9" ht="27.95" customHeight="1" spans="2:9">
      <c r="B9" s="472" t="s">
        <v>47</v>
      </c>
      <c r="C9" s="10">
        <v>80</v>
      </c>
      <c r="D9" s="10">
        <v>2</v>
      </c>
      <c r="E9" s="10">
        <v>3</v>
      </c>
      <c r="F9" s="473">
        <v>5</v>
      </c>
      <c r="G9" s="473">
        <v>6</v>
      </c>
      <c r="H9" s="10">
        <v>7</v>
      </c>
      <c r="I9" s="481">
        <v>8</v>
      </c>
    </row>
    <row r="10" ht="27.95" customHeight="1" spans="2:9">
      <c r="B10" s="472" t="s">
        <v>48</v>
      </c>
      <c r="C10" s="10">
        <v>125</v>
      </c>
      <c r="D10" s="10">
        <v>3</v>
      </c>
      <c r="E10" s="10">
        <v>4</v>
      </c>
      <c r="F10" s="473">
        <v>7</v>
      </c>
      <c r="G10" s="473">
        <v>8</v>
      </c>
      <c r="H10" s="10">
        <v>10</v>
      </c>
      <c r="I10" s="481">
        <v>11</v>
      </c>
    </row>
    <row r="11" ht="27.95" customHeight="1" spans="2:9">
      <c r="B11" s="472" t="s">
        <v>49</v>
      </c>
      <c r="C11" s="10">
        <v>200</v>
      </c>
      <c r="D11" s="10">
        <v>5</v>
      </c>
      <c r="E11" s="10">
        <v>6</v>
      </c>
      <c r="F11" s="473">
        <v>10</v>
      </c>
      <c r="G11" s="473">
        <v>11</v>
      </c>
      <c r="H11" s="10">
        <v>14</v>
      </c>
      <c r="I11" s="481">
        <v>15</v>
      </c>
    </row>
    <row r="12" ht="27.95" customHeight="1" spans="2:9">
      <c r="B12" s="474" t="s">
        <v>50</v>
      </c>
      <c r="C12" s="475">
        <v>315</v>
      </c>
      <c r="D12" s="475">
        <v>7</v>
      </c>
      <c r="E12" s="475">
        <v>8</v>
      </c>
      <c r="F12" s="476">
        <v>14</v>
      </c>
      <c r="G12" s="476">
        <v>15</v>
      </c>
      <c r="H12" s="475">
        <v>21</v>
      </c>
      <c r="I12" s="482">
        <v>22</v>
      </c>
    </row>
    <row r="14" spans="2:4">
      <c r="B14" s="477" t="s">
        <v>51</v>
      </c>
      <c r="C14" s="477"/>
      <c r="D14" s="4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O26" sqref="O26"/>
    </sheetView>
  </sheetViews>
  <sheetFormatPr defaultColWidth="10.375" defaultRowHeight="16.5" customHeight="1"/>
  <cols>
    <col min="1" max="1" width="11.125" style="286" customWidth="1"/>
    <col min="2" max="9" width="10.375" style="286"/>
    <col min="10" max="10" width="8.875" style="286" customWidth="1"/>
    <col min="11" max="11" width="12" style="286" customWidth="1"/>
    <col min="12" max="16384" width="10.375" style="286"/>
  </cols>
  <sheetData>
    <row r="1" ht="21" spans="1:11">
      <c r="A1" s="393" t="s">
        <v>52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59" t="s">
        <v>56</v>
      </c>
      <c r="J2" s="359"/>
      <c r="K2" s="360"/>
    </row>
    <row r="3" ht="14.25" spans="1:11">
      <c r="A3" s="291" t="s">
        <v>58</v>
      </c>
      <c r="B3" s="292"/>
      <c r="C3" s="293"/>
      <c r="D3" s="294" t="s">
        <v>59</v>
      </c>
      <c r="E3" s="295"/>
      <c r="F3" s="295"/>
      <c r="G3" s="296"/>
      <c r="H3" s="294" t="s">
        <v>60</v>
      </c>
      <c r="I3" s="295"/>
      <c r="J3" s="295"/>
      <c r="K3" s="296"/>
    </row>
    <row r="4" ht="14.25" spans="1:11">
      <c r="A4" s="297" t="s">
        <v>61</v>
      </c>
      <c r="B4" s="163" t="s">
        <v>62</v>
      </c>
      <c r="C4" s="164"/>
      <c r="D4" s="297" t="s">
        <v>63</v>
      </c>
      <c r="E4" s="298"/>
      <c r="F4" s="299">
        <v>45478</v>
      </c>
      <c r="G4" s="300"/>
      <c r="H4" s="297" t="s">
        <v>64</v>
      </c>
      <c r="I4" s="298"/>
      <c r="J4" s="163" t="s">
        <v>65</v>
      </c>
      <c r="K4" s="164" t="s">
        <v>66</v>
      </c>
    </row>
    <row r="5" ht="14.25" spans="1:11">
      <c r="A5" s="301" t="s">
        <v>67</v>
      </c>
      <c r="B5" s="163" t="s">
        <v>68</v>
      </c>
      <c r="C5" s="164"/>
      <c r="D5" s="297" t="s">
        <v>69</v>
      </c>
      <c r="E5" s="298"/>
      <c r="F5" s="299">
        <v>45455</v>
      </c>
      <c r="G5" s="300"/>
      <c r="H5" s="297" t="s">
        <v>70</v>
      </c>
      <c r="I5" s="298"/>
      <c r="J5" s="163" t="s">
        <v>65</v>
      </c>
      <c r="K5" s="164" t="s">
        <v>66</v>
      </c>
    </row>
    <row r="6" ht="14.25" spans="1:11">
      <c r="A6" s="297" t="s">
        <v>71</v>
      </c>
      <c r="B6" s="302" t="s">
        <v>72</v>
      </c>
      <c r="C6" s="303">
        <v>6</v>
      </c>
      <c r="D6" s="301" t="s">
        <v>73</v>
      </c>
      <c r="E6" s="304"/>
      <c r="F6" s="299">
        <v>45473</v>
      </c>
      <c r="G6" s="300"/>
      <c r="H6" s="297" t="s">
        <v>74</v>
      </c>
      <c r="I6" s="298"/>
      <c r="J6" s="163" t="s">
        <v>65</v>
      </c>
      <c r="K6" s="164" t="s">
        <v>66</v>
      </c>
    </row>
    <row r="7" ht="14.25" spans="1:11">
      <c r="A7" s="297" t="s">
        <v>75</v>
      </c>
      <c r="B7" s="305">
        <v>8000</v>
      </c>
      <c r="C7" s="306"/>
      <c r="D7" s="301" t="s">
        <v>76</v>
      </c>
      <c r="E7" s="307"/>
      <c r="F7" s="299">
        <v>45475</v>
      </c>
      <c r="G7" s="300"/>
      <c r="H7" s="297" t="s">
        <v>77</v>
      </c>
      <c r="I7" s="298"/>
      <c r="J7" s="163" t="s">
        <v>65</v>
      </c>
      <c r="K7" s="164" t="s">
        <v>66</v>
      </c>
    </row>
    <row r="8" ht="15" spans="1:11">
      <c r="A8" s="308" t="s">
        <v>78</v>
      </c>
      <c r="B8" s="309" t="s">
        <v>79</v>
      </c>
      <c r="C8" s="310"/>
      <c r="D8" s="311" t="s">
        <v>80</v>
      </c>
      <c r="E8" s="312"/>
      <c r="F8" s="313">
        <v>45476</v>
      </c>
      <c r="G8" s="314"/>
      <c r="H8" s="311" t="s">
        <v>81</v>
      </c>
      <c r="I8" s="312"/>
      <c r="J8" s="331" t="s">
        <v>65</v>
      </c>
      <c r="K8" s="361" t="s">
        <v>66</v>
      </c>
    </row>
    <row r="9" ht="15" spans="1:11">
      <c r="A9" s="394" t="s">
        <v>82</v>
      </c>
      <c r="B9" s="395"/>
      <c r="C9" s="395"/>
      <c r="D9" s="396"/>
      <c r="E9" s="396"/>
      <c r="F9" s="396"/>
      <c r="G9" s="396"/>
      <c r="H9" s="396"/>
      <c r="I9" s="396"/>
      <c r="J9" s="396"/>
      <c r="K9" s="443"/>
    </row>
    <row r="10" ht="15" spans="1:11">
      <c r="A10" s="397" t="s">
        <v>83</v>
      </c>
      <c r="B10" s="398"/>
      <c r="C10" s="398"/>
      <c r="D10" s="398"/>
      <c r="E10" s="398"/>
      <c r="F10" s="398"/>
      <c r="G10" s="398"/>
      <c r="H10" s="398"/>
      <c r="I10" s="398"/>
      <c r="J10" s="398"/>
      <c r="K10" s="444"/>
    </row>
    <row r="11" ht="14.25" spans="1:11">
      <c r="A11" s="399" t="s">
        <v>84</v>
      </c>
      <c r="B11" s="400" t="s">
        <v>85</v>
      </c>
      <c r="C11" s="401" t="s">
        <v>86</v>
      </c>
      <c r="D11" s="402"/>
      <c r="E11" s="403" t="s">
        <v>87</v>
      </c>
      <c r="F11" s="400" t="s">
        <v>85</v>
      </c>
      <c r="G11" s="401" t="s">
        <v>86</v>
      </c>
      <c r="H11" s="401" t="s">
        <v>88</v>
      </c>
      <c r="I11" s="403" t="s">
        <v>89</v>
      </c>
      <c r="J11" s="400" t="s">
        <v>85</v>
      </c>
      <c r="K11" s="445" t="s">
        <v>86</v>
      </c>
    </row>
    <row r="12" ht="14.25" spans="1:11">
      <c r="A12" s="301" t="s">
        <v>90</v>
      </c>
      <c r="B12" s="321" t="s">
        <v>85</v>
      </c>
      <c r="C12" s="163" t="s">
        <v>86</v>
      </c>
      <c r="D12" s="307"/>
      <c r="E12" s="304" t="s">
        <v>91</v>
      </c>
      <c r="F12" s="321" t="s">
        <v>85</v>
      </c>
      <c r="G12" s="163" t="s">
        <v>86</v>
      </c>
      <c r="H12" s="163" t="s">
        <v>88</v>
      </c>
      <c r="I12" s="304" t="s">
        <v>92</v>
      </c>
      <c r="J12" s="321" t="s">
        <v>85</v>
      </c>
      <c r="K12" s="164" t="s">
        <v>86</v>
      </c>
    </row>
    <row r="13" ht="14.25" spans="1:11">
      <c r="A13" s="301" t="s">
        <v>93</v>
      </c>
      <c r="B13" s="321" t="s">
        <v>85</v>
      </c>
      <c r="C13" s="163" t="s">
        <v>86</v>
      </c>
      <c r="D13" s="307"/>
      <c r="E13" s="304" t="s">
        <v>94</v>
      </c>
      <c r="F13" s="163" t="s">
        <v>95</v>
      </c>
      <c r="G13" s="163" t="s">
        <v>96</v>
      </c>
      <c r="H13" s="163" t="s">
        <v>88</v>
      </c>
      <c r="I13" s="304" t="s">
        <v>97</v>
      </c>
      <c r="J13" s="321" t="s">
        <v>85</v>
      </c>
      <c r="K13" s="164" t="s">
        <v>86</v>
      </c>
    </row>
    <row r="14" ht="15" spans="1:11">
      <c r="A14" s="311" t="s">
        <v>98</v>
      </c>
      <c r="B14" s="312"/>
      <c r="C14" s="312"/>
      <c r="D14" s="312"/>
      <c r="E14" s="312"/>
      <c r="F14" s="312"/>
      <c r="G14" s="312"/>
      <c r="H14" s="312"/>
      <c r="I14" s="312"/>
      <c r="J14" s="312"/>
      <c r="K14" s="363"/>
    </row>
    <row r="15" ht="15" spans="1:11">
      <c r="A15" s="397" t="s">
        <v>99</v>
      </c>
      <c r="B15" s="398"/>
      <c r="C15" s="398"/>
      <c r="D15" s="398"/>
      <c r="E15" s="398"/>
      <c r="F15" s="398"/>
      <c r="G15" s="398"/>
      <c r="H15" s="398"/>
      <c r="I15" s="398"/>
      <c r="J15" s="398"/>
      <c r="K15" s="444"/>
    </row>
    <row r="16" ht="14.25" spans="1:11">
      <c r="A16" s="404" t="s">
        <v>100</v>
      </c>
      <c r="B16" s="401" t="s">
        <v>95</v>
      </c>
      <c r="C16" s="401" t="s">
        <v>96</v>
      </c>
      <c r="D16" s="405"/>
      <c r="E16" s="406" t="s">
        <v>101</v>
      </c>
      <c r="F16" s="401" t="s">
        <v>95</v>
      </c>
      <c r="G16" s="401" t="s">
        <v>96</v>
      </c>
      <c r="H16" s="407"/>
      <c r="I16" s="406" t="s">
        <v>102</v>
      </c>
      <c r="J16" s="401" t="s">
        <v>95</v>
      </c>
      <c r="K16" s="445" t="s">
        <v>96</v>
      </c>
    </row>
    <row r="17" customHeight="1" spans="1:22">
      <c r="A17" s="338" t="s">
        <v>103</v>
      </c>
      <c r="B17" s="163" t="s">
        <v>95</v>
      </c>
      <c r="C17" s="163" t="s">
        <v>96</v>
      </c>
      <c r="D17" s="408"/>
      <c r="E17" s="339" t="s">
        <v>104</v>
      </c>
      <c r="F17" s="163" t="s">
        <v>95</v>
      </c>
      <c r="G17" s="163" t="s">
        <v>96</v>
      </c>
      <c r="H17" s="409"/>
      <c r="I17" s="339" t="s">
        <v>105</v>
      </c>
      <c r="J17" s="163" t="s">
        <v>95</v>
      </c>
      <c r="K17" s="164" t="s">
        <v>96</v>
      </c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</row>
    <row r="18" ht="18" customHeight="1" spans="1:11">
      <c r="A18" s="410" t="s">
        <v>106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47"/>
    </row>
    <row r="19" s="392" customFormat="1" ht="18" customHeight="1" spans="1:11">
      <c r="A19" s="397" t="s">
        <v>107</v>
      </c>
      <c r="B19" s="398"/>
      <c r="C19" s="398"/>
      <c r="D19" s="398"/>
      <c r="E19" s="398"/>
      <c r="F19" s="398"/>
      <c r="G19" s="398"/>
      <c r="H19" s="398"/>
      <c r="I19" s="398"/>
      <c r="J19" s="398"/>
      <c r="K19" s="444"/>
    </row>
    <row r="20" customHeight="1" spans="1:11">
      <c r="A20" s="412" t="s">
        <v>108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48"/>
    </row>
    <row r="21" ht="21.75" customHeight="1" spans="1:11">
      <c r="A21" s="414" t="s">
        <v>109</v>
      </c>
      <c r="B21" s="127"/>
      <c r="C21" s="415">
        <v>120</v>
      </c>
      <c r="D21" s="415">
        <v>130</v>
      </c>
      <c r="E21" s="415">
        <v>140</v>
      </c>
      <c r="F21" s="415">
        <v>150</v>
      </c>
      <c r="G21" s="415">
        <v>160</v>
      </c>
      <c r="H21" s="416">
        <v>170</v>
      </c>
      <c r="I21" s="127"/>
      <c r="J21" s="449"/>
      <c r="K21" s="368" t="s">
        <v>110</v>
      </c>
    </row>
    <row r="22" ht="23" customHeight="1" spans="1:11">
      <c r="A22" s="149" t="s">
        <v>111</v>
      </c>
      <c r="B22" s="417"/>
      <c r="C22" s="417" t="s">
        <v>95</v>
      </c>
      <c r="D22" s="417" t="s">
        <v>95</v>
      </c>
      <c r="E22" s="417" t="s">
        <v>95</v>
      </c>
      <c r="F22" s="417" t="s">
        <v>95</v>
      </c>
      <c r="G22" s="417" t="s">
        <v>95</v>
      </c>
      <c r="H22" s="417" t="s">
        <v>95</v>
      </c>
      <c r="I22" s="417"/>
      <c r="J22" s="417"/>
      <c r="K22" s="450"/>
    </row>
    <row r="23" ht="23" customHeight="1" spans="1:11">
      <c r="A23" s="149" t="s">
        <v>112</v>
      </c>
      <c r="B23" s="417"/>
      <c r="C23" s="417" t="s">
        <v>95</v>
      </c>
      <c r="D23" s="417" t="s">
        <v>95</v>
      </c>
      <c r="E23" s="417" t="s">
        <v>95</v>
      </c>
      <c r="F23" s="417" t="s">
        <v>95</v>
      </c>
      <c r="G23" s="417" t="s">
        <v>95</v>
      </c>
      <c r="H23" s="417" t="s">
        <v>95</v>
      </c>
      <c r="I23" s="417"/>
      <c r="J23" s="417"/>
      <c r="K23" s="450"/>
    </row>
    <row r="24" ht="23" customHeight="1" spans="1:11">
      <c r="A24" s="149" t="s">
        <v>113</v>
      </c>
      <c r="B24" s="418"/>
      <c r="C24" s="417" t="s">
        <v>95</v>
      </c>
      <c r="D24" s="417" t="s">
        <v>95</v>
      </c>
      <c r="E24" s="417" t="s">
        <v>95</v>
      </c>
      <c r="F24" s="417" t="s">
        <v>95</v>
      </c>
      <c r="G24" s="417" t="s">
        <v>95</v>
      </c>
      <c r="H24" s="417" t="s">
        <v>95</v>
      </c>
      <c r="I24" s="417"/>
      <c r="J24" s="417"/>
      <c r="K24" s="451"/>
    </row>
    <row r="25" ht="23" customHeight="1" spans="1:11">
      <c r="A25" s="149" t="s">
        <v>114</v>
      </c>
      <c r="B25" s="419"/>
      <c r="C25" s="417" t="s">
        <v>95</v>
      </c>
      <c r="D25" s="417" t="s">
        <v>95</v>
      </c>
      <c r="E25" s="417" t="s">
        <v>95</v>
      </c>
      <c r="F25" s="417" t="s">
        <v>95</v>
      </c>
      <c r="G25" s="417" t="s">
        <v>95</v>
      </c>
      <c r="H25" s="417" t="s">
        <v>95</v>
      </c>
      <c r="I25" s="417"/>
      <c r="J25" s="417"/>
      <c r="K25" s="451"/>
    </row>
    <row r="26" ht="23" customHeight="1" spans="1:11">
      <c r="A26" s="420"/>
      <c r="B26" s="419"/>
      <c r="C26" s="419"/>
      <c r="D26" s="419"/>
      <c r="E26" s="419"/>
      <c r="F26" s="419"/>
      <c r="G26" s="419"/>
      <c r="H26" s="419"/>
      <c r="I26" s="418"/>
      <c r="J26" s="418"/>
      <c r="K26" s="452"/>
    </row>
    <row r="27" ht="23" customHeight="1" spans="1:11">
      <c r="A27" s="420"/>
      <c r="B27" s="419"/>
      <c r="C27" s="419"/>
      <c r="D27" s="419"/>
      <c r="E27" s="419"/>
      <c r="F27" s="419"/>
      <c r="G27" s="419"/>
      <c r="H27" s="419"/>
      <c r="I27" s="419"/>
      <c r="J27" s="419"/>
      <c r="K27" s="452"/>
    </row>
    <row r="28" ht="18" customHeight="1" spans="1:11">
      <c r="A28" s="421" t="s">
        <v>115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53"/>
    </row>
    <row r="29" ht="18.75" customHeight="1" spans="1:11">
      <c r="A29" s="423"/>
      <c r="B29" s="424"/>
      <c r="C29" s="424"/>
      <c r="D29" s="424"/>
      <c r="E29" s="424"/>
      <c r="F29" s="424"/>
      <c r="G29" s="424"/>
      <c r="H29" s="424"/>
      <c r="I29" s="424"/>
      <c r="J29" s="424"/>
      <c r="K29" s="454"/>
    </row>
    <row r="30" ht="18.75" customHeight="1" spans="1:11">
      <c r="A30" s="425"/>
      <c r="B30" s="426"/>
      <c r="C30" s="426"/>
      <c r="D30" s="426"/>
      <c r="E30" s="426"/>
      <c r="F30" s="426"/>
      <c r="G30" s="426"/>
      <c r="H30" s="426"/>
      <c r="I30" s="426"/>
      <c r="J30" s="426"/>
      <c r="K30" s="455"/>
    </row>
    <row r="31" ht="18" customHeight="1" spans="1:11">
      <c r="A31" s="421" t="s">
        <v>116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53"/>
    </row>
    <row r="32" ht="14.25" spans="1:11">
      <c r="A32" s="427" t="s">
        <v>117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56"/>
    </row>
    <row r="33" ht="15" spans="1:11">
      <c r="A33" s="171" t="s">
        <v>118</v>
      </c>
      <c r="B33" s="172"/>
      <c r="C33" s="163" t="s">
        <v>65</v>
      </c>
      <c r="D33" s="163" t="s">
        <v>66</v>
      </c>
      <c r="E33" s="429" t="s">
        <v>119</v>
      </c>
      <c r="F33" s="430"/>
      <c r="G33" s="430"/>
      <c r="H33" s="430"/>
      <c r="I33" s="430"/>
      <c r="J33" s="430"/>
      <c r="K33" s="457"/>
    </row>
    <row r="34" ht="15" spans="1:11">
      <c r="A34" s="431" t="s">
        <v>120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</row>
    <row r="35" ht="21" customHeight="1" spans="1:11">
      <c r="A35" s="432" t="s">
        <v>121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58"/>
    </row>
    <row r="36" ht="21" customHeight="1" spans="1:11">
      <c r="A36" s="344" t="s">
        <v>122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3"/>
    </row>
    <row r="37" ht="21" customHeight="1" spans="1:11">
      <c r="A37" s="344" t="s">
        <v>123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3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3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3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3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3"/>
    </row>
    <row r="42" ht="15" spans="1:11">
      <c r="A42" s="341" t="s">
        <v>124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72"/>
    </row>
    <row r="43" ht="15" spans="1:11">
      <c r="A43" s="397" t="s">
        <v>125</v>
      </c>
      <c r="B43" s="398"/>
      <c r="C43" s="398"/>
      <c r="D43" s="398"/>
      <c r="E43" s="398"/>
      <c r="F43" s="398"/>
      <c r="G43" s="398"/>
      <c r="H43" s="398"/>
      <c r="I43" s="398"/>
      <c r="J43" s="398"/>
      <c r="K43" s="444"/>
    </row>
    <row r="44" ht="14.25" spans="1:11">
      <c r="A44" s="404" t="s">
        <v>126</v>
      </c>
      <c r="B44" s="401" t="s">
        <v>95</v>
      </c>
      <c r="C44" s="401" t="s">
        <v>96</v>
      </c>
      <c r="D44" s="401" t="s">
        <v>88</v>
      </c>
      <c r="E44" s="406" t="s">
        <v>127</v>
      </c>
      <c r="F44" s="401" t="s">
        <v>95</v>
      </c>
      <c r="G44" s="401" t="s">
        <v>96</v>
      </c>
      <c r="H44" s="401" t="s">
        <v>88</v>
      </c>
      <c r="I44" s="406" t="s">
        <v>128</v>
      </c>
      <c r="J44" s="401" t="s">
        <v>95</v>
      </c>
      <c r="K44" s="445" t="s">
        <v>96</v>
      </c>
    </row>
    <row r="45" ht="14.25" spans="1:11">
      <c r="A45" s="338" t="s">
        <v>87</v>
      </c>
      <c r="B45" s="163" t="s">
        <v>95</v>
      </c>
      <c r="C45" s="163" t="s">
        <v>96</v>
      </c>
      <c r="D45" s="163" t="s">
        <v>88</v>
      </c>
      <c r="E45" s="339" t="s">
        <v>94</v>
      </c>
      <c r="F45" s="163" t="s">
        <v>95</v>
      </c>
      <c r="G45" s="163" t="s">
        <v>96</v>
      </c>
      <c r="H45" s="163" t="s">
        <v>88</v>
      </c>
      <c r="I45" s="339" t="s">
        <v>105</v>
      </c>
      <c r="J45" s="163" t="s">
        <v>95</v>
      </c>
      <c r="K45" s="164" t="s">
        <v>96</v>
      </c>
    </row>
    <row r="46" ht="15" spans="1:11">
      <c r="A46" s="311" t="s">
        <v>98</v>
      </c>
      <c r="B46" s="312"/>
      <c r="C46" s="312"/>
      <c r="D46" s="312"/>
      <c r="E46" s="312"/>
      <c r="F46" s="312"/>
      <c r="G46" s="312"/>
      <c r="H46" s="312"/>
      <c r="I46" s="312"/>
      <c r="J46" s="312"/>
      <c r="K46" s="363"/>
    </row>
    <row r="47" ht="15" spans="1:11">
      <c r="A47" s="431" t="s">
        <v>129</v>
      </c>
      <c r="B47" s="431"/>
      <c r="C47" s="431"/>
      <c r="D47" s="431"/>
      <c r="E47" s="431"/>
      <c r="F47" s="431"/>
      <c r="G47" s="431"/>
      <c r="H47" s="431"/>
      <c r="I47" s="431"/>
      <c r="J47" s="431"/>
      <c r="K47" s="431"/>
    </row>
    <row r="48" ht="15" spans="1:11">
      <c r="A48" s="432"/>
      <c r="B48" s="433"/>
      <c r="C48" s="433"/>
      <c r="D48" s="433"/>
      <c r="E48" s="433"/>
      <c r="F48" s="433"/>
      <c r="G48" s="433"/>
      <c r="H48" s="433"/>
      <c r="I48" s="433"/>
      <c r="J48" s="433"/>
      <c r="K48" s="458"/>
    </row>
    <row r="49" ht="15" spans="1:11">
      <c r="A49" s="434" t="s">
        <v>130</v>
      </c>
      <c r="B49" s="435" t="s">
        <v>131</v>
      </c>
      <c r="C49" s="435"/>
      <c r="D49" s="436" t="s">
        <v>132</v>
      </c>
      <c r="E49" s="437" t="s">
        <v>133</v>
      </c>
      <c r="F49" s="438" t="s">
        <v>134</v>
      </c>
      <c r="G49" s="439">
        <v>45458</v>
      </c>
      <c r="H49" s="440" t="s">
        <v>135</v>
      </c>
      <c r="I49" s="459"/>
      <c r="J49" s="460" t="s">
        <v>136</v>
      </c>
      <c r="K49" s="461"/>
    </row>
    <row r="50" ht="15" spans="1:11">
      <c r="A50" s="431" t="s">
        <v>137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1"/>
    </row>
    <row r="51" ht="15" spans="1:11">
      <c r="A51" s="441" t="s">
        <v>138</v>
      </c>
      <c r="B51" s="442"/>
      <c r="C51" s="442"/>
      <c r="D51" s="442"/>
      <c r="E51" s="442"/>
      <c r="F51" s="442"/>
      <c r="G51" s="442"/>
      <c r="H51" s="442"/>
      <c r="I51" s="442"/>
      <c r="J51" s="442"/>
      <c r="K51" s="462"/>
    </row>
    <row r="52" ht="15" spans="1:11">
      <c r="A52" s="434" t="s">
        <v>130</v>
      </c>
      <c r="B52" s="435" t="s">
        <v>131</v>
      </c>
      <c r="C52" s="435"/>
      <c r="D52" s="436" t="s">
        <v>132</v>
      </c>
      <c r="E52" s="437" t="s">
        <v>133</v>
      </c>
      <c r="F52" s="438" t="s">
        <v>139</v>
      </c>
      <c r="G52" s="439">
        <v>45458</v>
      </c>
      <c r="H52" s="440" t="s">
        <v>135</v>
      </c>
      <c r="I52" s="459"/>
      <c r="J52" s="460" t="s">
        <v>136</v>
      </c>
      <c r="K52" s="4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M14" sqref="M14"/>
    </sheetView>
  </sheetViews>
  <sheetFormatPr defaultColWidth="9" defaultRowHeight="14.25"/>
  <cols>
    <col min="1" max="1" width="15.625" style="110" customWidth="1"/>
    <col min="2" max="2" width="9" style="110" customWidth="1"/>
    <col min="3" max="4" width="8.5" style="111" customWidth="1"/>
    <col min="5" max="7" width="8.5" style="110" customWidth="1"/>
    <col min="8" max="8" width="6.5" style="110" customWidth="1"/>
    <col min="9" max="9" width="2.75" style="110" customWidth="1"/>
    <col min="10" max="10" width="9.15833333333333" style="110" customWidth="1"/>
    <col min="11" max="11" width="10.75" style="110" customWidth="1"/>
    <col min="12" max="15" width="9.75" style="110" customWidth="1"/>
    <col min="16" max="16" width="9.75" style="379" customWidth="1"/>
    <col min="17" max="254" width="9" style="110"/>
    <col min="255" max="16384" width="9" style="113"/>
  </cols>
  <sheetData>
    <row r="1" s="110" customFormat="1" ht="29" customHeight="1" spans="1:257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380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  <c r="IW1" s="113"/>
    </row>
    <row r="2" s="110" customFormat="1" ht="20" customHeight="1" spans="1:257">
      <c r="A2" s="236" t="s">
        <v>61</v>
      </c>
      <c r="B2" s="237" t="s">
        <v>62</v>
      </c>
      <c r="C2" s="238"/>
      <c r="D2" s="239"/>
      <c r="E2" s="240" t="s">
        <v>67</v>
      </c>
      <c r="F2" s="241" t="s">
        <v>68</v>
      </c>
      <c r="G2" s="241"/>
      <c r="H2" s="241"/>
      <c r="I2" s="246"/>
      <c r="J2" s="247" t="s">
        <v>57</v>
      </c>
      <c r="K2" s="248" t="s">
        <v>56</v>
      </c>
      <c r="L2" s="248"/>
      <c r="M2" s="248"/>
      <c r="N2" s="248"/>
      <c r="O2" s="249"/>
      <c r="P2" s="381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  <c r="IW2" s="113"/>
    </row>
    <row r="3" s="110" customFormat="1" spans="1:257">
      <c r="A3" s="242" t="s">
        <v>141</v>
      </c>
      <c r="B3" s="123" t="s">
        <v>142</v>
      </c>
      <c r="C3" s="124"/>
      <c r="D3" s="123"/>
      <c r="E3" s="123"/>
      <c r="F3" s="123"/>
      <c r="G3" s="123"/>
      <c r="H3" s="123"/>
      <c r="I3" s="146"/>
      <c r="J3" s="148"/>
      <c r="K3" s="148"/>
      <c r="L3" s="148"/>
      <c r="M3" s="148"/>
      <c r="N3" s="148"/>
      <c r="O3" s="250"/>
      <c r="P3" s="382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</row>
    <row r="4" s="110" customFormat="1" ht="16.5" spans="1:257">
      <c r="A4" s="242"/>
      <c r="B4" s="125" t="s">
        <v>143</v>
      </c>
      <c r="C4" s="125" t="s">
        <v>144</v>
      </c>
      <c r="D4" s="125" t="s">
        <v>145</v>
      </c>
      <c r="E4" s="125" t="s">
        <v>146</v>
      </c>
      <c r="F4" s="125" t="s">
        <v>147</v>
      </c>
      <c r="G4" s="125" t="s">
        <v>148</v>
      </c>
      <c r="H4" s="126" t="s">
        <v>149</v>
      </c>
      <c r="I4" s="146"/>
      <c r="J4" s="383"/>
      <c r="K4" s="384" t="s">
        <v>111</v>
      </c>
      <c r="L4" s="384" t="s">
        <v>150</v>
      </c>
      <c r="M4" s="384" t="s">
        <v>150</v>
      </c>
      <c r="N4" s="384"/>
      <c r="O4" s="385"/>
      <c r="P4" s="386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s="110" customFormat="1" ht="16.5" spans="1:257">
      <c r="A5" s="242"/>
      <c r="B5" s="127"/>
      <c r="C5" s="127"/>
      <c r="D5" s="128"/>
      <c r="E5" s="128"/>
      <c r="F5" s="128"/>
      <c r="G5" s="128"/>
      <c r="H5" s="126"/>
      <c r="I5" s="251"/>
      <c r="J5" s="252"/>
      <c r="K5" s="387"/>
      <c r="L5" s="387">
        <v>150</v>
      </c>
      <c r="M5" s="387">
        <v>150</v>
      </c>
      <c r="N5" s="388"/>
      <c r="O5" s="387"/>
      <c r="P5" s="389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</row>
    <row r="6" s="110" customFormat="1" ht="20" customHeight="1" spans="1:257">
      <c r="A6" s="129" t="s">
        <v>151</v>
      </c>
      <c r="B6" s="130">
        <f t="shared" ref="B6:B9" si="0">C6-5</f>
        <v>70</v>
      </c>
      <c r="C6" s="131">
        <v>75</v>
      </c>
      <c r="D6" s="130">
        <f t="shared" ref="D6:G6" si="1">C6+6</f>
        <v>81</v>
      </c>
      <c r="E6" s="130">
        <f t="shared" si="1"/>
        <v>87</v>
      </c>
      <c r="F6" s="130">
        <f t="shared" si="1"/>
        <v>93</v>
      </c>
      <c r="G6" s="130">
        <f t="shared" si="1"/>
        <v>99</v>
      </c>
      <c r="H6" s="132" t="s">
        <v>152</v>
      </c>
      <c r="I6" s="251"/>
      <c r="J6" s="252"/>
      <c r="K6" s="252"/>
      <c r="L6" s="252" t="s">
        <v>153</v>
      </c>
      <c r="M6" s="252" t="s">
        <v>154</v>
      </c>
      <c r="N6" s="252"/>
      <c r="O6" s="252"/>
      <c r="P6" s="390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</row>
    <row r="7" s="110" customFormat="1" ht="20" customHeight="1" spans="1:257">
      <c r="A7" s="129" t="s">
        <v>155</v>
      </c>
      <c r="B7" s="130">
        <f>C7-3</f>
        <v>51</v>
      </c>
      <c r="C7" s="131">
        <v>54</v>
      </c>
      <c r="D7" s="130">
        <f>C7+3</f>
        <v>57</v>
      </c>
      <c r="E7" s="130">
        <f>D7+3</f>
        <v>60</v>
      </c>
      <c r="F7" s="130">
        <f>E7+4</f>
        <v>64</v>
      </c>
      <c r="G7" s="130">
        <f t="shared" ref="G7:G9" si="2">F7+4</f>
        <v>68</v>
      </c>
      <c r="H7" s="132" t="s">
        <v>152</v>
      </c>
      <c r="I7" s="251"/>
      <c r="J7" s="252"/>
      <c r="K7" s="252"/>
      <c r="L7" s="252" t="s">
        <v>156</v>
      </c>
      <c r="M7" s="252" t="s">
        <v>154</v>
      </c>
      <c r="N7" s="252"/>
      <c r="O7" s="252"/>
      <c r="P7" s="390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</row>
    <row r="8" s="110" customFormat="1" ht="20" customHeight="1" spans="1:257">
      <c r="A8" s="129" t="s">
        <v>157</v>
      </c>
      <c r="B8" s="130">
        <f t="shared" si="0"/>
        <v>71</v>
      </c>
      <c r="C8" s="131">
        <v>76</v>
      </c>
      <c r="D8" s="130">
        <f>C8+6</f>
        <v>82</v>
      </c>
      <c r="E8" s="130">
        <f>D8+6</f>
        <v>88</v>
      </c>
      <c r="F8" s="130">
        <f>E8+6</f>
        <v>94</v>
      </c>
      <c r="G8" s="130">
        <f t="shared" si="2"/>
        <v>98</v>
      </c>
      <c r="H8" s="132" t="s">
        <v>152</v>
      </c>
      <c r="I8" s="251"/>
      <c r="J8" s="252"/>
      <c r="K8" s="252"/>
      <c r="L8" s="252" t="s">
        <v>154</v>
      </c>
      <c r="M8" s="252" t="s">
        <v>154</v>
      </c>
      <c r="N8" s="252"/>
      <c r="O8" s="252"/>
      <c r="P8" s="390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</row>
    <row r="9" s="110" customFormat="1" ht="20" customHeight="1" spans="1:257">
      <c r="A9" s="129" t="s">
        <v>158</v>
      </c>
      <c r="B9" s="130">
        <f t="shared" si="0"/>
        <v>81</v>
      </c>
      <c r="C9" s="131">
        <v>86</v>
      </c>
      <c r="D9" s="130">
        <f>C9+6</f>
        <v>92</v>
      </c>
      <c r="E9" s="130">
        <f>D9+6</f>
        <v>98</v>
      </c>
      <c r="F9" s="130">
        <f>E9+6</f>
        <v>104</v>
      </c>
      <c r="G9" s="130">
        <f t="shared" si="2"/>
        <v>108</v>
      </c>
      <c r="H9" s="132" t="s">
        <v>159</v>
      </c>
      <c r="I9" s="251"/>
      <c r="J9" s="252"/>
      <c r="K9" s="252"/>
      <c r="L9" s="252" t="s">
        <v>154</v>
      </c>
      <c r="M9" s="252" t="s">
        <v>154</v>
      </c>
      <c r="N9" s="252"/>
      <c r="O9" s="252"/>
      <c r="P9" s="390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</row>
    <row r="10" s="110" customFormat="1" ht="20" customHeight="1" spans="1:257">
      <c r="A10" s="129" t="s">
        <v>160</v>
      </c>
      <c r="B10" s="130">
        <f>C10-1.6</f>
        <v>23.9</v>
      </c>
      <c r="C10" s="131">
        <v>25.5</v>
      </c>
      <c r="D10" s="130">
        <f>C10+1.9</f>
        <v>27.4</v>
      </c>
      <c r="E10" s="130">
        <f>D10+1.9</f>
        <v>29.3</v>
      </c>
      <c r="F10" s="130">
        <f>E10+1.9</f>
        <v>31.2</v>
      </c>
      <c r="G10" s="130">
        <f>F10+1.3</f>
        <v>32.5</v>
      </c>
      <c r="H10" s="132" t="s">
        <v>159</v>
      </c>
      <c r="I10" s="251"/>
      <c r="J10" s="252"/>
      <c r="K10" s="252"/>
      <c r="L10" s="252" t="s">
        <v>153</v>
      </c>
      <c r="M10" s="252" t="s">
        <v>154</v>
      </c>
      <c r="N10" s="252"/>
      <c r="O10" s="252"/>
      <c r="P10" s="390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</row>
    <row r="11" s="110" customFormat="1" ht="20" customHeight="1" spans="1:257">
      <c r="A11" s="129" t="s">
        <v>161</v>
      </c>
      <c r="B11" s="130">
        <f>C11-1</f>
        <v>18.5</v>
      </c>
      <c r="C11" s="131">
        <v>19.5</v>
      </c>
      <c r="D11" s="130">
        <f>C11+1.2</f>
        <v>20.7</v>
      </c>
      <c r="E11" s="130">
        <f>D11+1.2</f>
        <v>21.9</v>
      </c>
      <c r="F11" s="130">
        <f>E11+1.2</f>
        <v>23.1</v>
      </c>
      <c r="G11" s="130">
        <f>F11+0.7</f>
        <v>23.8</v>
      </c>
      <c r="H11" s="132" t="s">
        <v>162</v>
      </c>
      <c r="I11" s="251"/>
      <c r="J11" s="252"/>
      <c r="K11" s="252"/>
      <c r="L11" s="252" t="s">
        <v>163</v>
      </c>
      <c r="M11" s="252" t="s">
        <v>154</v>
      </c>
      <c r="N11" s="252"/>
      <c r="O11" s="252"/>
      <c r="P11" s="390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  <c r="IW11" s="113"/>
    </row>
    <row r="12" s="110" customFormat="1" ht="20" customHeight="1" spans="1:257">
      <c r="A12" s="129" t="s">
        <v>164</v>
      </c>
      <c r="B12" s="130">
        <f>C12-0.5</f>
        <v>16.5</v>
      </c>
      <c r="C12" s="131">
        <v>17</v>
      </c>
      <c r="D12" s="130">
        <f t="shared" ref="D12:G12" si="3">C12+0.5</f>
        <v>17.5</v>
      </c>
      <c r="E12" s="130">
        <f t="shared" si="3"/>
        <v>18</v>
      </c>
      <c r="F12" s="130">
        <f t="shared" si="3"/>
        <v>18.5</v>
      </c>
      <c r="G12" s="130">
        <f t="shared" si="3"/>
        <v>19</v>
      </c>
      <c r="H12" s="132" t="s">
        <v>159</v>
      </c>
      <c r="I12" s="251"/>
      <c r="J12" s="252"/>
      <c r="K12" s="252"/>
      <c r="L12" s="252" t="s">
        <v>154</v>
      </c>
      <c r="M12" s="252" t="s">
        <v>154</v>
      </c>
      <c r="N12" s="252"/>
      <c r="O12" s="252"/>
      <c r="P12" s="390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s="110" customFormat="1" ht="20" customHeight="1" spans="1:257">
      <c r="A13" s="129" t="s">
        <v>165</v>
      </c>
      <c r="B13" s="130">
        <f>C13-0.5</f>
        <v>11</v>
      </c>
      <c r="C13" s="131">
        <v>11.5</v>
      </c>
      <c r="D13" s="130">
        <f t="shared" ref="D13:G13" si="4">C13+0.5</f>
        <v>12</v>
      </c>
      <c r="E13" s="130">
        <f t="shared" si="4"/>
        <v>12.5</v>
      </c>
      <c r="F13" s="130">
        <f t="shared" si="4"/>
        <v>13</v>
      </c>
      <c r="G13" s="130">
        <f t="shared" si="4"/>
        <v>13.5</v>
      </c>
      <c r="H13" s="132">
        <v>0</v>
      </c>
      <c r="I13" s="251"/>
      <c r="J13" s="252"/>
      <c r="K13" s="252"/>
      <c r="L13" s="252" t="s">
        <v>154</v>
      </c>
      <c r="M13" s="252" t="s">
        <v>154</v>
      </c>
      <c r="N13" s="252"/>
      <c r="O13" s="252"/>
      <c r="P13" s="390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s="110" customFormat="1" ht="20" customHeight="1" spans="1:257">
      <c r="A14" s="129" t="s">
        <v>166</v>
      </c>
      <c r="B14" s="130">
        <f>C14-1.5</f>
        <v>22.5</v>
      </c>
      <c r="C14" s="131">
        <v>24</v>
      </c>
      <c r="D14" s="130">
        <f>C14+1.7</f>
        <v>25.7</v>
      </c>
      <c r="E14" s="130">
        <f>D14+1.7</f>
        <v>27.4</v>
      </c>
      <c r="F14" s="130">
        <f>E14+1.7</f>
        <v>29.1</v>
      </c>
      <c r="G14" s="130">
        <f>F14+1.6</f>
        <v>30.7</v>
      </c>
      <c r="H14" s="133"/>
      <c r="I14" s="251"/>
      <c r="J14" s="252"/>
      <c r="K14" s="252"/>
      <c r="L14" s="252" t="s">
        <v>153</v>
      </c>
      <c r="M14" s="252" t="s">
        <v>154</v>
      </c>
      <c r="N14" s="252"/>
      <c r="O14" s="252"/>
      <c r="P14" s="390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s="110" customFormat="1" ht="20" customHeight="1" spans="1:257">
      <c r="A15" s="129" t="s">
        <v>167</v>
      </c>
      <c r="B15" s="130">
        <f>C15-1.8</f>
        <v>31.2</v>
      </c>
      <c r="C15" s="131">
        <v>33</v>
      </c>
      <c r="D15" s="130">
        <f>C15+2.25</f>
        <v>35.25</v>
      </c>
      <c r="E15" s="130">
        <f>D15+2.25</f>
        <v>37.5</v>
      </c>
      <c r="F15" s="130">
        <f>E15+2.25</f>
        <v>39.75</v>
      </c>
      <c r="G15" s="130">
        <f>F15+2</f>
        <v>41.75</v>
      </c>
      <c r="H15" s="133"/>
      <c r="I15" s="251"/>
      <c r="J15" s="252"/>
      <c r="K15" s="252"/>
      <c r="L15" s="252" t="s">
        <v>153</v>
      </c>
      <c r="M15" s="252" t="s">
        <v>156</v>
      </c>
      <c r="N15" s="252"/>
      <c r="O15" s="252"/>
      <c r="P15" s="390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</row>
    <row r="16" s="110" customFormat="1" ht="20" customHeight="1" spans="1:257">
      <c r="A16" s="129" t="s">
        <v>168</v>
      </c>
      <c r="B16" s="130">
        <f>C16</f>
        <v>12</v>
      </c>
      <c r="C16" s="131">
        <v>12</v>
      </c>
      <c r="D16" s="130">
        <f>B16+1</f>
        <v>13</v>
      </c>
      <c r="E16" s="130">
        <f>D16</f>
        <v>13</v>
      </c>
      <c r="F16" s="130">
        <f>D16+1</f>
        <v>14</v>
      </c>
      <c r="G16" s="130">
        <f>F16</f>
        <v>14</v>
      </c>
      <c r="H16" s="133"/>
      <c r="I16" s="251"/>
      <c r="J16" s="252"/>
      <c r="K16" s="252"/>
      <c r="L16" s="252" t="s">
        <v>154</v>
      </c>
      <c r="M16" s="252" t="s">
        <v>154</v>
      </c>
      <c r="N16" s="252"/>
      <c r="O16" s="252"/>
      <c r="P16" s="390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s="110" customFormat="1" ht="20" customHeight="1" spans="1:257">
      <c r="A17" s="129" t="s">
        <v>169</v>
      </c>
      <c r="B17" s="130">
        <v>3.5</v>
      </c>
      <c r="C17" s="131">
        <v>3.5</v>
      </c>
      <c r="D17" s="130">
        <v>3.5</v>
      </c>
      <c r="E17" s="130">
        <v>3.5</v>
      </c>
      <c r="F17" s="130">
        <v>3.5</v>
      </c>
      <c r="G17" s="130">
        <v>3.5</v>
      </c>
      <c r="H17" s="134"/>
      <c r="I17" s="251"/>
      <c r="J17" s="252"/>
      <c r="K17" s="252"/>
      <c r="L17" s="252" t="s">
        <v>154</v>
      </c>
      <c r="M17" s="252" t="s">
        <v>154</v>
      </c>
      <c r="N17" s="252"/>
      <c r="O17" s="252"/>
      <c r="P17" s="390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s="110" customFormat="1" ht="20" customHeight="1" spans="1:257">
      <c r="A18" s="129" t="s">
        <v>170</v>
      </c>
      <c r="B18" s="130">
        <v>2</v>
      </c>
      <c r="C18" s="131">
        <v>2</v>
      </c>
      <c r="D18" s="130">
        <v>2</v>
      </c>
      <c r="E18" s="130">
        <v>2</v>
      </c>
      <c r="F18" s="130">
        <v>2</v>
      </c>
      <c r="G18" s="130">
        <v>2</v>
      </c>
      <c r="H18" s="134"/>
      <c r="I18" s="251"/>
      <c r="J18" s="252"/>
      <c r="K18" s="252"/>
      <c r="L18" s="252" t="s">
        <v>154</v>
      </c>
      <c r="M18" s="252" t="s">
        <v>154</v>
      </c>
      <c r="N18" s="252"/>
      <c r="O18" s="252"/>
      <c r="P18" s="390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s="110" customFormat="1" ht="20" customHeight="1" spans="1:257">
      <c r="A19" s="135"/>
      <c r="B19" s="136"/>
      <c r="C19" s="136"/>
      <c r="D19" s="136"/>
      <c r="E19" s="136"/>
      <c r="F19" s="136"/>
      <c r="G19" s="136"/>
      <c r="H19" s="134"/>
      <c r="I19" s="251"/>
      <c r="J19" s="252"/>
      <c r="K19" s="252"/>
      <c r="L19" s="252"/>
      <c r="M19" s="252"/>
      <c r="N19" s="252"/>
      <c r="O19" s="252"/>
      <c r="P19" s="390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s="110" customFormat="1" ht="20" customHeight="1" spans="1:257">
      <c r="A20" s="135"/>
      <c r="B20" s="136"/>
      <c r="C20" s="136"/>
      <c r="D20" s="136"/>
      <c r="E20" s="136"/>
      <c r="F20" s="136"/>
      <c r="G20" s="136"/>
      <c r="H20" s="137"/>
      <c r="I20" s="251"/>
      <c r="J20" s="252"/>
      <c r="K20" s="252"/>
      <c r="L20" s="252"/>
      <c r="M20" s="252"/>
      <c r="N20" s="252"/>
      <c r="O20" s="252"/>
      <c r="P20" s="390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s="110" customFormat="1" ht="20" customHeight="1" spans="1:257">
      <c r="A21" s="243"/>
      <c r="B21" s="244"/>
      <c r="C21" s="244"/>
      <c r="D21" s="244"/>
      <c r="E21" s="245"/>
      <c r="F21" s="244"/>
      <c r="G21" s="244"/>
      <c r="H21" s="244"/>
      <c r="I21" s="253"/>
      <c r="J21" s="254"/>
      <c r="K21" s="254"/>
      <c r="L21" s="255"/>
      <c r="M21" s="254"/>
      <c r="N21" s="254"/>
      <c r="O21" s="255"/>
      <c r="P21" s="391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</row>
    <row r="22" s="110" customFormat="1" ht="17.25" spans="1:257">
      <c r="A22" s="141"/>
      <c r="B22" s="141"/>
      <c r="C22" s="142"/>
      <c r="D22" s="142"/>
      <c r="E22" s="143"/>
      <c r="F22" s="142"/>
      <c r="G22" s="142"/>
      <c r="H22" s="142"/>
      <c r="P22" s="380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</row>
    <row r="23" s="110" customFormat="1" spans="1:257">
      <c r="A23" s="144" t="s">
        <v>171</v>
      </c>
      <c r="B23" s="144"/>
      <c r="C23" s="145"/>
      <c r="D23" s="145"/>
      <c r="P23" s="380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  <c r="IQ23" s="113"/>
      <c r="IR23" s="113"/>
      <c r="IS23" s="113"/>
      <c r="IT23" s="113"/>
      <c r="IU23" s="113"/>
      <c r="IV23" s="113"/>
      <c r="IW23" s="113"/>
    </row>
    <row r="24" s="110" customFormat="1" spans="3:257">
      <c r="C24" s="111"/>
      <c r="D24" s="111"/>
      <c r="J24" s="152" t="s">
        <v>172</v>
      </c>
      <c r="K24" s="284">
        <v>45458</v>
      </c>
      <c r="L24" s="152" t="s">
        <v>173</v>
      </c>
      <c r="M24" s="152" t="s">
        <v>133</v>
      </c>
      <c r="N24" s="152" t="s">
        <v>174</v>
      </c>
      <c r="O24" s="110" t="s">
        <v>136</v>
      </c>
      <c r="P24" s="380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P8" sqref="P8"/>
    </sheetView>
  </sheetViews>
  <sheetFormatPr defaultColWidth="10" defaultRowHeight="16.5" customHeight="1"/>
  <cols>
    <col min="1" max="1" width="10.875" style="286" customWidth="1"/>
    <col min="2" max="16384" width="10" style="286"/>
  </cols>
  <sheetData>
    <row r="1" ht="22.5" customHeight="1" spans="1:11">
      <c r="A1" s="157" t="s">
        <v>175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59" t="s">
        <v>56</v>
      </c>
      <c r="J2" s="359"/>
      <c r="K2" s="360"/>
    </row>
    <row r="3" customHeight="1" spans="1:11">
      <c r="A3" s="291" t="s">
        <v>58</v>
      </c>
      <c r="B3" s="292"/>
      <c r="C3" s="293"/>
      <c r="D3" s="294" t="s">
        <v>59</v>
      </c>
      <c r="E3" s="295"/>
      <c r="F3" s="295"/>
      <c r="G3" s="296"/>
      <c r="H3" s="294" t="s">
        <v>60</v>
      </c>
      <c r="I3" s="295"/>
      <c r="J3" s="295"/>
      <c r="K3" s="296"/>
    </row>
    <row r="4" customHeight="1" spans="1:11">
      <c r="A4" s="297" t="s">
        <v>61</v>
      </c>
      <c r="B4" s="163" t="s">
        <v>62</v>
      </c>
      <c r="C4" s="164"/>
      <c r="D4" s="297" t="s">
        <v>63</v>
      </c>
      <c r="E4" s="298"/>
      <c r="F4" s="299">
        <v>45478</v>
      </c>
      <c r="G4" s="300"/>
      <c r="H4" s="297" t="s">
        <v>64</v>
      </c>
      <c r="I4" s="298"/>
      <c r="J4" s="163" t="s">
        <v>65</v>
      </c>
      <c r="K4" s="164" t="s">
        <v>66</v>
      </c>
    </row>
    <row r="5" customHeight="1" spans="1:11">
      <c r="A5" s="301" t="s">
        <v>67</v>
      </c>
      <c r="B5" s="163" t="s">
        <v>68</v>
      </c>
      <c r="C5" s="164"/>
      <c r="D5" s="297" t="s">
        <v>69</v>
      </c>
      <c r="E5" s="298"/>
      <c r="F5" s="299">
        <v>45455</v>
      </c>
      <c r="G5" s="300"/>
      <c r="H5" s="297" t="s">
        <v>70</v>
      </c>
      <c r="I5" s="298"/>
      <c r="J5" s="163" t="s">
        <v>65</v>
      </c>
      <c r="K5" s="164" t="s">
        <v>66</v>
      </c>
    </row>
    <row r="6" customHeight="1" spans="1:11">
      <c r="A6" s="297" t="s">
        <v>71</v>
      </c>
      <c r="B6" s="302" t="s">
        <v>72</v>
      </c>
      <c r="C6" s="303">
        <v>6</v>
      </c>
      <c r="D6" s="301" t="s">
        <v>73</v>
      </c>
      <c r="E6" s="304"/>
      <c r="F6" s="299">
        <v>45473</v>
      </c>
      <c r="G6" s="300"/>
      <c r="H6" s="297" t="s">
        <v>74</v>
      </c>
      <c r="I6" s="298"/>
      <c r="J6" s="163" t="s">
        <v>65</v>
      </c>
      <c r="K6" s="164" t="s">
        <v>66</v>
      </c>
    </row>
    <row r="7" customHeight="1" spans="1:11">
      <c r="A7" s="297" t="s">
        <v>75</v>
      </c>
      <c r="B7" s="305">
        <v>8000</v>
      </c>
      <c r="C7" s="306"/>
      <c r="D7" s="301" t="s">
        <v>76</v>
      </c>
      <c r="E7" s="307"/>
      <c r="F7" s="299">
        <v>45475</v>
      </c>
      <c r="G7" s="300"/>
      <c r="H7" s="297" t="s">
        <v>77</v>
      </c>
      <c r="I7" s="298"/>
      <c r="J7" s="163" t="s">
        <v>65</v>
      </c>
      <c r="K7" s="164" t="s">
        <v>66</v>
      </c>
    </row>
    <row r="8" customHeight="1" spans="1:16">
      <c r="A8" s="308" t="s">
        <v>78</v>
      </c>
      <c r="B8" s="309" t="s">
        <v>79</v>
      </c>
      <c r="C8" s="310"/>
      <c r="D8" s="311" t="s">
        <v>80</v>
      </c>
      <c r="E8" s="312"/>
      <c r="F8" s="313">
        <v>45476</v>
      </c>
      <c r="G8" s="314"/>
      <c r="H8" s="311" t="s">
        <v>81</v>
      </c>
      <c r="I8" s="312"/>
      <c r="J8" s="331" t="s">
        <v>65</v>
      </c>
      <c r="K8" s="361" t="s">
        <v>66</v>
      </c>
      <c r="P8" s="217"/>
    </row>
    <row r="9" customHeight="1" spans="1:11">
      <c r="A9" s="315" t="s">
        <v>176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customHeight="1" spans="1:11">
      <c r="A10" s="316" t="s">
        <v>84</v>
      </c>
      <c r="B10" s="317" t="s">
        <v>85</v>
      </c>
      <c r="C10" s="318" t="s">
        <v>86</v>
      </c>
      <c r="D10" s="319"/>
      <c r="E10" s="320" t="s">
        <v>89</v>
      </c>
      <c r="F10" s="317" t="s">
        <v>85</v>
      </c>
      <c r="G10" s="318" t="s">
        <v>86</v>
      </c>
      <c r="H10" s="317"/>
      <c r="I10" s="320" t="s">
        <v>87</v>
      </c>
      <c r="J10" s="317" t="s">
        <v>85</v>
      </c>
      <c r="K10" s="362" t="s">
        <v>86</v>
      </c>
    </row>
    <row r="11" customHeight="1" spans="1:11">
      <c r="A11" s="301" t="s">
        <v>90</v>
      </c>
      <c r="B11" s="321" t="s">
        <v>85</v>
      </c>
      <c r="C11" s="163" t="s">
        <v>86</v>
      </c>
      <c r="D11" s="307"/>
      <c r="E11" s="304" t="s">
        <v>92</v>
      </c>
      <c r="F11" s="321" t="s">
        <v>85</v>
      </c>
      <c r="G11" s="163" t="s">
        <v>86</v>
      </c>
      <c r="H11" s="321"/>
      <c r="I11" s="304" t="s">
        <v>97</v>
      </c>
      <c r="J11" s="321" t="s">
        <v>85</v>
      </c>
      <c r="K11" s="164" t="s">
        <v>86</v>
      </c>
    </row>
    <row r="12" customHeight="1" spans="1:11">
      <c r="A12" s="311" t="s">
        <v>119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63"/>
    </row>
    <row r="13" customHeight="1" spans="1:11">
      <c r="A13" s="322" t="s">
        <v>177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3" t="s">
        <v>178</v>
      </c>
      <c r="B14" s="324"/>
      <c r="C14" s="324"/>
      <c r="D14" s="324"/>
      <c r="E14" s="324"/>
      <c r="F14" s="324"/>
      <c r="G14" s="324"/>
      <c r="H14" s="325"/>
      <c r="I14" s="364"/>
      <c r="J14" s="364"/>
      <c r="K14" s="365"/>
    </row>
    <row r="15" customHeight="1" spans="1:11">
      <c r="A15" s="326"/>
      <c r="B15" s="327"/>
      <c r="C15" s="327"/>
      <c r="D15" s="328"/>
      <c r="E15" s="329"/>
      <c r="F15" s="327"/>
      <c r="G15" s="327"/>
      <c r="H15" s="328"/>
      <c r="I15" s="366"/>
      <c r="J15" s="367"/>
      <c r="K15" s="368"/>
    </row>
    <row r="16" customHeight="1" spans="1:1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61"/>
    </row>
    <row r="17" customHeight="1" spans="1:11">
      <c r="A17" s="322" t="s">
        <v>179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32" t="s">
        <v>180</v>
      </c>
      <c r="B18" s="333"/>
      <c r="C18" s="333"/>
      <c r="D18" s="333"/>
      <c r="E18" s="333"/>
      <c r="F18" s="333"/>
      <c r="G18" s="333"/>
      <c r="H18" s="333"/>
      <c r="I18" s="364"/>
      <c r="J18" s="364"/>
      <c r="K18" s="365"/>
    </row>
    <row r="19" customHeight="1" spans="1:11">
      <c r="A19" s="326"/>
      <c r="B19" s="327"/>
      <c r="C19" s="327"/>
      <c r="D19" s="328"/>
      <c r="E19" s="329"/>
      <c r="F19" s="327"/>
      <c r="G19" s="327"/>
      <c r="H19" s="328"/>
      <c r="I19" s="366"/>
      <c r="J19" s="367"/>
      <c r="K19" s="368"/>
    </row>
    <row r="20" customHeight="1" spans="1:1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61"/>
    </row>
    <row r="21" customHeight="1" spans="1:11">
      <c r="A21" s="334" t="s">
        <v>116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customHeight="1" spans="1:11">
      <c r="A22" s="158" t="s">
        <v>117</v>
      </c>
      <c r="B22" s="192"/>
      <c r="C22" s="192"/>
      <c r="D22" s="192"/>
      <c r="E22" s="192"/>
      <c r="F22" s="192"/>
      <c r="G22" s="192"/>
      <c r="H22" s="192"/>
      <c r="I22" s="192"/>
      <c r="J22" s="192"/>
      <c r="K22" s="221"/>
    </row>
    <row r="23" customHeight="1" spans="1:11">
      <c r="A23" s="171" t="s">
        <v>118</v>
      </c>
      <c r="B23" s="172"/>
      <c r="C23" s="163" t="s">
        <v>65</v>
      </c>
      <c r="D23" s="163" t="s">
        <v>66</v>
      </c>
      <c r="E23" s="170"/>
      <c r="F23" s="170"/>
      <c r="G23" s="170"/>
      <c r="H23" s="170"/>
      <c r="I23" s="170"/>
      <c r="J23" s="170"/>
      <c r="K23" s="214"/>
    </row>
    <row r="24" customHeight="1" spans="1:11">
      <c r="A24" s="335" t="s">
        <v>181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69"/>
    </row>
    <row r="25" customHeight="1" spans="1:1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70"/>
    </row>
    <row r="26" customHeight="1" spans="1:11">
      <c r="A26" s="315" t="s">
        <v>125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customHeight="1" spans="1:11">
      <c r="A27" s="291" t="s">
        <v>126</v>
      </c>
      <c r="B27" s="318" t="s">
        <v>95</v>
      </c>
      <c r="C27" s="318" t="s">
        <v>96</v>
      </c>
      <c r="D27" s="318" t="s">
        <v>88</v>
      </c>
      <c r="E27" s="292" t="s">
        <v>127</v>
      </c>
      <c r="F27" s="318" t="s">
        <v>95</v>
      </c>
      <c r="G27" s="318" t="s">
        <v>96</v>
      </c>
      <c r="H27" s="318" t="s">
        <v>88</v>
      </c>
      <c r="I27" s="292" t="s">
        <v>128</v>
      </c>
      <c r="J27" s="318" t="s">
        <v>95</v>
      </c>
      <c r="K27" s="362" t="s">
        <v>96</v>
      </c>
    </row>
    <row r="28" customHeight="1" spans="1:11">
      <c r="A28" s="338" t="s">
        <v>87</v>
      </c>
      <c r="B28" s="163" t="s">
        <v>95</v>
      </c>
      <c r="C28" s="163" t="s">
        <v>96</v>
      </c>
      <c r="D28" s="163" t="s">
        <v>88</v>
      </c>
      <c r="E28" s="339" t="s">
        <v>94</v>
      </c>
      <c r="F28" s="163" t="s">
        <v>95</v>
      </c>
      <c r="G28" s="163" t="s">
        <v>96</v>
      </c>
      <c r="H28" s="163" t="s">
        <v>88</v>
      </c>
      <c r="I28" s="339" t="s">
        <v>105</v>
      </c>
      <c r="J28" s="163" t="s">
        <v>95</v>
      </c>
      <c r="K28" s="164" t="s">
        <v>96</v>
      </c>
    </row>
    <row r="29" customHeight="1" spans="1:11">
      <c r="A29" s="297" t="s">
        <v>98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1"/>
    </row>
    <row r="30" customHeight="1" spans="1:1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72"/>
    </row>
    <row r="31" customHeight="1" spans="1:11">
      <c r="A31" s="343" t="s">
        <v>182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ht="21" customHeight="1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73"/>
    </row>
    <row r="33" ht="21" customHeight="1" spans="1:1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73"/>
    </row>
    <row r="34" ht="21" customHeight="1" spans="1:1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73"/>
    </row>
    <row r="35" ht="21" customHeight="1" spans="1:11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73"/>
    </row>
    <row r="36" ht="21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73"/>
    </row>
    <row r="37" ht="21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73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3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3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3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3"/>
    </row>
    <row r="42" ht="21" customHeight="1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3"/>
    </row>
    <row r="43" ht="17.25" customHeight="1" spans="1:11">
      <c r="A43" s="341" t="s">
        <v>124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72"/>
    </row>
    <row r="44" customHeight="1" spans="1:11">
      <c r="A44" s="343" t="s">
        <v>183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ht="18" customHeight="1" spans="1:11">
      <c r="A45" s="346" t="s">
        <v>119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74"/>
    </row>
    <row r="46" ht="18" customHeight="1" spans="1:11">
      <c r="A46" s="346" t="s">
        <v>184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74"/>
    </row>
    <row r="47" ht="18" customHeight="1" spans="1:1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70"/>
    </row>
    <row r="48" ht="21" customHeight="1" spans="1:11">
      <c r="A48" s="348" t="s">
        <v>130</v>
      </c>
      <c r="B48" s="349" t="s">
        <v>131</v>
      </c>
      <c r="C48" s="349"/>
      <c r="D48" s="350" t="s">
        <v>132</v>
      </c>
      <c r="E48" s="350"/>
      <c r="F48" s="350" t="s">
        <v>134</v>
      </c>
      <c r="G48" s="351"/>
      <c r="H48" s="352" t="s">
        <v>135</v>
      </c>
      <c r="I48" s="352"/>
      <c r="J48" s="349" t="s">
        <v>136</v>
      </c>
      <c r="K48" s="375"/>
    </row>
    <row r="49" customHeight="1" spans="1:11">
      <c r="A49" s="353" t="s">
        <v>137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76"/>
    </row>
    <row r="50" customHeight="1" spans="1:1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77"/>
    </row>
    <row r="51" customHeight="1" spans="1:1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78"/>
    </row>
    <row r="52" ht="21" customHeight="1" spans="1:11">
      <c r="A52" s="348" t="s">
        <v>130</v>
      </c>
      <c r="B52" s="349" t="s">
        <v>131</v>
      </c>
      <c r="C52" s="349"/>
      <c r="D52" s="350" t="s">
        <v>132</v>
      </c>
      <c r="E52" s="350"/>
      <c r="F52" s="350" t="s">
        <v>134</v>
      </c>
      <c r="G52" s="351"/>
      <c r="H52" s="352" t="s">
        <v>135</v>
      </c>
      <c r="I52" s="352"/>
      <c r="J52" s="349" t="s">
        <v>136</v>
      </c>
      <c r="K52" s="37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G27" sqref="G27"/>
    </sheetView>
  </sheetViews>
  <sheetFormatPr defaultColWidth="9" defaultRowHeight="14.25"/>
  <cols>
    <col min="1" max="1" width="13.625" style="110" customWidth="1"/>
    <col min="2" max="2" width="8.5" style="110" customWidth="1"/>
    <col min="3" max="3" width="8.5" style="111" customWidth="1"/>
    <col min="4" max="7" width="8.5" style="110" customWidth="1"/>
    <col min="8" max="8" width="8.875" style="110" customWidth="1"/>
    <col min="9" max="13" width="12.625" style="110" customWidth="1"/>
    <col min="14" max="14" width="12.625" style="256" customWidth="1"/>
    <col min="15" max="15" width="8.875" style="256" customWidth="1"/>
    <col min="16" max="247" width="9" style="110"/>
    <col min="248" max="16384" width="9" style="113"/>
  </cols>
  <sheetData>
    <row r="1" s="110" customFormat="1" ht="29" customHeight="1" spans="1:250">
      <c r="A1" s="114" t="s">
        <v>140</v>
      </c>
      <c r="B1" s="116"/>
      <c r="C1" s="115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271"/>
      <c r="O1" s="271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</row>
    <row r="2" s="110" customFormat="1" ht="20" customHeight="1" spans="1:250">
      <c r="A2" s="257" t="s">
        <v>61</v>
      </c>
      <c r="B2" s="258" t="s">
        <v>62</v>
      </c>
      <c r="C2" s="259"/>
      <c r="D2" s="260"/>
      <c r="E2" s="261" t="s">
        <v>67</v>
      </c>
      <c r="F2" s="262" t="s">
        <v>68</v>
      </c>
      <c r="G2" s="262"/>
      <c r="H2" s="263"/>
      <c r="I2" s="272" t="s">
        <v>57</v>
      </c>
      <c r="J2" s="273" t="s">
        <v>56</v>
      </c>
      <c r="K2" s="273"/>
      <c r="L2" s="273"/>
      <c r="M2" s="273"/>
      <c r="N2" s="274"/>
      <c r="O2" s="275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</row>
    <row r="3" s="110" customFormat="1" spans="1:250">
      <c r="A3" s="264" t="s">
        <v>141</v>
      </c>
      <c r="B3" s="123" t="s">
        <v>142</v>
      </c>
      <c r="C3" s="124"/>
      <c r="D3" s="123"/>
      <c r="E3" s="123"/>
      <c r="F3" s="123"/>
      <c r="G3" s="123"/>
      <c r="H3" s="146"/>
      <c r="I3" s="276"/>
      <c r="J3" s="276"/>
      <c r="K3" s="276"/>
      <c r="L3" s="276"/>
      <c r="M3" s="276"/>
      <c r="N3" s="276"/>
      <c r="O3" s="277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</row>
    <row r="4" s="110" customFormat="1" ht="15" spans="1:250">
      <c r="A4" s="264"/>
      <c r="B4" s="125" t="s">
        <v>143</v>
      </c>
      <c r="C4" s="125" t="s">
        <v>144</v>
      </c>
      <c r="D4" s="125" t="s">
        <v>145</v>
      </c>
      <c r="E4" s="125" t="s">
        <v>146</v>
      </c>
      <c r="F4" s="125" t="s">
        <v>147</v>
      </c>
      <c r="G4" s="125" t="s">
        <v>148</v>
      </c>
      <c r="H4" s="146"/>
      <c r="I4" s="125"/>
      <c r="J4" s="125"/>
      <c r="K4" s="125"/>
      <c r="L4" s="125"/>
      <c r="M4" s="125"/>
      <c r="N4" s="125"/>
      <c r="O4" s="278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</row>
    <row r="5" s="110" customFormat="1" ht="20" customHeight="1" spans="1:250">
      <c r="A5" s="264"/>
      <c r="B5" s="127"/>
      <c r="C5" s="127"/>
      <c r="D5" s="128"/>
      <c r="E5" s="128"/>
      <c r="F5" s="128"/>
      <c r="G5" s="128"/>
      <c r="H5" s="251"/>
      <c r="I5" s="149"/>
      <c r="J5" s="149"/>
      <c r="K5" s="149"/>
      <c r="L5" s="149"/>
      <c r="M5" s="149"/>
      <c r="N5" s="149"/>
      <c r="O5" s="279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</row>
    <row r="6" s="110" customFormat="1" ht="20" customHeight="1" spans="1:250">
      <c r="A6" s="265" t="s">
        <v>151</v>
      </c>
      <c r="B6" s="130">
        <f t="shared" ref="B6:B9" si="0">C6-5</f>
        <v>70</v>
      </c>
      <c r="C6" s="131">
        <v>75</v>
      </c>
      <c r="D6" s="130">
        <f t="shared" ref="D6:G6" si="1">C6+6</f>
        <v>81</v>
      </c>
      <c r="E6" s="130">
        <f t="shared" si="1"/>
        <v>87</v>
      </c>
      <c r="F6" s="130">
        <f t="shared" si="1"/>
        <v>93</v>
      </c>
      <c r="G6" s="130">
        <f t="shared" si="1"/>
        <v>99</v>
      </c>
      <c r="H6" s="251"/>
      <c r="I6" s="252"/>
      <c r="J6" s="252"/>
      <c r="K6" s="252"/>
      <c r="L6" s="252"/>
      <c r="M6" s="252"/>
      <c r="N6" s="252"/>
      <c r="O6" s="280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</row>
    <row r="7" s="110" customFormat="1" ht="20" customHeight="1" spans="1:250">
      <c r="A7" s="265" t="s">
        <v>155</v>
      </c>
      <c r="B7" s="130">
        <f>C7-3</f>
        <v>51</v>
      </c>
      <c r="C7" s="131">
        <v>54</v>
      </c>
      <c r="D7" s="130">
        <f>C7+3</f>
        <v>57</v>
      </c>
      <c r="E7" s="130">
        <f>D7+3</f>
        <v>60</v>
      </c>
      <c r="F7" s="130">
        <f>E7+4</f>
        <v>64</v>
      </c>
      <c r="G7" s="130">
        <f t="shared" ref="G7:G9" si="2">F7+4</f>
        <v>68</v>
      </c>
      <c r="H7" s="251"/>
      <c r="I7" s="252"/>
      <c r="J7" s="252"/>
      <c r="K7" s="252"/>
      <c r="L7" s="252"/>
      <c r="M7" s="252"/>
      <c r="N7" s="252"/>
      <c r="O7" s="280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</row>
    <row r="8" s="110" customFormat="1" ht="20" customHeight="1" spans="1:250">
      <c r="A8" s="265" t="s">
        <v>157</v>
      </c>
      <c r="B8" s="130">
        <f t="shared" si="0"/>
        <v>71</v>
      </c>
      <c r="C8" s="131">
        <v>76</v>
      </c>
      <c r="D8" s="130">
        <f>C8+6</f>
        <v>82</v>
      </c>
      <c r="E8" s="130">
        <f>D8+6</f>
        <v>88</v>
      </c>
      <c r="F8" s="130">
        <f>E8+6</f>
        <v>94</v>
      </c>
      <c r="G8" s="130">
        <f t="shared" si="2"/>
        <v>98</v>
      </c>
      <c r="H8" s="251"/>
      <c r="I8" s="252"/>
      <c r="J8" s="252"/>
      <c r="K8" s="252"/>
      <c r="L8" s="252"/>
      <c r="M8" s="252"/>
      <c r="N8" s="252"/>
      <c r="O8" s="280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</row>
    <row r="9" s="110" customFormat="1" ht="20" customHeight="1" spans="1:250">
      <c r="A9" s="265" t="s">
        <v>158</v>
      </c>
      <c r="B9" s="130">
        <f t="shared" si="0"/>
        <v>81</v>
      </c>
      <c r="C9" s="131">
        <v>86</v>
      </c>
      <c r="D9" s="130">
        <f>C9+6</f>
        <v>92</v>
      </c>
      <c r="E9" s="130">
        <f>D9+6</f>
        <v>98</v>
      </c>
      <c r="F9" s="130">
        <f>E9+6</f>
        <v>104</v>
      </c>
      <c r="G9" s="130">
        <f t="shared" si="2"/>
        <v>108</v>
      </c>
      <c r="H9" s="251"/>
      <c r="I9" s="252"/>
      <c r="J9" s="252"/>
      <c r="K9" s="252"/>
      <c r="L9" s="252"/>
      <c r="M9" s="252"/>
      <c r="N9" s="252"/>
      <c r="O9" s="280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</row>
    <row r="10" s="110" customFormat="1" ht="20" customHeight="1" spans="1:250">
      <c r="A10" s="265" t="s">
        <v>160</v>
      </c>
      <c r="B10" s="130">
        <f>C10-1.6</f>
        <v>23.9</v>
      </c>
      <c r="C10" s="131">
        <v>25.5</v>
      </c>
      <c r="D10" s="130">
        <f>C10+1.9</f>
        <v>27.4</v>
      </c>
      <c r="E10" s="130">
        <f>D10+1.9</f>
        <v>29.3</v>
      </c>
      <c r="F10" s="130">
        <f>E10+1.9</f>
        <v>31.2</v>
      </c>
      <c r="G10" s="130">
        <f>F10+1.3</f>
        <v>32.5</v>
      </c>
      <c r="H10" s="251"/>
      <c r="I10" s="252"/>
      <c r="J10" s="252"/>
      <c r="K10" s="252"/>
      <c r="L10" s="252"/>
      <c r="M10" s="252"/>
      <c r="N10" s="252"/>
      <c r="O10" s="280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</row>
    <row r="11" s="110" customFormat="1" ht="20" customHeight="1" spans="1:250">
      <c r="A11" s="265" t="s">
        <v>161</v>
      </c>
      <c r="B11" s="130">
        <f>C11-1</f>
        <v>18.5</v>
      </c>
      <c r="C11" s="131">
        <v>19.5</v>
      </c>
      <c r="D11" s="130">
        <f>C11+1.2</f>
        <v>20.7</v>
      </c>
      <c r="E11" s="130">
        <f>D11+1.2</f>
        <v>21.9</v>
      </c>
      <c r="F11" s="130">
        <f>E11+1.2</f>
        <v>23.1</v>
      </c>
      <c r="G11" s="130">
        <f>F11+0.7</f>
        <v>23.8</v>
      </c>
      <c r="H11" s="251"/>
      <c r="I11" s="252"/>
      <c r="J11" s="252"/>
      <c r="K11" s="252"/>
      <c r="L11" s="252"/>
      <c r="M11" s="252"/>
      <c r="N11" s="252"/>
      <c r="O11" s="280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</row>
    <row r="12" s="110" customFormat="1" ht="20" customHeight="1" spans="1:250">
      <c r="A12" s="265" t="s">
        <v>164</v>
      </c>
      <c r="B12" s="130">
        <f>C12-0.5</f>
        <v>16.5</v>
      </c>
      <c r="C12" s="131">
        <v>17</v>
      </c>
      <c r="D12" s="130">
        <f t="shared" ref="D12:G12" si="3">C12+0.5</f>
        <v>17.5</v>
      </c>
      <c r="E12" s="130">
        <f t="shared" si="3"/>
        <v>18</v>
      </c>
      <c r="F12" s="130">
        <f t="shared" si="3"/>
        <v>18.5</v>
      </c>
      <c r="G12" s="130">
        <f t="shared" si="3"/>
        <v>19</v>
      </c>
      <c r="H12" s="251"/>
      <c r="I12" s="252"/>
      <c r="J12" s="252"/>
      <c r="K12" s="252"/>
      <c r="L12" s="252"/>
      <c r="M12" s="252"/>
      <c r="N12" s="252"/>
      <c r="O12" s="280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</row>
    <row r="13" s="110" customFormat="1" ht="20" customHeight="1" spans="1:250">
      <c r="A13" s="265" t="s">
        <v>165</v>
      </c>
      <c r="B13" s="130">
        <f>C13-0.5</f>
        <v>11</v>
      </c>
      <c r="C13" s="131">
        <v>11.5</v>
      </c>
      <c r="D13" s="130">
        <f t="shared" ref="D13:G13" si="4">C13+0.5</f>
        <v>12</v>
      </c>
      <c r="E13" s="130">
        <f t="shared" si="4"/>
        <v>12.5</v>
      </c>
      <c r="F13" s="130">
        <f t="shared" si="4"/>
        <v>13</v>
      </c>
      <c r="G13" s="130">
        <f t="shared" si="4"/>
        <v>13.5</v>
      </c>
      <c r="H13" s="251"/>
      <c r="I13" s="252"/>
      <c r="J13" s="252"/>
      <c r="K13" s="252"/>
      <c r="L13" s="252"/>
      <c r="M13" s="252"/>
      <c r="N13" s="252"/>
      <c r="O13" s="280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</row>
    <row r="14" s="110" customFormat="1" ht="20" customHeight="1" spans="1:250">
      <c r="A14" s="265" t="s">
        <v>166</v>
      </c>
      <c r="B14" s="130">
        <f>C14-1.5</f>
        <v>22.5</v>
      </c>
      <c r="C14" s="131">
        <v>24</v>
      </c>
      <c r="D14" s="130">
        <f>C14+1.7</f>
        <v>25.7</v>
      </c>
      <c r="E14" s="130">
        <f>D14+1.7</f>
        <v>27.4</v>
      </c>
      <c r="F14" s="130">
        <f>E14+1.7</f>
        <v>29.1</v>
      </c>
      <c r="G14" s="130">
        <f>F14+1.6</f>
        <v>30.7</v>
      </c>
      <c r="H14" s="251"/>
      <c r="I14" s="252"/>
      <c r="J14" s="252"/>
      <c r="K14" s="252"/>
      <c r="L14" s="252"/>
      <c r="M14" s="252"/>
      <c r="N14" s="252"/>
      <c r="O14" s="280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</row>
    <row r="15" s="110" customFormat="1" ht="20" customHeight="1" spans="1:250">
      <c r="A15" s="265" t="s">
        <v>167</v>
      </c>
      <c r="B15" s="130">
        <f>C15-1.8</f>
        <v>31.2</v>
      </c>
      <c r="C15" s="131">
        <v>33</v>
      </c>
      <c r="D15" s="130">
        <f>C15+2.25</f>
        <v>35.25</v>
      </c>
      <c r="E15" s="130">
        <f>D15+2.25</f>
        <v>37.5</v>
      </c>
      <c r="F15" s="130">
        <f>E15+2.25</f>
        <v>39.75</v>
      </c>
      <c r="G15" s="130">
        <f>F15+2</f>
        <v>41.75</v>
      </c>
      <c r="H15" s="251"/>
      <c r="I15" s="252"/>
      <c r="J15" s="252"/>
      <c r="K15" s="252"/>
      <c r="L15" s="252"/>
      <c r="M15" s="252"/>
      <c r="N15" s="252"/>
      <c r="O15" s="280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</row>
    <row r="16" s="110" customFormat="1" ht="20" customHeight="1" spans="1:250">
      <c r="A16" s="265" t="s">
        <v>168</v>
      </c>
      <c r="B16" s="130">
        <f>C16</f>
        <v>12</v>
      </c>
      <c r="C16" s="131">
        <v>12</v>
      </c>
      <c r="D16" s="130">
        <f>B16+1</f>
        <v>13</v>
      </c>
      <c r="E16" s="130">
        <f>D16</f>
        <v>13</v>
      </c>
      <c r="F16" s="130">
        <f>D16+1</f>
        <v>14</v>
      </c>
      <c r="G16" s="130">
        <f>F16</f>
        <v>14</v>
      </c>
      <c r="H16" s="251"/>
      <c r="I16" s="252"/>
      <c r="J16" s="252"/>
      <c r="K16" s="252"/>
      <c r="L16" s="252"/>
      <c r="M16" s="252"/>
      <c r="N16" s="252"/>
      <c r="O16" s="280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</row>
    <row r="17" s="110" customFormat="1" ht="20" customHeight="1" spans="1:250">
      <c r="A17" s="265" t="s">
        <v>169</v>
      </c>
      <c r="B17" s="130">
        <v>3.5</v>
      </c>
      <c r="C17" s="131">
        <v>3.5</v>
      </c>
      <c r="D17" s="130">
        <v>3.5</v>
      </c>
      <c r="E17" s="130">
        <v>3.5</v>
      </c>
      <c r="F17" s="130">
        <v>3.5</v>
      </c>
      <c r="G17" s="130">
        <v>3.5</v>
      </c>
      <c r="H17" s="251"/>
      <c r="I17" s="252"/>
      <c r="J17" s="252"/>
      <c r="K17" s="252"/>
      <c r="L17" s="252"/>
      <c r="M17" s="252"/>
      <c r="N17" s="252"/>
      <c r="O17" s="280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</row>
    <row r="18" s="110" customFormat="1" ht="20" customHeight="1" spans="1:250">
      <c r="A18" s="265" t="s">
        <v>170</v>
      </c>
      <c r="B18" s="130">
        <v>2</v>
      </c>
      <c r="C18" s="131">
        <v>2</v>
      </c>
      <c r="D18" s="130">
        <v>2</v>
      </c>
      <c r="E18" s="130">
        <v>2</v>
      </c>
      <c r="F18" s="130">
        <v>2</v>
      </c>
      <c r="G18" s="130">
        <v>2</v>
      </c>
      <c r="H18" s="251"/>
      <c r="I18" s="252"/>
      <c r="J18" s="252"/>
      <c r="K18" s="252"/>
      <c r="L18" s="252"/>
      <c r="M18" s="252"/>
      <c r="N18" s="252"/>
      <c r="O18" s="280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</row>
    <row r="19" s="110" customFormat="1" ht="20" customHeight="1" spans="1:250">
      <c r="A19" s="266"/>
      <c r="B19" s="136"/>
      <c r="C19" s="136"/>
      <c r="D19" s="136"/>
      <c r="E19" s="136"/>
      <c r="F19" s="136"/>
      <c r="G19" s="136"/>
      <c r="H19" s="251"/>
      <c r="I19" s="252"/>
      <c r="J19" s="252"/>
      <c r="K19" s="252"/>
      <c r="L19" s="252"/>
      <c r="M19" s="252"/>
      <c r="N19" s="252"/>
      <c r="O19" s="280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</row>
    <row r="20" s="110" customFormat="1" ht="20" customHeight="1" spans="1:250">
      <c r="A20" s="266"/>
      <c r="B20" s="136"/>
      <c r="C20" s="136"/>
      <c r="D20" s="136"/>
      <c r="E20" s="136"/>
      <c r="F20" s="136"/>
      <c r="G20" s="136"/>
      <c r="H20" s="251"/>
      <c r="I20" s="252"/>
      <c r="J20" s="252"/>
      <c r="K20" s="252"/>
      <c r="L20" s="252"/>
      <c r="M20" s="252"/>
      <c r="N20" s="252"/>
      <c r="O20" s="280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</row>
    <row r="21" s="110" customFormat="1" ht="17.25" spans="1:250">
      <c r="A21" s="267"/>
      <c r="B21" s="268"/>
      <c r="C21" s="268"/>
      <c r="D21" s="268"/>
      <c r="E21" s="269"/>
      <c r="F21" s="268"/>
      <c r="G21" s="268"/>
      <c r="H21" s="270"/>
      <c r="I21" s="281"/>
      <c r="J21" s="281"/>
      <c r="K21" s="282"/>
      <c r="L21" s="281"/>
      <c r="M21" s="281"/>
      <c r="N21" s="282"/>
      <c r="O21" s="28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</row>
    <row r="22" s="110" customFormat="1" spans="1:250">
      <c r="A22" s="144" t="s">
        <v>171</v>
      </c>
      <c r="B22" s="144"/>
      <c r="C22" s="145"/>
      <c r="N22" s="271"/>
      <c r="O22" s="271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</row>
    <row r="23" s="110" customFormat="1" spans="3:250">
      <c r="C23" s="111"/>
      <c r="H23" s="152" t="s">
        <v>172</v>
      </c>
      <c r="I23" s="284"/>
      <c r="J23" s="285"/>
      <c r="L23" s="152" t="s">
        <v>173</v>
      </c>
      <c r="M23" s="152"/>
      <c r="O23" s="152" t="s">
        <v>174</v>
      </c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  <c r="CU23" s="113"/>
      <c r="CV23" s="113"/>
      <c r="CW23" s="113"/>
      <c r="CX23" s="113"/>
      <c r="CY23" s="113"/>
      <c r="CZ23" s="113"/>
      <c r="DA23" s="113"/>
      <c r="DB23" s="113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113"/>
      <c r="DP23" s="113"/>
      <c r="DQ23" s="113"/>
      <c r="DR23" s="113"/>
      <c r="DS23" s="113"/>
      <c r="DT23" s="113"/>
      <c r="DU23" s="113"/>
      <c r="DV23" s="113"/>
      <c r="DW23" s="113"/>
      <c r="DX23" s="113"/>
      <c r="DY23" s="113"/>
      <c r="DZ23" s="113"/>
      <c r="EA23" s="113"/>
      <c r="EB23" s="113"/>
      <c r="EC23" s="113"/>
      <c r="ED23" s="113"/>
      <c r="EE23" s="113"/>
      <c r="EF23" s="113"/>
      <c r="EG23" s="113"/>
      <c r="EH23" s="113"/>
      <c r="EI23" s="113"/>
      <c r="EJ23" s="113"/>
      <c r="EK23" s="113"/>
      <c r="EL23" s="113"/>
      <c r="EM23" s="113"/>
      <c r="EN23" s="113"/>
      <c r="EO23" s="113"/>
      <c r="EP23" s="113"/>
      <c r="EQ23" s="113"/>
      <c r="ER23" s="113"/>
      <c r="ES23" s="113"/>
      <c r="ET23" s="113"/>
      <c r="EU23" s="113"/>
      <c r="EV23" s="113"/>
      <c r="EW23" s="113"/>
      <c r="EX23" s="113"/>
      <c r="EY23" s="113"/>
      <c r="EZ23" s="113"/>
      <c r="FA23" s="113"/>
      <c r="FB23" s="113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13"/>
      <c r="FP23" s="113"/>
      <c r="FQ23" s="113"/>
      <c r="FR23" s="113"/>
      <c r="FS23" s="113"/>
      <c r="FT23" s="113"/>
      <c r="FU23" s="113"/>
      <c r="FV23" s="113"/>
      <c r="FW23" s="113"/>
      <c r="FX23" s="113"/>
      <c r="FY23" s="113"/>
      <c r="FZ23" s="113"/>
      <c r="GA23" s="113"/>
      <c r="GB23" s="113"/>
      <c r="GC23" s="113"/>
      <c r="GD23" s="113"/>
      <c r="GE23" s="113"/>
      <c r="GF23" s="113"/>
      <c r="GG23" s="113"/>
      <c r="GH23" s="113"/>
      <c r="GI23" s="113"/>
      <c r="GJ23" s="113"/>
      <c r="GK23" s="113"/>
      <c r="GL23" s="113"/>
      <c r="GM23" s="113"/>
      <c r="GN23" s="113"/>
      <c r="GO23" s="113"/>
      <c r="GP23" s="113"/>
      <c r="GQ23" s="113"/>
      <c r="GR23" s="113"/>
      <c r="GS23" s="113"/>
      <c r="GT23" s="113"/>
      <c r="GU23" s="113"/>
      <c r="GV23" s="113"/>
      <c r="GW23" s="113"/>
      <c r="GX23" s="113"/>
      <c r="GY23" s="113"/>
      <c r="GZ23" s="113"/>
      <c r="HA23" s="113"/>
      <c r="HB23" s="113"/>
      <c r="HC23" s="113"/>
      <c r="HD23" s="113"/>
      <c r="HE23" s="113"/>
      <c r="HF23" s="113"/>
      <c r="HG23" s="113"/>
      <c r="HH23" s="113"/>
      <c r="HI23" s="113"/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3"/>
      <c r="HU23" s="113"/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  <c r="IF23" s="113"/>
      <c r="IG23" s="113"/>
      <c r="IH23" s="113"/>
      <c r="II23" s="113"/>
      <c r="IJ23" s="113"/>
      <c r="IK23" s="113"/>
      <c r="IL23" s="113"/>
      <c r="IM23" s="113"/>
      <c r="IN23" s="113"/>
      <c r="IO23" s="113"/>
      <c r="IP23" s="113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0" sqref="A30:J30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">
        <v>62</v>
      </c>
      <c r="F2" s="162" t="s">
        <v>186</v>
      </c>
      <c r="G2" s="163" t="s">
        <v>68</v>
      </c>
      <c r="H2" s="164"/>
      <c r="I2" s="192" t="s">
        <v>57</v>
      </c>
      <c r="J2" s="212" t="s">
        <v>56</v>
      </c>
      <c r="K2" s="213"/>
    </row>
    <row r="3" ht="18" customHeight="1" spans="1:12">
      <c r="A3" s="165" t="s">
        <v>75</v>
      </c>
      <c r="B3" s="166">
        <v>8000</v>
      </c>
      <c r="C3" s="166"/>
      <c r="D3" s="167" t="s">
        <v>187</v>
      </c>
      <c r="E3" s="168">
        <v>45478</v>
      </c>
      <c r="F3" s="169"/>
      <c r="G3" s="169"/>
      <c r="H3" s="170" t="s">
        <v>188</v>
      </c>
      <c r="I3" s="170"/>
      <c r="J3" s="170"/>
      <c r="K3" s="214"/>
      <c r="L3" s="156" t="s">
        <v>189</v>
      </c>
    </row>
    <row r="4" ht="18" customHeight="1" spans="1:11">
      <c r="A4" s="171" t="s">
        <v>71</v>
      </c>
      <c r="B4" s="166">
        <v>4</v>
      </c>
      <c r="C4" s="166">
        <v>6</v>
      </c>
      <c r="D4" s="172" t="s">
        <v>190</v>
      </c>
      <c r="E4" s="169" t="s">
        <v>191</v>
      </c>
      <c r="F4" s="169"/>
      <c r="G4" s="169"/>
      <c r="H4" s="172" t="s">
        <v>192</v>
      </c>
      <c r="I4" s="172"/>
      <c r="J4" s="184" t="s">
        <v>65</v>
      </c>
      <c r="K4" s="215" t="s">
        <v>66</v>
      </c>
    </row>
    <row r="5" ht="18" customHeight="1" spans="1:11">
      <c r="A5" s="171" t="s">
        <v>193</v>
      </c>
      <c r="B5" s="166">
        <v>1</v>
      </c>
      <c r="C5" s="166"/>
      <c r="D5" s="167" t="s">
        <v>194</v>
      </c>
      <c r="E5" s="167"/>
      <c r="G5" s="167"/>
      <c r="H5" s="172" t="s">
        <v>195</v>
      </c>
      <c r="I5" s="172"/>
      <c r="J5" s="184" t="s">
        <v>65</v>
      </c>
      <c r="K5" s="215" t="s">
        <v>66</v>
      </c>
    </row>
    <row r="6" ht="18" customHeight="1" spans="1:13">
      <c r="A6" s="173" t="s">
        <v>196</v>
      </c>
      <c r="B6" s="174">
        <v>80</v>
      </c>
      <c r="C6" s="174"/>
      <c r="D6" s="175" t="s">
        <v>197</v>
      </c>
      <c r="E6" s="176"/>
      <c r="F6" s="176"/>
      <c r="G6" s="175"/>
      <c r="H6" s="177" t="s">
        <v>198</v>
      </c>
      <c r="I6" s="177"/>
      <c r="J6" s="176" t="s">
        <v>65</v>
      </c>
      <c r="K6" s="216" t="s">
        <v>66</v>
      </c>
      <c r="M6" s="217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199</v>
      </c>
      <c r="B8" s="162" t="s">
        <v>200</v>
      </c>
      <c r="C8" s="162" t="s">
        <v>201</v>
      </c>
      <c r="D8" s="162" t="s">
        <v>202</v>
      </c>
      <c r="E8" s="162" t="s">
        <v>203</v>
      </c>
      <c r="F8" s="162" t="s">
        <v>204</v>
      </c>
      <c r="G8" s="182" t="s">
        <v>78</v>
      </c>
      <c r="H8" s="183"/>
      <c r="I8" s="183" t="str">
        <f>首期!B8</f>
        <v>CGDD24052200002</v>
      </c>
      <c r="J8" s="183"/>
      <c r="K8" s="218"/>
    </row>
    <row r="9" ht="18" customHeight="1" spans="1:11">
      <c r="A9" s="171" t="s">
        <v>205</v>
      </c>
      <c r="B9" s="172"/>
      <c r="C9" s="184" t="s">
        <v>65</v>
      </c>
      <c r="D9" s="184" t="s">
        <v>66</v>
      </c>
      <c r="E9" s="167" t="s">
        <v>206</v>
      </c>
      <c r="F9" s="185" t="s">
        <v>207</v>
      </c>
      <c r="G9" s="186"/>
      <c r="H9" s="187"/>
      <c r="I9" s="187"/>
      <c r="J9" s="187"/>
      <c r="K9" s="219"/>
    </row>
    <row r="10" ht="18" customHeight="1" spans="1:11">
      <c r="A10" s="171" t="s">
        <v>208</v>
      </c>
      <c r="B10" s="172"/>
      <c r="C10" s="184" t="s">
        <v>65</v>
      </c>
      <c r="D10" s="184" t="s">
        <v>66</v>
      </c>
      <c r="E10" s="167" t="s">
        <v>209</v>
      </c>
      <c r="F10" s="185" t="s">
        <v>210</v>
      </c>
      <c r="G10" s="186" t="s">
        <v>211</v>
      </c>
      <c r="H10" s="187"/>
      <c r="I10" s="187"/>
      <c r="J10" s="187"/>
      <c r="K10" s="219"/>
    </row>
    <row r="11" ht="18" customHeight="1" spans="1:11">
      <c r="A11" s="188" t="s">
        <v>176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20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212</v>
      </c>
      <c r="J12" s="184" t="s">
        <v>85</v>
      </c>
      <c r="K12" s="215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213</v>
      </c>
      <c r="J13" s="184" t="s">
        <v>85</v>
      </c>
      <c r="K13" s="215" t="s">
        <v>86</v>
      </c>
    </row>
    <row r="14" ht="18" customHeight="1" spans="1:11">
      <c r="A14" s="173" t="s">
        <v>214</v>
      </c>
      <c r="B14" s="176" t="s">
        <v>85</v>
      </c>
      <c r="C14" s="176" t="s">
        <v>86</v>
      </c>
      <c r="D14" s="190"/>
      <c r="E14" s="175" t="s">
        <v>215</v>
      </c>
      <c r="F14" s="176" t="s">
        <v>85</v>
      </c>
      <c r="G14" s="176" t="s">
        <v>86</v>
      </c>
      <c r="H14" s="176"/>
      <c r="I14" s="175" t="s">
        <v>216</v>
      </c>
      <c r="J14" s="176" t="s">
        <v>85</v>
      </c>
      <c r="K14" s="216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217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1"/>
    </row>
    <row r="17" ht="18" customHeight="1" spans="1:11">
      <c r="A17" s="171" t="s">
        <v>218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2"/>
    </row>
    <row r="18" ht="18" customHeight="1" spans="1:11">
      <c r="A18" s="171" t="s">
        <v>219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2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5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3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3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4"/>
    </row>
    <row r="24" ht="18" customHeight="1" spans="1:11">
      <c r="A24" s="171" t="s">
        <v>118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4"/>
    </row>
    <row r="25" ht="18" customHeight="1" spans="1:11">
      <c r="A25" s="198" t="s">
        <v>220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5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221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26" t="s">
        <v>222</v>
      </c>
    </row>
    <row r="28" ht="23" customHeight="1" spans="1:11">
      <c r="A28" s="194" t="s">
        <v>223</v>
      </c>
      <c r="B28" s="195"/>
      <c r="C28" s="195"/>
      <c r="D28" s="195"/>
      <c r="E28" s="195"/>
      <c r="F28" s="195"/>
      <c r="G28" s="195"/>
      <c r="H28" s="195"/>
      <c r="I28" s="195"/>
      <c r="J28" s="227"/>
      <c r="K28" s="228">
        <v>1</v>
      </c>
    </row>
    <row r="29" ht="23" customHeight="1" spans="1:11">
      <c r="A29" s="194" t="s">
        <v>224</v>
      </c>
      <c r="B29" s="195"/>
      <c r="C29" s="195"/>
      <c r="D29" s="195"/>
      <c r="E29" s="195"/>
      <c r="F29" s="195"/>
      <c r="G29" s="195"/>
      <c r="H29" s="195"/>
      <c r="I29" s="195"/>
      <c r="J29" s="227"/>
      <c r="K29" s="219">
        <v>1</v>
      </c>
    </row>
    <row r="30" ht="23" customHeight="1" spans="1:11">
      <c r="A30" s="194" t="s">
        <v>225</v>
      </c>
      <c r="B30" s="195"/>
      <c r="C30" s="195"/>
      <c r="D30" s="195"/>
      <c r="E30" s="195"/>
      <c r="F30" s="195"/>
      <c r="G30" s="195"/>
      <c r="H30" s="195"/>
      <c r="I30" s="195"/>
      <c r="J30" s="227"/>
      <c r="K30" s="219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7"/>
      <c r="K31" s="219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7"/>
      <c r="K32" s="229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7"/>
      <c r="K33" s="230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7"/>
      <c r="K34" s="219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7"/>
      <c r="K35" s="231"/>
    </row>
    <row r="36" ht="23" customHeight="1" spans="1:11">
      <c r="A36" s="203" t="s">
        <v>226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3</v>
      </c>
    </row>
    <row r="37" ht="18.75" customHeight="1" spans="1:11">
      <c r="A37" s="205" t="s">
        <v>227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5" customFormat="1" ht="18.75" customHeight="1" spans="1:11">
      <c r="A38" s="171" t="s">
        <v>228</v>
      </c>
      <c r="B38" s="172"/>
      <c r="C38" s="172"/>
      <c r="D38" s="170" t="s">
        <v>229</v>
      </c>
      <c r="E38" s="170"/>
      <c r="F38" s="207" t="s">
        <v>230</v>
      </c>
      <c r="G38" s="208"/>
      <c r="H38" s="172" t="s">
        <v>231</v>
      </c>
      <c r="I38" s="172"/>
      <c r="J38" s="172" t="s">
        <v>232</v>
      </c>
      <c r="K38" s="222"/>
    </row>
    <row r="39" ht="18.75" customHeight="1" spans="1:11">
      <c r="A39" s="171" t="s">
        <v>119</v>
      </c>
      <c r="B39" s="172" t="s">
        <v>233</v>
      </c>
      <c r="C39" s="172"/>
      <c r="D39" s="172"/>
      <c r="E39" s="172"/>
      <c r="F39" s="172"/>
      <c r="G39" s="172"/>
      <c r="H39" s="172"/>
      <c r="I39" s="172"/>
      <c r="J39" s="172"/>
      <c r="K39" s="222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2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2"/>
    </row>
    <row r="42" ht="32.1" customHeight="1" spans="1:11">
      <c r="A42" s="173" t="s">
        <v>130</v>
      </c>
      <c r="B42" s="209" t="s">
        <v>234</v>
      </c>
      <c r="C42" s="209"/>
      <c r="D42" s="175" t="s">
        <v>235</v>
      </c>
      <c r="E42" s="190" t="s">
        <v>133</v>
      </c>
      <c r="F42" s="175" t="s">
        <v>134</v>
      </c>
      <c r="G42" s="210">
        <v>45460</v>
      </c>
      <c r="H42" s="211" t="s">
        <v>135</v>
      </c>
      <c r="I42" s="211"/>
      <c r="J42" s="209" t="s">
        <v>136</v>
      </c>
      <c r="K42" s="23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J22" sqref="J22"/>
    </sheetView>
  </sheetViews>
  <sheetFormatPr defaultColWidth="9" defaultRowHeight="14.25"/>
  <cols>
    <col min="1" max="1" width="17.25" style="110" customWidth="1"/>
    <col min="2" max="3" width="10.625" style="110" customWidth="1"/>
    <col min="4" max="4" width="10.625" style="111" customWidth="1"/>
    <col min="5" max="7" width="10.625" style="110" customWidth="1"/>
    <col min="8" max="8" width="5.375" style="110" customWidth="1"/>
    <col min="9" max="9" width="2.75" style="110" customWidth="1"/>
    <col min="10" max="12" width="15.625" style="110" customWidth="1"/>
    <col min="13" max="15" width="15.625" style="112" customWidth="1"/>
    <col min="16" max="253" width="9" style="110"/>
    <col min="254" max="16384" width="9" style="113"/>
  </cols>
  <sheetData>
    <row r="1" s="110" customFormat="1" ht="29" customHeight="1" spans="1:256">
      <c r="A1" s="114" t="s">
        <v>140</v>
      </c>
      <c r="B1" s="114"/>
      <c r="C1" s="115"/>
      <c r="D1" s="115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  <c r="IT1" s="113"/>
      <c r="IU1" s="113"/>
      <c r="IV1" s="113"/>
    </row>
    <row r="2" s="110" customFormat="1" ht="20" customHeight="1" spans="1:256">
      <c r="A2" s="236" t="s">
        <v>61</v>
      </c>
      <c r="B2" s="237" t="s">
        <v>62</v>
      </c>
      <c r="C2" s="238"/>
      <c r="D2" s="239"/>
      <c r="E2" s="240" t="s">
        <v>67</v>
      </c>
      <c r="F2" s="241" t="s">
        <v>68</v>
      </c>
      <c r="G2" s="241"/>
      <c r="H2" s="241"/>
      <c r="I2" s="246"/>
      <c r="J2" s="247" t="s">
        <v>57</v>
      </c>
      <c r="K2" s="248" t="s">
        <v>56</v>
      </c>
      <c r="L2" s="248"/>
      <c r="M2" s="248"/>
      <c r="N2" s="248"/>
      <c r="O2" s="249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  <c r="IT2" s="113"/>
      <c r="IU2" s="113"/>
      <c r="IV2" s="113"/>
    </row>
    <row r="3" s="110" customFormat="1" spans="1:256">
      <c r="A3" s="242" t="s">
        <v>141</v>
      </c>
      <c r="B3" s="123" t="s">
        <v>142</v>
      </c>
      <c r="C3" s="124"/>
      <c r="D3" s="123"/>
      <c r="E3" s="123"/>
      <c r="F3" s="123"/>
      <c r="G3" s="123"/>
      <c r="H3" s="123"/>
      <c r="I3" s="146"/>
      <c r="J3" s="148"/>
      <c r="K3" s="148"/>
      <c r="L3" s="148"/>
      <c r="M3" s="148"/>
      <c r="N3" s="148"/>
      <c r="O3" s="250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</row>
    <row r="4" s="110" customFormat="1" spans="1:256">
      <c r="A4" s="242"/>
      <c r="B4" s="125" t="s">
        <v>143</v>
      </c>
      <c r="C4" s="125" t="s">
        <v>144</v>
      </c>
      <c r="D4" s="125" t="s">
        <v>145</v>
      </c>
      <c r="E4" s="125" t="s">
        <v>146</v>
      </c>
      <c r="F4" s="125" t="s">
        <v>147</v>
      </c>
      <c r="G4" s="125" t="s">
        <v>148</v>
      </c>
      <c r="H4" s="126" t="s">
        <v>149</v>
      </c>
      <c r="I4" s="146"/>
      <c r="J4" s="125" t="s">
        <v>143</v>
      </c>
      <c r="K4" s="125" t="s">
        <v>144</v>
      </c>
      <c r="L4" s="125" t="s">
        <v>145</v>
      </c>
      <c r="M4" s="125" t="s">
        <v>146</v>
      </c>
      <c r="N4" s="125" t="s">
        <v>147</v>
      </c>
      <c r="O4" s="125" t="s">
        <v>148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</row>
    <row r="5" s="110" customFormat="1" ht="16.5" spans="1:256">
      <c r="A5" s="242"/>
      <c r="B5" s="127"/>
      <c r="C5" s="127"/>
      <c r="D5" s="128"/>
      <c r="E5" s="128"/>
      <c r="F5" s="128"/>
      <c r="G5" s="128"/>
      <c r="H5" s="126"/>
      <c r="I5" s="251"/>
      <c r="J5" s="149" t="s">
        <v>111</v>
      </c>
      <c r="K5" s="149" t="s">
        <v>111</v>
      </c>
      <c r="L5" s="149" t="s">
        <v>111</v>
      </c>
      <c r="M5" s="149" t="s">
        <v>111</v>
      </c>
      <c r="N5" s="149" t="s">
        <v>111</v>
      </c>
      <c r="O5" s="149" t="s">
        <v>111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</row>
    <row r="6" s="110" customFormat="1" ht="21" customHeight="1" spans="1:256">
      <c r="A6" s="129" t="s">
        <v>151</v>
      </c>
      <c r="B6" s="130">
        <f t="shared" ref="B6:B9" si="0">C6-5</f>
        <v>70</v>
      </c>
      <c r="C6" s="131">
        <v>75</v>
      </c>
      <c r="D6" s="130">
        <f t="shared" ref="D6:G6" si="1">C6+6</f>
        <v>81</v>
      </c>
      <c r="E6" s="130">
        <f t="shared" si="1"/>
        <v>87</v>
      </c>
      <c r="F6" s="130">
        <f t="shared" si="1"/>
        <v>93</v>
      </c>
      <c r="G6" s="130">
        <f t="shared" si="1"/>
        <v>99</v>
      </c>
      <c r="H6" s="132" t="s">
        <v>152</v>
      </c>
      <c r="I6" s="251"/>
      <c r="J6" s="252"/>
      <c r="K6" s="252" t="s">
        <v>236</v>
      </c>
      <c r="L6" s="252" t="s">
        <v>237</v>
      </c>
      <c r="M6" s="252" t="s">
        <v>238</v>
      </c>
      <c r="N6" s="252" t="s">
        <v>239</v>
      </c>
      <c r="O6" s="252" t="s">
        <v>240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</row>
    <row r="7" s="110" customFormat="1" ht="21" customHeight="1" spans="1:256">
      <c r="A7" s="129" t="s">
        <v>155</v>
      </c>
      <c r="B7" s="130">
        <f>C7-3</f>
        <v>51</v>
      </c>
      <c r="C7" s="131">
        <v>54</v>
      </c>
      <c r="D7" s="130">
        <f>C7+3</f>
        <v>57</v>
      </c>
      <c r="E7" s="130">
        <f>D7+3</f>
        <v>60</v>
      </c>
      <c r="F7" s="130">
        <f>E7+4</f>
        <v>64</v>
      </c>
      <c r="G7" s="130">
        <f t="shared" ref="G7:G9" si="2">F7+4</f>
        <v>68</v>
      </c>
      <c r="H7" s="132" t="s">
        <v>152</v>
      </c>
      <c r="I7" s="251"/>
      <c r="J7" s="252"/>
      <c r="K7" s="252" t="s">
        <v>241</v>
      </c>
      <c r="L7" s="252" t="s">
        <v>242</v>
      </c>
      <c r="M7" s="252" t="s">
        <v>243</v>
      </c>
      <c r="N7" s="252" t="s">
        <v>244</v>
      </c>
      <c r="O7" s="252" t="s">
        <v>245</v>
      </c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</row>
    <row r="8" s="110" customFormat="1" ht="21" customHeight="1" spans="1:256">
      <c r="A8" s="129" t="s">
        <v>157</v>
      </c>
      <c r="B8" s="130">
        <f t="shared" si="0"/>
        <v>71</v>
      </c>
      <c r="C8" s="131">
        <v>76</v>
      </c>
      <c r="D8" s="130">
        <f>C8+6</f>
        <v>82</v>
      </c>
      <c r="E8" s="130">
        <f>D8+6</f>
        <v>88</v>
      </c>
      <c r="F8" s="130">
        <f>E8+6</f>
        <v>94</v>
      </c>
      <c r="G8" s="130">
        <f t="shared" si="2"/>
        <v>98</v>
      </c>
      <c r="H8" s="132" t="s">
        <v>152</v>
      </c>
      <c r="I8" s="251"/>
      <c r="J8" s="252"/>
      <c r="K8" s="252" t="s">
        <v>246</v>
      </c>
      <c r="L8" s="252" t="s">
        <v>246</v>
      </c>
      <c r="M8" s="252" t="s">
        <v>246</v>
      </c>
      <c r="N8" s="252" t="s">
        <v>246</v>
      </c>
      <c r="O8" s="252" t="s">
        <v>246</v>
      </c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</row>
    <row r="9" s="110" customFormat="1" ht="21" customHeight="1" spans="1:256">
      <c r="A9" s="129" t="s">
        <v>158</v>
      </c>
      <c r="B9" s="130">
        <f t="shared" si="0"/>
        <v>81</v>
      </c>
      <c r="C9" s="131">
        <v>86</v>
      </c>
      <c r="D9" s="130">
        <f>C9+6</f>
        <v>92</v>
      </c>
      <c r="E9" s="130">
        <f>D9+6</f>
        <v>98</v>
      </c>
      <c r="F9" s="130">
        <f>E9+6</f>
        <v>104</v>
      </c>
      <c r="G9" s="130">
        <f t="shared" si="2"/>
        <v>108</v>
      </c>
      <c r="H9" s="132" t="s">
        <v>159</v>
      </c>
      <c r="I9" s="251"/>
      <c r="J9" s="252"/>
      <c r="K9" s="252" t="s">
        <v>247</v>
      </c>
      <c r="L9" s="252" t="s">
        <v>246</v>
      </c>
      <c r="M9" s="252" t="s">
        <v>246</v>
      </c>
      <c r="N9" s="252" t="s">
        <v>248</v>
      </c>
      <c r="O9" s="252" t="s">
        <v>249</v>
      </c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</row>
    <row r="10" s="110" customFormat="1" ht="21" customHeight="1" spans="1:256">
      <c r="A10" s="129" t="s">
        <v>160</v>
      </c>
      <c r="B10" s="130">
        <f>C10-1.6</f>
        <v>23.9</v>
      </c>
      <c r="C10" s="131">
        <v>25.5</v>
      </c>
      <c r="D10" s="130">
        <f>C10+1.9</f>
        <v>27.4</v>
      </c>
      <c r="E10" s="130">
        <f>D10+1.9</f>
        <v>29.3</v>
      </c>
      <c r="F10" s="130">
        <f>E10+1.9</f>
        <v>31.2</v>
      </c>
      <c r="G10" s="130">
        <f>F10+1.3</f>
        <v>32.5</v>
      </c>
      <c r="H10" s="132" t="s">
        <v>159</v>
      </c>
      <c r="I10" s="251"/>
      <c r="J10" s="252"/>
      <c r="K10" s="252" t="s">
        <v>250</v>
      </c>
      <c r="L10" s="252" t="s">
        <v>251</v>
      </c>
      <c r="M10" s="252" t="s">
        <v>237</v>
      </c>
      <c r="N10" s="252" t="s">
        <v>252</v>
      </c>
      <c r="O10" s="252" t="s">
        <v>253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</row>
    <row r="11" s="110" customFormat="1" ht="21" customHeight="1" spans="1:256">
      <c r="A11" s="129" t="s">
        <v>161</v>
      </c>
      <c r="B11" s="130">
        <f>C11-1</f>
        <v>18.5</v>
      </c>
      <c r="C11" s="131">
        <v>19.5</v>
      </c>
      <c r="D11" s="130">
        <f>C11+1.2</f>
        <v>20.7</v>
      </c>
      <c r="E11" s="130">
        <f>D11+1.2</f>
        <v>21.9</v>
      </c>
      <c r="F11" s="130">
        <f>E11+1.2</f>
        <v>23.1</v>
      </c>
      <c r="G11" s="130">
        <f>F11+0.7</f>
        <v>23.8</v>
      </c>
      <c r="H11" s="132" t="s">
        <v>162</v>
      </c>
      <c r="I11" s="251"/>
      <c r="J11" s="252"/>
      <c r="K11" s="252" t="s">
        <v>254</v>
      </c>
      <c r="L11" s="252" t="s">
        <v>255</v>
      </c>
      <c r="M11" s="252" t="s">
        <v>242</v>
      </c>
      <c r="N11" s="252" t="s">
        <v>239</v>
      </c>
      <c r="O11" s="252" t="s">
        <v>256</v>
      </c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  <c r="CU11" s="113"/>
      <c r="CV11" s="113"/>
      <c r="CW11" s="113"/>
      <c r="CX11" s="113"/>
      <c r="CY11" s="113"/>
      <c r="CZ11" s="113"/>
      <c r="DA11" s="113"/>
      <c r="DB11" s="113"/>
      <c r="DC11" s="113"/>
      <c r="DD11" s="113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3"/>
      <c r="DT11" s="113"/>
      <c r="DU11" s="113"/>
      <c r="DV11" s="113"/>
      <c r="DW11" s="113"/>
      <c r="DX11" s="113"/>
      <c r="DY11" s="113"/>
      <c r="DZ11" s="113"/>
      <c r="EA11" s="113"/>
      <c r="EB11" s="113"/>
      <c r="EC11" s="113"/>
      <c r="ED11" s="113"/>
      <c r="EE11" s="113"/>
      <c r="EF11" s="113"/>
      <c r="EG11" s="113"/>
      <c r="EH11" s="113"/>
      <c r="EI11" s="113"/>
      <c r="EJ11" s="113"/>
      <c r="EK11" s="113"/>
      <c r="EL11" s="113"/>
      <c r="EM11" s="113"/>
      <c r="EN11" s="113"/>
      <c r="EO11" s="113"/>
      <c r="EP11" s="113"/>
      <c r="EQ11" s="113"/>
      <c r="ER11" s="113"/>
      <c r="ES11" s="113"/>
      <c r="ET11" s="113"/>
      <c r="EU11" s="113"/>
      <c r="EV11" s="113"/>
      <c r="EW11" s="113"/>
      <c r="EX11" s="113"/>
      <c r="EY11" s="113"/>
      <c r="EZ11" s="113"/>
      <c r="FA11" s="113"/>
      <c r="FB11" s="113"/>
      <c r="FC11" s="113"/>
      <c r="FD11" s="113"/>
      <c r="FE11" s="113"/>
      <c r="FF11" s="113"/>
      <c r="FG11" s="113"/>
      <c r="FH11" s="113"/>
      <c r="FI11" s="113"/>
      <c r="FJ11" s="113"/>
      <c r="FK11" s="113"/>
      <c r="FL11" s="113"/>
      <c r="FM11" s="113"/>
      <c r="FN11" s="113"/>
      <c r="FO11" s="113"/>
      <c r="FP11" s="113"/>
      <c r="FQ11" s="113"/>
      <c r="FR11" s="113"/>
      <c r="FS11" s="113"/>
      <c r="FT11" s="113"/>
      <c r="FU11" s="113"/>
      <c r="FV11" s="113"/>
      <c r="FW11" s="113"/>
      <c r="FX11" s="113"/>
      <c r="FY11" s="113"/>
      <c r="FZ11" s="113"/>
      <c r="GA11" s="113"/>
      <c r="GB11" s="113"/>
      <c r="GC11" s="113"/>
      <c r="GD11" s="113"/>
      <c r="GE11" s="113"/>
      <c r="GF11" s="113"/>
      <c r="GG11" s="113"/>
      <c r="GH11" s="113"/>
      <c r="GI11" s="113"/>
      <c r="GJ11" s="113"/>
      <c r="GK11" s="113"/>
      <c r="GL11" s="113"/>
      <c r="GM11" s="113"/>
      <c r="GN11" s="113"/>
      <c r="GO11" s="113"/>
      <c r="GP11" s="113"/>
      <c r="GQ11" s="113"/>
      <c r="GR11" s="113"/>
      <c r="GS11" s="113"/>
      <c r="GT11" s="113"/>
      <c r="GU11" s="113"/>
      <c r="GV11" s="113"/>
      <c r="GW11" s="113"/>
      <c r="GX11" s="113"/>
      <c r="GY11" s="113"/>
      <c r="GZ11" s="113"/>
      <c r="HA11" s="113"/>
      <c r="HB11" s="113"/>
      <c r="HC11" s="113"/>
      <c r="HD11" s="113"/>
      <c r="HE11" s="113"/>
      <c r="HF11" s="113"/>
      <c r="HG11" s="113"/>
      <c r="HH11" s="113"/>
      <c r="HI11" s="113"/>
      <c r="HJ11" s="113"/>
      <c r="HK11" s="113"/>
      <c r="HL11" s="113"/>
      <c r="HM11" s="113"/>
      <c r="HN11" s="113"/>
      <c r="HO11" s="113"/>
      <c r="HP11" s="113"/>
      <c r="HQ11" s="113"/>
      <c r="HR11" s="113"/>
      <c r="HS11" s="113"/>
      <c r="HT11" s="113"/>
      <c r="HU11" s="113"/>
      <c r="HV11" s="113"/>
      <c r="HW11" s="113"/>
      <c r="HX11" s="113"/>
      <c r="HY11" s="113"/>
      <c r="HZ11" s="113"/>
      <c r="IA11" s="113"/>
      <c r="IB11" s="113"/>
      <c r="IC11" s="113"/>
      <c r="ID11" s="113"/>
      <c r="IE11" s="113"/>
      <c r="IF11" s="113"/>
      <c r="IG11" s="113"/>
      <c r="IH11" s="113"/>
      <c r="II11" s="113"/>
      <c r="IJ11" s="113"/>
      <c r="IK11" s="113"/>
      <c r="IL11" s="113"/>
      <c r="IM11" s="113"/>
      <c r="IN11" s="113"/>
      <c r="IO11" s="113"/>
      <c r="IP11" s="113"/>
      <c r="IQ11" s="113"/>
      <c r="IR11" s="113"/>
      <c r="IS11" s="113"/>
      <c r="IT11" s="113"/>
      <c r="IU11" s="113"/>
      <c r="IV11" s="113"/>
    </row>
    <row r="12" s="110" customFormat="1" ht="21" customHeight="1" spans="1:256">
      <c r="A12" s="129" t="s">
        <v>164</v>
      </c>
      <c r="B12" s="130">
        <f>C12-0.5</f>
        <v>16.5</v>
      </c>
      <c r="C12" s="131">
        <v>17</v>
      </c>
      <c r="D12" s="130">
        <f t="shared" ref="D12:G12" si="3">C12+0.5</f>
        <v>17.5</v>
      </c>
      <c r="E12" s="130">
        <f t="shared" si="3"/>
        <v>18</v>
      </c>
      <c r="F12" s="130">
        <f t="shared" si="3"/>
        <v>18.5</v>
      </c>
      <c r="G12" s="130">
        <f t="shared" si="3"/>
        <v>19</v>
      </c>
      <c r="H12" s="132" t="s">
        <v>159</v>
      </c>
      <c r="I12" s="251"/>
      <c r="J12" s="252"/>
      <c r="K12" s="252" t="s">
        <v>246</v>
      </c>
      <c r="L12" s="252" t="s">
        <v>246</v>
      </c>
      <c r="M12" s="252" t="s">
        <v>246</v>
      </c>
      <c r="N12" s="252" t="s">
        <v>246</v>
      </c>
      <c r="O12" s="252" t="s">
        <v>246</v>
      </c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</row>
    <row r="13" s="110" customFormat="1" ht="21" customHeight="1" spans="1:256">
      <c r="A13" s="129" t="s">
        <v>165</v>
      </c>
      <c r="B13" s="130">
        <f>C13-0.5</f>
        <v>11</v>
      </c>
      <c r="C13" s="131">
        <v>11.5</v>
      </c>
      <c r="D13" s="130">
        <f t="shared" ref="D13:G13" si="4">C13+0.5</f>
        <v>12</v>
      </c>
      <c r="E13" s="130">
        <f t="shared" si="4"/>
        <v>12.5</v>
      </c>
      <c r="F13" s="130">
        <f t="shared" si="4"/>
        <v>13</v>
      </c>
      <c r="G13" s="130">
        <f t="shared" si="4"/>
        <v>13.5</v>
      </c>
      <c r="H13" s="132">
        <v>0</v>
      </c>
      <c r="I13" s="251"/>
      <c r="J13" s="252"/>
      <c r="K13" s="252" t="s">
        <v>257</v>
      </c>
      <c r="L13" s="252" t="s">
        <v>258</v>
      </c>
      <c r="M13" s="252" t="s">
        <v>246</v>
      </c>
      <c r="N13" s="252" t="s">
        <v>246</v>
      </c>
      <c r="O13" s="252" t="s">
        <v>248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</row>
    <row r="14" s="110" customFormat="1" ht="21" customHeight="1" spans="1:256">
      <c r="A14" s="129" t="s">
        <v>166</v>
      </c>
      <c r="B14" s="130">
        <f>C14-1.5</f>
        <v>22.5</v>
      </c>
      <c r="C14" s="131">
        <v>24</v>
      </c>
      <c r="D14" s="130">
        <f>C14+1.7</f>
        <v>25.7</v>
      </c>
      <c r="E14" s="130">
        <f>D14+1.7</f>
        <v>27.4</v>
      </c>
      <c r="F14" s="130">
        <f>E14+1.7</f>
        <v>29.1</v>
      </c>
      <c r="G14" s="130">
        <f>F14+1.6</f>
        <v>30.7</v>
      </c>
      <c r="H14" s="133"/>
      <c r="I14" s="251"/>
      <c r="J14" s="252"/>
      <c r="K14" s="252" t="s">
        <v>259</v>
      </c>
      <c r="L14" s="252" t="s">
        <v>260</v>
      </c>
      <c r="M14" s="252" t="s">
        <v>261</v>
      </c>
      <c r="N14" s="252" t="s">
        <v>262</v>
      </c>
      <c r="O14" s="252" t="s">
        <v>263</v>
      </c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</row>
    <row r="15" s="110" customFormat="1" ht="21" customHeight="1" spans="1:256">
      <c r="A15" s="129" t="s">
        <v>167</v>
      </c>
      <c r="B15" s="130">
        <f>C15-1.8</f>
        <v>31.2</v>
      </c>
      <c r="C15" s="131">
        <v>33</v>
      </c>
      <c r="D15" s="130">
        <f>C15+2.25</f>
        <v>35.25</v>
      </c>
      <c r="E15" s="130">
        <f>D15+2.25</f>
        <v>37.5</v>
      </c>
      <c r="F15" s="130">
        <f>E15+2.25</f>
        <v>39.75</v>
      </c>
      <c r="G15" s="130">
        <f>F15+2</f>
        <v>41.75</v>
      </c>
      <c r="H15" s="133"/>
      <c r="I15" s="251"/>
      <c r="J15" s="252"/>
      <c r="K15" s="252" t="s">
        <v>261</v>
      </c>
      <c r="L15" s="252" t="s">
        <v>264</v>
      </c>
      <c r="M15" s="252" t="s">
        <v>261</v>
      </c>
      <c r="N15" s="252" t="s">
        <v>260</v>
      </c>
      <c r="O15" s="252" t="s">
        <v>261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</row>
    <row r="16" s="110" customFormat="1" ht="21" customHeight="1" spans="1:256">
      <c r="A16" s="129" t="s">
        <v>168</v>
      </c>
      <c r="B16" s="130">
        <f>C16</f>
        <v>12</v>
      </c>
      <c r="C16" s="131">
        <v>12</v>
      </c>
      <c r="D16" s="130">
        <f>B16+1</f>
        <v>13</v>
      </c>
      <c r="E16" s="130">
        <f>D16</f>
        <v>13</v>
      </c>
      <c r="F16" s="130">
        <f>D16+1</f>
        <v>14</v>
      </c>
      <c r="G16" s="130">
        <f>F16</f>
        <v>14</v>
      </c>
      <c r="H16" s="133"/>
      <c r="I16" s="251"/>
      <c r="J16" s="252"/>
      <c r="K16" s="252" t="s">
        <v>246</v>
      </c>
      <c r="L16" s="252" t="s">
        <v>246</v>
      </c>
      <c r="M16" s="252" t="s">
        <v>246</v>
      </c>
      <c r="N16" s="252" t="s">
        <v>246</v>
      </c>
      <c r="O16" s="252" t="s">
        <v>246</v>
      </c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</row>
    <row r="17" s="110" customFormat="1" ht="21" customHeight="1" spans="1:256">
      <c r="A17" s="129" t="s">
        <v>169</v>
      </c>
      <c r="B17" s="130">
        <v>3.5</v>
      </c>
      <c r="C17" s="131">
        <v>3.5</v>
      </c>
      <c r="D17" s="130">
        <v>3.5</v>
      </c>
      <c r="E17" s="130">
        <v>3.5</v>
      </c>
      <c r="F17" s="130">
        <v>3.5</v>
      </c>
      <c r="G17" s="130">
        <v>3.5</v>
      </c>
      <c r="H17" s="134"/>
      <c r="I17" s="251"/>
      <c r="J17" s="252"/>
      <c r="K17" s="252"/>
      <c r="L17" s="252"/>
      <c r="M17" s="252"/>
      <c r="N17" s="252"/>
      <c r="O17" s="252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</row>
    <row r="18" s="110" customFormat="1" ht="21" customHeight="1" spans="1:256">
      <c r="A18" s="129" t="s">
        <v>170</v>
      </c>
      <c r="B18" s="130">
        <v>2</v>
      </c>
      <c r="C18" s="131">
        <v>2</v>
      </c>
      <c r="D18" s="130">
        <v>2</v>
      </c>
      <c r="E18" s="130">
        <v>2</v>
      </c>
      <c r="F18" s="130">
        <v>2</v>
      </c>
      <c r="G18" s="130">
        <v>2</v>
      </c>
      <c r="H18" s="134"/>
      <c r="I18" s="251"/>
      <c r="J18" s="252"/>
      <c r="K18" s="252"/>
      <c r="L18" s="252"/>
      <c r="M18" s="252"/>
      <c r="N18" s="252"/>
      <c r="O18" s="252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="110" customFormat="1" ht="21" customHeight="1" spans="1:256">
      <c r="A19" s="135"/>
      <c r="B19" s="136"/>
      <c r="C19" s="136"/>
      <c r="D19" s="136"/>
      <c r="E19" s="136"/>
      <c r="F19" s="136"/>
      <c r="G19" s="136"/>
      <c r="H19" s="134"/>
      <c r="I19" s="251"/>
      <c r="J19" s="252"/>
      <c r="K19" s="252"/>
      <c r="L19" s="252"/>
      <c r="M19" s="252"/>
      <c r="N19" s="252"/>
      <c r="O19" s="252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</row>
    <row r="20" s="110" customFormat="1" ht="21" customHeight="1" spans="1:256">
      <c r="A20" s="135"/>
      <c r="B20" s="136"/>
      <c r="C20" s="136"/>
      <c r="D20" s="136"/>
      <c r="E20" s="136"/>
      <c r="F20" s="136"/>
      <c r="G20" s="136"/>
      <c r="H20" s="137"/>
      <c r="I20" s="251"/>
      <c r="J20" s="252"/>
      <c r="K20" s="252"/>
      <c r="L20" s="252"/>
      <c r="M20" s="252"/>
      <c r="N20" s="252"/>
      <c r="O20" s="252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</row>
    <row r="21" s="110" customFormat="1" ht="21" customHeight="1" spans="1:256">
      <c r="A21" s="243"/>
      <c r="B21" s="244"/>
      <c r="C21" s="244"/>
      <c r="D21" s="244"/>
      <c r="E21" s="245"/>
      <c r="F21" s="244"/>
      <c r="G21" s="244"/>
      <c r="H21" s="244"/>
      <c r="I21" s="253"/>
      <c r="J21" s="254"/>
      <c r="K21" s="254"/>
      <c r="L21" s="255"/>
      <c r="M21" s="254"/>
      <c r="N21" s="254"/>
      <c r="O21" s="255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</row>
    <row r="22" ht="17.25" spans="1:16">
      <c r="A22" s="141"/>
      <c r="B22" s="141"/>
      <c r="C22" s="142"/>
      <c r="D22" s="142"/>
      <c r="E22" s="143"/>
      <c r="F22" s="142"/>
      <c r="G22" s="142"/>
      <c r="H22" s="142"/>
      <c r="M22" s="110"/>
      <c r="N22" s="110"/>
      <c r="O22" s="110"/>
      <c r="P22" s="113"/>
    </row>
    <row r="23" spans="1:16">
      <c r="A23" s="144" t="s">
        <v>171</v>
      </c>
      <c r="B23" s="144"/>
      <c r="C23" s="145"/>
      <c r="D23" s="145"/>
      <c r="M23" s="110"/>
      <c r="N23" s="110"/>
      <c r="O23" s="110"/>
      <c r="P23" s="113"/>
    </row>
    <row r="24" spans="3:16">
      <c r="C24" s="111"/>
      <c r="J24" s="152" t="s">
        <v>172</v>
      </c>
      <c r="K24" s="153">
        <v>45460</v>
      </c>
      <c r="L24" s="152" t="s">
        <v>173</v>
      </c>
      <c r="M24" s="152" t="s">
        <v>133</v>
      </c>
      <c r="N24" s="152" t="s">
        <v>174</v>
      </c>
      <c r="O24" s="110" t="s">
        <v>136</v>
      </c>
      <c r="P24" s="11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9" workbookViewId="0">
      <selection activeCell="N41" sqref="N41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">
        <v>62</v>
      </c>
      <c r="F2" s="162" t="s">
        <v>186</v>
      </c>
      <c r="G2" s="163" t="s">
        <v>68</v>
      </c>
      <c r="H2" s="164"/>
      <c r="I2" s="192" t="s">
        <v>57</v>
      </c>
      <c r="J2" s="212" t="s">
        <v>56</v>
      </c>
      <c r="K2" s="213"/>
    </row>
    <row r="3" ht="18" customHeight="1" spans="1:12">
      <c r="A3" s="165" t="s">
        <v>75</v>
      </c>
      <c r="B3" s="166">
        <v>8000</v>
      </c>
      <c r="C3" s="166"/>
      <c r="D3" s="167" t="s">
        <v>187</v>
      </c>
      <c r="E3" s="168">
        <v>45478</v>
      </c>
      <c r="F3" s="169"/>
      <c r="G3" s="169"/>
      <c r="H3" s="170" t="s">
        <v>188</v>
      </c>
      <c r="I3" s="170"/>
      <c r="J3" s="170"/>
      <c r="K3" s="214"/>
      <c r="L3" s="156" t="s">
        <v>265</v>
      </c>
    </row>
    <row r="4" ht="18" customHeight="1" spans="1:11">
      <c r="A4" s="171" t="s">
        <v>71</v>
      </c>
      <c r="B4" s="166">
        <v>4</v>
      </c>
      <c r="C4" s="166">
        <v>6</v>
      </c>
      <c r="D4" s="172" t="s">
        <v>190</v>
      </c>
      <c r="E4" s="169" t="s">
        <v>191</v>
      </c>
      <c r="F4" s="169"/>
      <c r="G4" s="169"/>
      <c r="H4" s="172" t="s">
        <v>192</v>
      </c>
      <c r="I4" s="172"/>
      <c r="J4" s="184" t="s">
        <v>65</v>
      </c>
      <c r="K4" s="215" t="s">
        <v>66</v>
      </c>
    </row>
    <row r="5" ht="18" customHeight="1" spans="1:11">
      <c r="A5" s="171" t="s">
        <v>193</v>
      </c>
      <c r="B5" s="166">
        <v>1</v>
      </c>
      <c r="C5" s="166"/>
      <c r="D5" s="167" t="s">
        <v>194</v>
      </c>
      <c r="E5" s="167"/>
      <c r="G5" s="167"/>
      <c r="H5" s="172" t="s">
        <v>195</v>
      </c>
      <c r="I5" s="172"/>
      <c r="J5" s="184" t="s">
        <v>65</v>
      </c>
      <c r="K5" s="215" t="s">
        <v>66</v>
      </c>
    </row>
    <row r="6" ht="18" customHeight="1" spans="1:13">
      <c r="A6" s="173" t="s">
        <v>196</v>
      </c>
      <c r="B6" s="174">
        <v>80</v>
      </c>
      <c r="C6" s="174"/>
      <c r="D6" s="175" t="s">
        <v>197</v>
      </c>
      <c r="E6" s="176"/>
      <c r="F6" s="176"/>
      <c r="G6" s="175"/>
      <c r="H6" s="177" t="s">
        <v>198</v>
      </c>
      <c r="I6" s="177"/>
      <c r="J6" s="176" t="s">
        <v>65</v>
      </c>
      <c r="K6" s="216" t="s">
        <v>66</v>
      </c>
      <c r="M6" s="217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199</v>
      </c>
      <c r="B8" s="162" t="s">
        <v>200</v>
      </c>
      <c r="C8" s="162" t="s">
        <v>201</v>
      </c>
      <c r="D8" s="162" t="s">
        <v>202</v>
      </c>
      <c r="E8" s="162" t="s">
        <v>203</v>
      </c>
      <c r="F8" s="162" t="s">
        <v>204</v>
      </c>
      <c r="G8" s="182" t="s">
        <v>78</v>
      </c>
      <c r="H8" s="183"/>
      <c r="I8" s="183" t="str">
        <f>首期!B8</f>
        <v>CGDD24052200002</v>
      </c>
      <c r="J8" s="183"/>
      <c r="K8" s="218"/>
    </row>
    <row r="9" ht="18" customHeight="1" spans="1:11">
      <c r="A9" s="171" t="s">
        <v>205</v>
      </c>
      <c r="B9" s="172"/>
      <c r="C9" s="184" t="s">
        <v>65</v>
      </c>
      <c r="D9" s="184" t="s">
        <v>66</v>
      </c>
      <c r="E9" s="167" t="s">
        <v>206</v>
      </c>
      <c r="F9" s="185" t="s">
        <v>207</v>
      </c>
      <c r="G9" s="186"/>
      <c r="H9" s="187"/>
      <c r="I9" s="187"/>
      <c r="J9" s="187"/>
      <c r="K9" s="219"/>
    </row>
    <row r="10" ht="18" customHeight="1" spans="1:11">
      <c r="A10" s="171" t="s">
        <v>208</v>
      </c>
      <c r="B10" s="172"/>
      <c r="C10" s="184" t="s">
        <v>65</v>
      </c>
      <c r="D10" s="184" t="s">
        <v>66</v>
      </c>
      <c r="E10" s="167" t="s">
        <v>209</v>
      </c>
      <c r="F10" s="185" t="s">
        <v>210</v>
      </c>
      <c r="G10" s="186" t="s">
        <v>211</v>
      </c>
      <c r="H10" s="187"/>
      <c r="I10" s="187"/>
      <c r="J10" s="187"/>
      <c r="K10" s="219"/>
    </row>
    <row r="11" ht="18" customHeight="1" spans="1:11">
      <c r="A11" s="188" t="s">
        <v>176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20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212</v>
      </c>
      <c r="J12" s="184" t="s">
        <v>85</v>
      </c>
      <c r="K12" s="215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213</v>
      </c>
      <c r="J13" s="184" t="s">
        <v>85</v>
      </c>
      <c r="K13" s="215" t="s">
        <v>86</v>
      </c>
    </row>
    <row r="14" ht="18" customHeight="1" spans="1:11">
      <c r="A14" s="173" t="s">
        <v>214</v>
      </c>
      <c r="B14" s="176" t="s">
        <v>85</v>
      </c>
      <c r="C14" s="176" t="s">
        <v>86</v>
      </c>
      <c r="D14" s="190"/>
      <c r="E14" s="175" t="s">
        <v>215</v>
      </c>
      <c r="F14" s="176" t="s">
        <v>85</v>
      </c>
      <c r="G14" s="176" t="s">
        <v>86</v>
      </c>
      <c r="H14" s="176"/>
      <c r="I14" s="175" t="s">
        <v>216</v>
      </c>
      <c r="J14" s="176" t="s">
        <v>85</v>
      </c>
      <c r="K14" s="216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217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1"/>
    </row>
    <row r="17" ht="18" customHeight="1" spans="1:11">
      <c r="A17" s="171" t="s">
        <v>218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2"/>
    </row>
    <row r="18" ht="18" customHeight="1" spans="1:11">
      <c r="A18" s="171" t="s">
        <v>219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2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5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3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3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3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4"/>
    </row>
    <row r="24" ht="18" customHeight="1" spans="1:11">
      <c r="A24" s="171" t="s">
        <v>118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4"/>
    </row>
    <row r="25" ht="18" customHeight="1" spans="1:11">
      <c r="A25" s="198" t="s">
        <v>220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5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221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26" t="s">
        <v>222</v>
      </c>
    </row>
    <row r="28" ht="23" customHeight="1" spans="1:11">
      <c r="A28" s="194" t="s">
        <v>266</v>
      </c>
      <c r="B28" s="195"/>
      <c r="C28" s="195"/>
      <c r="D28" s="195"/>
      <c r="E28" s="195"/>
      <c r="F28" s="195"/>
      <c r="G28" s="195"/>
      <c r="H28" s="195"/>
      <c r="I28" s="195"/>
      <c r="J28" s="227"/>
      <c r="K28" s="228">
        <v>1</v>
      </c>
    </row>
    <row r="29" ht="23" customHeight="1" spans="1:11">
      <c r="A29" s="194" t="s">
        <v>267</v>
      </c>
      <c r="B29" s="195"/>
      <c r="C29" s="195"/>
      <c r="D29" s="195"/>
      <c r="E29" s="195"/>
      <c r="F29" s="195"/>
      <c r="G29" s="195"/>
      <c r="H29" s="195"/>
      <c r="I29" s="195"/>
      <c r="J29" s="227"/>
      <c r="K29" s="219">
        <v>1</v>
      </c>
    </row>
    <row r="30" ht="23" customHeight="1" spans="1:11">
      <c r="A30" s="194" t="s">
        <v>225</v>
      </c>
      <c r="B30" s="195"/>
      <c r="C30" s="195"/>
      <c r="D30" s="195"/>
      <c r="E30" s="195"/>
      <c r="F30" s="195"/>
      <c r="G30" s="195"/>
      <c r="H30" s="195"/>
      <c r="I30" s="195"/>
      <c r="J30" s="227"/>
      <c r="K30" s="219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7"/>
      <c r="K31" s="219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7"/>
      <c r="K32" s="229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7"/>
      <c r="K33" s="230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7"/>
      <c r="K34" s="219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7"/>
      <c r="K35" s="231"/>
    </row>
    <row r="36" ht="23" customHeight="1" spans="1:11">
      <c r="A36" s="203" t="s">
        <v>226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3</v>
      </c>
    </row>
    <row r="37" ht="18.75" customHeight="1" spans="1:11">
      <c r="A37" s="205" t="s">
        <v>227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5" customFormat="1" ht="18.75" customHeight="1" spans="1:11">
      <c r="A38" s="171" t="s">
        <v>228</v>
      </c>
      <c r="B38" s="172"/>
      <c r="C38" s="172"/>
      <c r="D38" s="170" t="s">
        <v>229</v>
      </c>
      <c r="E38" s="170"/>
      <c r="F38" s="207" t="s">
        <v>230</v>
      </c>
      <c r="G38" s="208"/>
      <c r="H38" s="172" t="s">
        <v>231</v>
      </c>
      <c r="I38" s="172"/>
      <c r="J38" s="172" t="s">
        <v>232</v>
      </c>
      <c r="K38" s="222"/>
    </row>
    <row r="39" ht="18.75" customHeight="1" spans="1:11">
      <c r="A39" s="171" t="s">
        <v>119</v>
      </c>
      <c r="B39" s="172" t="s">
        <v>268</v>
      </c>
      <c r="C39" s="172"/>
      <c r="D39" s="172"/>
      <c r="E39" s="172"/>
      <c r="F39" s="172"/>
      <c r="G39" s="172"/>
      <c r="H39" s="172"/>
      <c r="I39" s="172"/>
      <c r="J39" s="172"/>
      <c r="K39" s="222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2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2"/>
    </row>
    <row r="42" ht="32.1" customHeight="1" spans="1:11">
      <c r="A42" s="173" t="s">
        <v>130</v>
      </c>
      <c r="B42" s="209" t="s">
        <v>234</v>
      </c>
      <c r="C42" s="209"/>
      <c r="D42" s="175" t="s">
        <v>235</v>
      </c>
      <c r="E42" s="190" t="s">
        <v>133</v>
      </c>
      <c r="F42" s="175" t="s">
        <v>134</v>
      </c>
      <c r="G42" s="210">
        <v>45472</v>
      </c>
      <c r="H42" s="211" t="s">
        <v>135</v>
      </c>
      <c r="I42" s="211"/>
      <c r="J42" s="209" t="s">
        <v>136</v>
      </c>
      <c r="K42" s="235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 (第二次走货)</vt:lpstr>
      <vt:lpstr>验货尺寸表 (尾期第二次走货）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2024-06-29T07:49:07Z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