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180"/>
  </bookViews>
  <sheets>
    <sheet name="验货尺寸表 (2)" sheetId="1" r:id="rId1"/>
  </sheets>
  <definedNames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<sst xmlns="http://schemas.openxmlformats.org/spreadsheetml/2006/main" count="92" uniqueCount="56">
  <si>
    <t>QC规格测量表</t>
  </si>
  <si>
    <t>款号</t>
  </si>
  <si>
    <t>TABBAM92566</t>
  </si>
  <si>
    <t>女冲锋衣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</si>
  <si>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</si>
  <si>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</si>
  <si>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</si>
  <si>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</si>
  <si>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</si>
  <si>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</si>
  <si>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</si>
  <si>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</si>
  <si>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</si>
  <si>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原木色</t>
  </si>
  <si>
    <t>柿子橘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</si>
  <si>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</si>
  <si>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</si>
  <si>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</si>
  <si>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</si>
  <si>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</si>
  <si>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</si>
  <si>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</si>
  <si>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</si>
  <si>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  +0.5</t>
  </si>
  <si>
    <t>+1 + 0.5</t>
  </si>
  <si>
    <t>+0.5  0</t>
  </si>
  <si>
    <t>0  0</t>
  </si>
  <si>
    <t>胸围</t>
  </si>
  <si>
    <t>113</t>
  </si>
  <si>
    <t>+1  +1</t>
  </si>
  <si>
    <t>+1  0</t>
  </si>
  <si>
    <t>0  +1</t>
  </si>
  <si>
    <t>+1  +0.5</t>
  </si>
  <si>
    <t>摆围</t>
  </si>
  <si>
    <t>117</t>
  </si>
  <si>
    <t>0 +1</t>
  </si>
  <si>
    <t>0  +0.5</t>
  </si>
  <si>
    <t>+0.5  +1</t>
  </si>
  <si>
    <t>肩宽</t>
  </si>
  <si>
    <t>-0.5  0</t>
  </si>
  <si>
    <t>0  -0.5</t>
  </si>
  <si>
    <t>-0.5 -0.5</t>
  </si>
  <si>
    <t>肩点袖长</t>
  </si>
  <si>
    <t>+0.5 +1</t>
  </si>
  <si>
    <t>+0.5 + 0.5</t>
  </si>
  <si>
    <t>袖肥/2</t>
  </si>
  <si>
    <t xml:space="preserve">+0.3  0  </t>
  </si>
  <si>
    <t>0  +0.7</t>
  </si>
  <si>
    <t>0  +0.4</t>
  </si>
  <si>
    <t>+0.6  0</t>
  </si>
  <si>
    <t>袖口围/2</t>
  </si>
  <si>
    <t xml:space="preserve">-0.5 0 </t>
  </si>
  <si>
    <t>0   0</t>
  </si>
  <si>
    <t>下领围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</si>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</sst>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9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3" fillId="42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35" fillId="35" borderId="0" applyProtection="0">
      <alignment vertical="center"/>
    </xf>
    <xf numFmtId="0" fontId="36" fillId="52" borderId="14" applyProtection="0">
      <alignment vertical="center"/>
    </xf>
    <xf numFmtId="0" fontId="36" fillId="52" borderId="14" applyProtection="0">
      <alignment vertical="center"/>
    </xf>
    <xf numFmtId="0" fontId="36" fillId="52" borderId="14" applyProtection="0">
      <alignment vertical="center"/>
    </xf>
    <xf numFmtId="0" fontId="36" fillId="52" borderId="14" applyProtection="0">
      <alignment vertical="center"/>
    </xf>
    <xf numFmtId="0" fontId="37" fillId="53" borderId="15" applyProtection="0">
      <alignment vertical="center"/>
    </xf>
    <xf numFmtId="0" fontId="38" fillId="0" borderId="0" applyProtection="0">
      <alignment vertical="center"/>
    </xf>
    <xf numFmtId="0" fontId="39" fillId="36" borderId="0" applyProtection="0">
      <alignment vertical="center"/>
    </xf>
    <xf numFmtId="0" fontId="40" fillId="0" borderId="16" applyProtection="0">
      <alignment vertical="center"/>
    </xf>
    <xf numFmtId="0" fontId="41" fillId="0" borderId="17" applyProtection="0">
      <alignment vertical="center"/>
    </xf>
    <xf numFmtId="0" fontId="42" fillId="0" borderId="18" applyProtection="0">
      <alignment vertical="center"/>
    </xf>
    <xf numFmtId="0" fontId="42" fillId="0" borderId="0" applyProtection="0">
      <alignment vertical="center"/>
    </xf>
    <xf numFmtId="0" fontId="43" fillId="39" borderId="14" applyProtection="0">
      <alignment vertical="center"/>
    </xf>
    <xf numFmtId="0" fontId="43" fillId="39" borderId="14" applyProtection="0">
      <alignment vertical="center"/>
    </xf>
    <xf numFmtId="0" fontId="43" fillId="39" borderId="14" applyProtection="0">
      <alignment vertical="center"/>
    </xf>
    <xf numFmtId="0" fontId="43" fillId="39" borderId="14" applyProtection="0">
      <alignment vertical="center"/>
    </xf>
    <xf numFmtId="0" fontId="44" fillId="0" borderId="19" applyProtection="0">
      <alignment vertical="center"/>
    </xf>
    <xf numFmtId="0" fontId="45" fillId="54" borderId="0" applyProtection="0">
      <alignment vertical="center"/>
    </xf>
    <xf numFmtId="0" fontId="46" fillId="0" borderId="0"/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47" fillId="52" borderId="21" applyProtection="0">
      <alignment vertical="center"/>
    </xf>
    <xf numFmtId="0" fontId="47" fillId="52" borderId="21" applyProtection="0">
      <alignment vertical="center"/>
    </xf>
    <xf numFmtId="0" fontId="47" fillId="52" borderId="21" applyProtection="0">
      <alignment vertical="center"/>
    </xf>
    <xf numFmtId="0" fontId="47" fillId="52" borderId="21" applyProtection="0">
      <alignment vertical="center"/>
    </xf>
    <xf numFmtId="0" fontId="47" fillId="52" borderId="21" applyProtection="0">
      <alignment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1" fillId="0" borderId="0" applyProtection="0">
      <alignment vertical="center"/>
    </xf>
    <xf numFmtId="0" fontId="52" fillId="0" borderId="22" applyProtection="0">
      <alignment vertical="center"/>
    </xf>
    <xf numFmtId="0" fontId="52" fillId="0" borderId="22" applyProtection="0">
      <alignment vertical="center"/>
    </xf>
    <xf numFmtId="0" fontId="52" fillId="0" borderId="22" applyProtection="0">
      <alignment vertical="center"/>
    </xf>
    <xf numFmtId="0" fontId="52" fillId="0" borderId="22" applyProtection="0">
      <alignment vertical="center"/>
    </xf>
    <xf numFmtId="0" fontId="52" fillId="0" borderId="22" applyProtection="0">
      <alignment vertical="center"/>
    </xf>
    <xf numFmtId="0" fontId="53" fillId="0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54" fillId="0" borderId="0" applyProtection="0">
      <alignment vertical="center"/>
    </xf>
    <xf numFmtId="0" fontId="55" fillId="53" borderId="15" applyProtection="0">
      <alignment vertical="center"/>
    </xf>
    <xf numFmtId="0" fontId="56" fillId="54" borderId="0" applyProtection="0">
      <alignment vertical="center"/>
    </xf>
    <xf numFmtId="0" fontId="57" fillId="0" borderId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58" fillId="0" borderId="19" applyProtection="0">
      <alignment vertical="center"/>
    </xf>
    <xf numFmtId="9" fontId="31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61" fillId="0" borderId="0" applyProtection="0">
      <alignment vertical="center"/>
    </xf>
    <xf numFmtId="0" fontId="31" fillId="0" borderId="0">
      <alignment vertical="center"/>
    </xf>
    <xf numFmtId="0" fontId="62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7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/>
    <xf numFmtId="0" fontId="61" fillId="0" borderId="0"/>
    <xf numFmtId="0" fontId="61" fillId="0" borderId="0" applyProtection="0"/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31" fillId="0" borderId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0"/>
    <xf numFmtId="0" fontId="61" fillId="0" borderId="0"/>
    <xf numFmtId="0" fontId="7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/>
    <xf numFmtId="0" fontId="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7" fillId="52" borderId="21" applyProtection="0">
      <alignment vertical="center"/>
    </xf>
    <xf numFmtId="0" fontId="67" fillId="52" borderId="21" applyProtection="0">
      <alignment vertical="center"/>
    </xf>
    <xf numFmtId="0" fontId="67" fillId="52" borderId="21" applyProtection="0">
      <alignment vertical="center"/>
    </xf>
    <xf numFmtId="0" fontId="67" fillId="52" borderId="21" applyProtection="0">
      <alignment vertical="center"/>
    </xf>
    <xf numFmtId="0" fontId="67" fillId="52" borderId="21" applyProtection="0">
      <alignment vertical="center"/>
    </xf>
    <xf numFmtId="0" fontId="68" fillId="35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9" fillId="0" borderId="22" applyProtection="0">
      <alignment vertical="center"/>
    </xf>
    <xf numFmtId="0" fontId="69" fillId="0" borderId="22" applyProtection="0">
      <alignment vertical="center"/>
    </xf>
    <xf numFmtId="0" fontId="69" fillId="0" borderId="22" applyProtection="0">
      <alignment vertical="center"/>
    </xf>
    <xf numFmtId="0" fontId="69" fillId="0" borderId="22" applyProtection="0">
      <alignment vertical="center"/>
    </xf>
    <xf numFmtId="0" fontId="69" fillId="0" borderId="22" applyProtection="0">
      <alignment vertical="center"/>
    </xf>
    <xf numFmtId="0" fontId="70" fillId="52" borderId="14" applyProtection="0">
      <alignment vertical="center"/>
    </xf>
    <xf numFmtId="0" fontId="70" fillId="52" borderId="14" applyProtection="0">
      <alignment vertical="center"/>
    </xf>
    <xf numFmtId="0" fontId="70" fillId="52" borderId="14" applyProtection="0">
      <alignment vertical="center"/>
    </xf>
    <xf numFmtId="0" fontId="70" fillId="52" borderId="14" applyProtection="0">
      <alignment vertical="center"/>
    </xf>
    <xf numFmtId="0" fontId="71" fillId="0" borderId="16" applyProtection="0">
      <alignment vertical="center"/>
    </xf>
    <xf numFmtId="0" fontId="72" fillId="0" borderId="17" applyProtection="0">
      <alignment vertical="center"/>
    </xf>
    <xf numFmtId="0" fontId="73" fillId="0" borderId="18" applyProtection="0">
      <alignment vertical="center"/>
    </xf>
    <xf numFmtId="0" fontId="73" fillId="0" borderId="0" applyProtection="0">
      <alignment vertical="center"/>
    </xf>
    <xf numFmtId="0" fontId="74" fillId="0" borderId="0" applyProtection="0">
      <alignment vertical="center"/>
    </xf>
    <xf numFmtId="0" fontId="75" fillId="36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6" fillId="39" borderId="14" applyProtection="0">
      <alignment vertical="center"/>
    </xf>
    <xf numFmtId="0" fontId="76" fillId="39" borderId="14" applyProtection="0">
      <alignment vertical="center"/>
    </xf>
    <xf numFmtId="0" fontId="76" fillId="39" borderId="14" applyProtection="0">
      <alignment vertical="center"/>
    </xf>
    <xf numFmtId="0" fontId="76" fillId="39" borderId="14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77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61" fillId="0" borderId="0">
      <alignment vertical="center"/>
    </xf>
    <xf numFmtId="0" fontId="78" fillId="0" borderId="0">
      <alignment vertical="center"/>
    </xf>
  </cellStyleXfs>
  <cellXfs count="25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4" fillId="2" borderId="1" xfId="248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4" fillId="2" borderId="3" xfId="283" applyFont="1" applyFill="1" applyBorder="1" applyAlignment="1" applyProtection="1">
      <alignment horizontal="center" vertical="center"/>
    </xf>
    <xf numFmtId="0" fontId="4" fillId="2" borderId="2" xfId="283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 wrapText="1"/>
    </xf>
    <xf numFmtId="0" fontId="4" fillId="2" borderId="0" xfId="283" applyFont="1" applyFill="1" applyAlignment="1">
      <alignment horizontal="center" vertical="center"/>
    </xf>
    <xf numFmtId="0" fontId="7" fillId="2" borderId="0" xfId="315" applyFont="1" applyFill="1" applyAlignment="1">
      <alignment horizontal="center" vertical="center"/>
    </xf>
    <xf numFmtId="0" fontId="8" fillId="0" borderId="4" xfId="383" applyFont="1" applyFill="1" applyBorder="1" applyAlignment="1">
      <alignment horizontal="center" vertical="center"/>
    </xf>
    <xf numFmtId="49" fontId="3" fillId="2" borderId="0" xfId="283" applyNumberFormat="1" applyFont="1" applyFill="1" applyBorder="1" applyAlignment="1">
      <alignment horizontal="center" vertical="center"/>
    </xf>
    <xf numFmtId="0" fontId="1" fillId="2" borderId="5" xfId="283" applyFont="1" applyFill="1" applyBorder="1" applyAlignment="1">
      <alignment horizontal="center" vertical="center"/>
    </xf>
    <xf numFmtId="49" fontId="4" fillId="2" borderId="2" xfId="283" applyNumberFormat="1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7" fillId="2" borderId="0" xfId="315" applyNumberFormat="1" applyFont="1" applyFill="1" applyAlignment="1">
      <alignment horizontal="center" vertical="center"/>
    </xf>
    <xf numFmtId="49" fontId="9" fillId="2" borderId="2" xfId="390" applyNumberFormat="1" applyFont="1" applyFill="1" applyBorder="1" applyAlignment="1">
      <alignment horizontal="center" vertical="center"/>
    </xf>
    <xf numFmtId="49" fontId="4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49" fontId="4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57150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58340" y="6286500"/>
          <a:ext cx="4001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07540" y="4191000"/>
          <a:ext cx="4052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31340" y="4191000"/>
          <a:ext cx="4128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57150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58340" y="4610100"/>
          <a:ext cx="4001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57150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58340" y="6286500"/>
          <a:ext cx="4001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B3" sqref="B3:H3"/>
    </sheetView>
  </sheetViews>
  <sheetFormatPr defaultColWidth="9.5" defaultRowHeight="33" customHeight="1"/>
  <cols>
    <col min="1" max="8" width="10.375" style="1" customWidth="1"/>
    <col min="9" max="9" width="1.375" style="1" customWidth="1"/>
    <col min="10" max="14" width="11.125" style="2" customWidth="1"/>
    <col min="15" max="16384" width="9.5" style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15"/>
      <c r="K1" s="15"/>
      <c r="L1" s="15"/>
      <c r="M1" s="15"/>
      <c r="N1" s="15"/>
    </row>
    <row r="2" customHeight="1" spans="1:14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14"/>
      <c r="I2" s="16"/>
      <c r="J2" s="17" t="s">
        <v>4</v>
      </c>
      <c r="K2" s="17"/>
      <c r="L2" s="17"/>
      <c r="M2" s="17"/>
      <c r="N2" s="17"/>
    </row>
    <row r="3" customHeight="1" spans="1:14">
      <c r="A3" s="7"/>
      <c r="B3" s="8" t="s">
        <v>5</v>
      </c>
      <c r="C3" s="8"/>
      <c r="D3" s="8"/>
      <c r="E3" s="8"/>
      <c r="F3" s="8"/>
      <c r="G3" s="8"/>
      <c r="H3" s="8"/>
      <c r="I3" s="18"/>
      <c r="J3" s="19"/>
      <c r="K3" s="19"/>
      <c r="L3" s="19"/>
      <c r="M3" s="19"/>
      <c r="N3" s="17"/>
    </row>
    <row r="4" customHeight="1" spans="1:14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18"/>
      <c r="J4" s="19" t="s">
        <v>13</v>
      </c>
      <c r="K4" s="19" t="s">
        <v>14</v>
      </c>
      <c r="L4" s="19" t="s">
        <v>14</v>
      </c>
      <c r="M4" s="19" t="s">
        <v>13</v>
      </c>
      <c r="N4" s="19" t="s">
        <v>14</v>
      </c>
    </row>
    <row r="5" customHeight="1" spans="1:14">
      <c r="A5" s="7"/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18"/>
      <c r="J5" s="19" t="s">
        <v>7</v>
      </c>
      <c r="K5" s="19" t="s">
        <v>8</v>
      </c>
      <c r="L5" s="19" t="s">
        <v>9</v>
      </c>
      <c r="M5" s="19" t="s">
        <v>10</v>
      </c>
      <c r="N5" s="21" t="s">
        <v>11</v>
      </c>
    </row>
    <row r="6" customHeight="1" spans="1:14">
      <c r="A6" s="10" t="s">
        <v>22</v>
      </c>
      <c r="B6" s="9">
        <f>C6-1</f>
        <v>73</v>
      </c>
      <c r="C6" s="9">
        <f>D6-2</f>
        <v>74</v>
      </c>
      <c r="D6" s="9">
        <v>76</v>
      </c>
      <c r="E6" s="9">
        <f>D6+2</f>
        <v>78</v>
      </c>
      <c r="F6" s="9">
        <f>E6+2</f>
        <v>80</v>
      </c>
      <c r="G6" s="9">
        <f>F6+1</f>
        <v>81</v>
      </c>
      <c r="H6" s="9">
        <f>G6+1</f>
        <v>82</v>
      </c>
      <c r="I6" s="18"/>
      <c r="J6" s="19" t="s">
        <v>23</v>
      </c>
      <c r="K6" s="19" t="s">
        <v>24</v>
      </c>
      <c r="L6" s="19" t="s">
        <v>25</v>
      </c>
      <c r="M6" s="19" t="s">
        <v>25</v>
      </c>
      <c r="N6" s="22" t="s">
        <v>26</v>
      </c>
    </row>
    <row r="7" customHeight="1" spans="1:14">
      <c r="A7" s="9" t="s">
        <v>27</v>
      </c>
      <c r="B7" s="9">
        <f>C7-4</f>
        <v>105</v>
      </c>
      <c r="C7" s="9">
        <f>D7-4</f>
        <v>109</v>
      </c>
      <c r="D7" s="9" t="s">
        <v>28</v>
      </c>
      <c r="E7" s="9">
        <f>D7+4</f>
        <v>117</v>
      </c>
      <c r="F7" s="9">
        <f>E7+4</f>
        <v>121</v>
      </c>
      <c r="G7" s="9">
        <f>F7+6</f>
        <v>127</v>
      </c>
      <c r="H7" s="9">
        <f>G7+6</f>
        <v>133</v>
      </c>
      <c r="I7" s="18"/>
      <c r="J7" s="19" t="s">
        <v>29</v>
      </c>
      <c r="K7" s="19" t="s">
        <v>23</v>
      </c>
      <c r="L7" s="19" t="s">
        <v>30</v>
      </c>
      <c r="M7" s="19" t="s">
        <v>31</v>
      </c>
      <c r="N7" s="23" t="s">
        <v>32</v>
      </c>
    </row>
    <row r="8" customHeight="1" spans="1:14">
      <c r="A8" s="9" t="s">
        <v>33</v>
      </c>
      <c r="B8" s="9">
        <f>C8-4</f>
        <v>109</v>
      </c>
      <c r="C8" s="9">
        <f>D8-4</f>
        <v>113</v>
      </c>
      <c r="D8" s="9" t="s">
        <v>34</v>
      </c>
      <c r="E8" s="9">
        <f>D8+4</f>
        <v>121</v>
      </c>
      <c r="F8" s="9">
        <f>E8+5</f>
        <v>126</v>
      </c>
      <c r="G8" s="9">
        <f>F8+6</f>
        <v>132</v>
      </c>
      <c r="H8" s="9">
        <f>G8+7</f>
        <v>139</v>
      </c>
      <c r="I8" s="18"/>
      <c r="J8" s="19" t="s">
        <v>35</v>
      </c>
      <c r="K8" s="19" t="s">
        <v>25</v>
      </c>
      <c r="L8" s="19" t="s">
        <v>36</v>
      </c>
      <c r="M8" s="19" t="s">
        <v>37</v>
      </c>
      <c r="N8" s="23" t="s">
        <v>25</v>
      </c>
    </row>
    <row r="9" customHeight="1" spans="1:14">
      <c r="A9" s="9" t="s">
        <v>38</v>
      </c>
      <c r="B9" s="9">
        <f>C9-1</f>
        <v>50.5</v>
      </c>
      <c r="C9" s="9">
        <f t="shared" ref="C9:C13" si="0">D9-1</f>
        <v>51.5</v>
      </c>
      <c r="D9" s="9">
        <v>52.5</v>
      </c>
      <c r="E9" s="9">
        <f t="shared" ref="E9:E13" si="1">D9+1</f>
        <v>53.5</v>
      </c>
      <c r="F9" s="9">
        <f t="shared" ref="F9:F13" si="2">E9+1</f>
        <v>54.5</v>
      </c>
      <c r="G9" s="9">
        <f>F9+1.2</f>
        <v>55.7</v>
      </c>
      <c r="H9" s="9">
        <f>G9+1.2</f>
        <v>56.9</v>
      </c>
      <c r="I9" s="18"/>
      <c r="J9" s="19" t="s">
        <v>37</v>
      </c>
      <c r="K9" s="19" t="s">
        <v>39</v>
      </c>
      <c r="L9" s="19" t="s">
        <v>40</v>
      </c>
      <c r="M9" s="19" t="s">
        <v>41</v>
      </c>
      <c r="N9" s="22" t="s">
        <v>40</v>
      </c>
    </row>
    <row r="10" customHeight="1" spans="1:14">
      <c r="A10" s="9" t="s">
        <v>42</v>
      </c>
      <c r="B10" s="9">
        <f t="shared" ref="B10:B15" si="3">C10-0.5</f>
        <v>51.5</v>
      </c>
      <c r="C10" s="9">
        <f t="shared" si="0"/>
        <v>52</v>
      </c>
      <c r="D10" s="9">
        <v>53</v>
      </c>
      <c r="E10" s="9">
        <f t="shared" si="1"/>
        <v>54</v>
      </c>
      <c r="F10" s="9">
        <f t="shared" si="2"/>
        <v>55</v>
      </c>
      <c r="G10" s="9">
        <f>F10+0.5</f>
        <v>55.5</v>
      </c>
      <c r="H10" s="9">
        <f>G10+0.5</f>
        <v>56</v>
      </c>
      <c r="I10" s="18"/>
      <c r="J10" s="19" t="s">
        <v>43</v>
      </c>
      <c r="K10" s="19" t="s">
        <v>44</v>
      </c>
      <c r="L10" s="19" t="s">
        <v>25</v>
      </c>
      <c r="M10" s="19" t="s">
        <v>23</v>
      </c>
      <c r="N10" s="22" t="s">
        <v>36</v>
      </c>
    </row>
    <row r="11" customHeight="1" spans="1:14">
      <c r="A11" s="9" t="s">
        <v>45</v>
      </c>
      <c r="B11" s="9">
        <f>C11-0.8</f>
        <v>21.4</v>
      </c>
      <c r="C11" s="9">
        <f>D11-0.8</f>
        <v>22.2</v>
      </c>
      <c r="D11" s="9">
        <v>23</v>
      </c>
      <c r="E11" s="9">
        <f>D11+0.8</f>
        <v>23.8</v>
      </c>
      <c r="F11" s="9">
        <f>E11+0.8</f>
        <v>24.6</v>
      </c>
      <c r="G11" s="9">
        <f>F11+1.3</f>
        <v>25.9</v>
      </c>
      <c r="H11" s="9">
        <f>G11+1.3</f>
        <v>27.2</v>
      </c>
      <c r="I11" s="18"/>
      <c r="J11" s="19" t="s">
        <v>46</v>
      </c>
      <c r="K11" s="19" t="s">
        <v>36</v>
      </c>
      <c r="L11" s="19" t="s">
        <v>47</v>
      </c>
      <c r="M11" s="19" t="s">
        <v>48</v>
      </c>
      <c r="N11" s="23" t="s">
        <v>49</v>
      </c>
    </row>
    <row r="12" customHeight="1" spans="1:14">
      <c r="A12" s="9" t="s">
        <v>50</v>
      </c>
      <c r="B12" s="9">
        <f t="shared" si="3"/>
        <v>12</v>
      </c>
      <c r="C12" s="9">
        <f t="shared" ref="C12:C15" si="4">D12-0.5</f>
        <v>12.5</v>
      </c>
      <c r="D12" s="9">
        <v>13</v>
      </c>
      <c r="E12" s="9">
        <f>D12+0.5</f>
        <v>13.5</v>
      </c>
      <c r="F12" s="9">
        <f>E12+0.5</f>
        <v>14</v>
      </c>
      <c r="G12" s="9">
        <f>F12+0.7</f>
        <v>14.7</v>
      </c>
      <c r="H12" s="9">
        <f>G12+0.7</f>
        <v>15.4</v>
      </c>
      <c r="I12" s="18"/>
      <c r="J12" s="19" t="s">
        <v>51</v>
      </c>
      <c r="K12" s="19" t="s">
        <v>40</v>
      </c>
      <c r="L12" s="19" t="s">
        <v>52</v>
      </c>
      <c r="M12" s="19" t="s">
        <v>40</v>
      </c>
      <c r="N12" s="23" t="s">
        <v>26</v>
      </c>
    </row>
    <row r="13" customHeight="1" spans="1:14">
      <c r="A13" s="9" t="s">
        <v>53</v>
      </c>
      <c r="B13" s="9">
        <f>C13-1</f>
        <v>52</v>
      </c>
      <c r="C13" s="9">
        <f t="shared" si="0"/>
        <v>53</v>
      </c>
      <c r="D13" s="9">
        <v>54</v>
      </c>
      <c r="E13" s="9">
        <f t="shared" si="1"/>
        <v>55</v>
      </c>
      <c r="F13" s="9">
        <f t="shared" si="2"/>
        <v>56</v>
      </c>
      <c r="G13" s="9">
        <f>F13+1.5</f>
        <v>57.5</v>
      </c>
      <c r="H13" s="9">
        <f>G13+1.5</f>
        <v>59</v>
      </c>
      <c r="I13" s="18"/>
      <c r="J13" s="19" t="s">
        <v>25</v>
      </c>
      <c r="K13" s="19" t="s">
        <v>40</v>
      </c>
      <c r="L13" s="19" t="s">
        <v>40</v>
      </c>
      <c r="M13" s="19" t="s">
        <v>26</v>
      </c>
      <c r="N13" s="23" t="s">
        <v>39</v>
      </c>
    </row>
    <row r="14" customHeight="1" spans="1:14">
      <c r="A14" s="9" t="s">
        <v>54</v>
      </c>
      <c r="B14" s="9">
        <f t="shared" si="3"/>
        <v>34</v>
      </c>
      <c r="C14" s="9">
        <f t="shared" si="4"/>
        <v>34.5</v>
      </c>
      <c r="D14" s="9">
        <v>35</v>
      </c>
      <c r="E14" s="9">
        <f t="shared" ref="E14:G14" si="5">D14+0.5</f>
        <v>35.5</v>
      </c>
      <c r="F14" s="9">
        <f t="shared" si="5"/>
        <v>36</v>
      </c>
      <c r="G14" s="9">
        <f t="shared" si="5"/>
        <v>36.5</v>
      </c>
      <c r="H14" s="9">
        <f>G14</f>
        <v>36.5</v>
      </c>
      <c r="I14" s="18"/>
      <c r="J14" s="19" t="s">
        <v>36</v>
      </c>
      <c r="K14" s="19" t="s">
        <v>25</v>
      </c>
      <c r="L14" s="19" t="s">
        <v>26</v>
      </c>
      <c r="M14" s="19" t="s">
        <v>25</v>
      </c>
      <c r="N14" s="23" t="s">
        <v>36</v>
      </c>
    </row>
    <row r="15" customHeight="1" spans="1:14">
      <c r="A15" s="11" t="s">
        <v>55</v>
      </c>
      <c r="B15" s="9">
        <f t="shared" si="3"/>
        <v>25</v>
      </c>
      <c r="C15" s="9">
        <f t="shared" si="4"/>
        <v>25.5</v>
      </c>
      <c r="D15" s="9">
        <v>26</v>
      </c>
      <c r="E15" s="9">
        <f>D15+0.5</f>
        <v>26.5</v>
      </c>
      <c r="F15" s="9">
        <f>E15+0.5</f>
        <v>27</v>
      </c>
      <c r="G15" s="9">
        <f>F15+0.75</f>
        <v>27.75</v>
      </c>
      <c r="H15" s="9">
        <f>G15</f>
        <v>27.75</v>
      </c>
      <c r="I15" s="18"/>
      <c r="J15" s="19" t="s">
        <v>26</v>
      </c>
      <c r="K15" s="19" t="s">
        <v>36</v>
      </c>
      <c r="L15" s="19" t="s">
        <v>25</v>
      </c>
      <c r="M15" s="19" t="s">
        <v>26</v>
      </c>
      <c r="N15" s="23" t="s">
        <v>36</v>
      </c>
    </row>
    <row r="16" customHeight="1" spans="1:14">
      <c r="A16" s="12"/>
      <c r="D16" s="13"/>
      <c r="E16" s="13"/>
      <c r="F16" s="13"/>
      <c r="G16" s="13"/>
      <c r="H16" s="13"/>
      <c r="I16" s="13"/>
      <c r="J16" s="20"/>
      <c r="K16" s="20"/>
      <c r="L16" s="20"/>
      <c r="M16" s="20"/>
      <c r="N16" s="20"/>
    </row>
    <row r="17" customHeight="1" spans="4:14">
      <c r="D17" s="13"/>
      <c r="E17" s="13"/>
      <c r="F17" s="13"/>
      <c r="G17" s="13"/>
      <c r="H17" s="13"/>
      <c r="I17" s="13"/>
      <c r="J17" s="20"/>
      <c r="K17" s="20"/>
      <c r="L17" s="20"/>
      <c r="M17" s="20"/>
      <c r="N17" s="20"/>
    </row>
    <row r="18" customHeight="1" spans="1:14">
      <c r="A18" s="13"/>
      <c r="B18" s="13"/>
      <c r="C18" s="13"/>
      <c r="D18" s="13"/>
      <c r="E18" s="13"/>
      <c r="F18" s="13"/>
      <c r="G18" s="13"/>
      <c r="H18" s="13"/>
      <c r="I18" s="13"/>
      <c r="J18" s="20"/>
      <c r="K18" s="20"/>
      <c r="L18" s="20"/>
      <c r="M18" s="20"/>
      <c r="N18" s="24"/>
    </row>
  </sheetData>
  <mergeCells count="7">
    <mergeCell ref="A1:N1"/>
    <mergeCell ref="B2:D2"/>
    <mergeCell ref="E2:G2"/>
    <mergeCell ref="J2:N2"/>
    <mergeCell ref="B3:H3"/>
    <mergeCell ref="A3:A5"/>
    <mergeCell ref="I2:I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2023-07-28T16:10:00Z</cp:lastPrinted>
  <dcterms:modified xsi:type="dcterms:W3CDTF">2024-06-28T15:22:59Z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