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definedNames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<sst xmlns="http://schemas.openxmlformats.org/spreadsheetml/2006/main" count="105" uniqueCount="55">
  <si>
    <t>QC规格测量表</t>
  </si>
  <si>
    <t>款号</t>
  </si>
  <si>
    <t>TABBAM91565</t>
  </si>
  <si>
    <t>男款单冲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</si>
  <si>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</si>
  <si>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</si>
  <si>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</si>
  <si>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</si>
  <si>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</si>
  <si>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</si>
  <si>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</si>
  <si>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</si>
  <si>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</si>
  <si>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黑色</t>
  </si>
  <si>
    <t>迷踪绿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</si>
  <si>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</si>
  <si>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</si>
  <si>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</si>
  <si>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</si>
  <si>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</si>
  <si>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</si>
  <si>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</si>
  <si>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</si>
  <si>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  +0.5</t>
  </si>
  <si>
    <t>+1  +0.5</t>
  </si>
  <si>
    <t>+0.5  +0.5</t>
  </si>
  <si>
    <t>+0.5  0</t>
  </si>
  <si>
    <t>0  +1</t>
  </si>
  <si>
    <t>+0.5  +1</t>
  </si>
  <si>
    <t>胸围</t>
  </si>
  <si>
    <t>116</t>
  </si>
  <si>
    <t>+1  +1</t>
  </si>
  <si>
    <t>腰围</t>
  </si>
  <si>
    <t>0  0</t>
  </si>
  <si>
    <t>摆围</t>
  </si>
  <si>
    <t>+1  0</t>
  </si>
  <si>
    <t>后中袖长</t>
  </si>
  <si>
    <t>+0.7  0</t>
  </si>
  <si>
    <t>+0.4  0</t>
  </si>
  <si>
    <t>+0.6  0</t>
  </si>
  <si>
    <t>袖肥/2</t>
  </si>
  <si>
    <t>-0.4  0</t>
  </si>
  <si>
    <t>0  +0.7</t>
  </si>
  <si>
    <t>0  +0.4</t>
  </si>
  <si>
    <t>0  +0.6</t>
  </si>
  <si>
    <t>袖口围/2</t>
  </si>
  <si>
    <t>0  -0.5</t>
  </si>
  <si>
    <t>0  -0.7</t>
  </si>
  <si>
    <t>下领围</t>
  </si>
  <si>
    <t>-0.5  0</t>
  </si>
  <si>
    <t>帽高</t>
  </si>
  <si>
    <t>37.5</t>
  </si>
  <si>
    <t>帽宽</t>
  </si>
  <si>
    <t>25</t>
  </si>
  <si>
    <t xml:space="preserve"> 0  +0.5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</si>
</sst>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华文楷体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2" applyProtection="0">
      <alignment vertical="center"/>
    </xf>
    <xf numFmtId="0" fontId="38" fillId="52" borderId="12" applyProtection="0">
      <alignment vertical="center"/>
    </xf>
    <xf numFmtId="0" fontId="38" fillId="52" borderId="12" applyProtection="0">
      <alignment vertical="center"/>
    </xf>
    <xf numFmtId="0" fontId="38" fillId="52" borderId="12" applyProtection="0">
      <alignment vertical="center"/>
    </xf>
    <xf numFmtId="0" fontId="39" fillId="53" borderId="13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4" applyProtection="0">
      <alignment vertical="center"/>
    </xf>
    <xf numFmtId="0" fontId="43" fillId="0" borderId="15" applyProtection="0">
      <alignment vertical="center"/>
    </xf>
    <xf numFmtId="0" fontId="44" fillId="0" borderId="16" applyProtection="0">
      <alignment vertical="center"/>
    </xf>
    <xf numFmtId="0" fontId="44" fillId="0" borderId="0" applyProtection="0">
      <alignment vertical="center"/>
    </xf>
    <xf numFmtId="0" fontId="45" fillId="39" borderId="12" applyProtection="0">
      <alignment vertical="center"/>
    </xf>
    <xf numFmtId="0" fontId="45" fillId="39" borderId="12" applyProtection="0">
      <alignment vertical="center"/>
    </xf>
    <xf numFmtId="0" fontId="45" fillId="39" borderId="12" applyProtection="0">
      <alignment vertical="center"/>
    </xf>
    <xf numFmtId="0" fontId="45" fillId="39" borderId="12" applyProtection="0">
      <alignment vertical="center"/>
    </xf>
    <xf numFmtId="0" fontId="46" fillId="0" borderId="17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18" applyProtection="0">
      <alignment vertical="center"/>
    </xf>
    <xf numFmtId="0" fontId="33" fillId="55" borderId="18" applyProtection="0">
      <alignment vertical="center"/>
    </xf>
    <xf numFmtId="0" fontId="33" fillId="55" borderId="18" applyProtection="0">
      <alignment vertical="center"/>
    </xf>
    <xf numFmtId="0" fontId="33" fillId="55" borderId="18" applyProtection="0">
      <alignment vertical="center"/>
    </xf>
    <xf numFmtId="0" fontId="33" fillId="55" borderId="18" applyProtection="0">
      <alignment vertical="center"/>
    </xf>
    <xf numFmtId="0" fontId="49" fillId="52" borderId="19" applyProtection="0">
      <alignment vertical="center"/>
    </xf>
    <xf numFmtId="0" fontId="49" fillId="52" borderId="19" applyProtection="0">
      <alignment vertical="center"/>
    </xf>
    <xf numFmtId="0" fontId="49" fillId="52" borderId="19" applyProtection="0">
      <alignment vertical="center"/>
    </xf>
    <xf numFmtId="0" fontId="49" fillId="52" borderId="19" applyProtection="0">
      <alignment vertical="center"/>
    </xf>
    <xf numFmtId="0" fontId="49" fillId="52" borderId="19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0" applyProtection="0">
      <alignment vertical="center"/>
    </xf>
    <xf numFmtId="0" fontId="54" fillId="0" borderId="20" applyProtection="0">
      <alignment vertical="center"/>
    </xf>
    <xf numFmtId="0" fontId="54" fillId="0" borderId="20" applyProtection="0">
      <alignment vertical="center"/>
    </xf>
    <xf numFmtId="0" fontId="54" fillId="0" borderId="20" applyProtection="0">
      <alignment vertical="center"/>
    </xf>
    <xf numFmtId="0" fontId="54" fillId="0" borderId="20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3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18" applyProtection="0">
      <alignment vertical="center"/>
    </xf>
    <xf numFmtId="0" fontId="33" fillId="55" borderId="18" applyProtection="0">
      <alignment vertical="center"/>
    </xf>
    <xf numFmtId="0" fontId="33" fillId="55" borderId="18" applyProtection="0">
      <alignment vertical="center"/>
    </xf>
    <xf numFmtId="0" fontId="33" fillId="55" borderId="18" applyProtection="0">
      <alignment vertical="center"/>
    </xf>
    <xf numFmtId="0" fontId="33" fillId="55" borderId="18" applyProtection="0">
      <alignment vertical="center"/>
    </xf>
    <xf numFmtId="0" fontId="60" fillId="0" borderId="17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8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8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3" fillId="0" borderId="0"/>
    <xf numFmtId="0" fontId="63" fillId="0" borderId="0"/>
    <xf numFmtId="0" fontId="8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19" applyProtection="0">
      <alignment vertical="center"/>
    </xf>
    <xf numFmtId="0" fontId="69" fillId="52" borderId="19" applyProtection="0">
      <alignment vertical="center"/>
    </xf>
    <xf numFmtId="0" fontId="69" fillId="52" borderId="19" applyProtection="0">
      <alignment vertical="center"/>
    </xf>
    <xf numFmtId="0" fontId="69" fillId="52" borderId="19" applyProtection="0">
      <alignment vertical="center"/>
    </xf>
    <xf numFmtId="0" fontId="69" fillId="52" borderId="19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0" applyProtection="0">
      <alignment vertical="center"/>
    </xf>
    <xf numFmtId="0" fontId="71" fillId="0" borderId="20" applyProtection="0">
      <alignment vertical="center"/>
    </xf>
    <xf numFmtId="0" fontId="71" fillId="0" borderId="20" applyProtection="0">
      <alignment vertical="center"/>
    </xf>
    <xf numFmtId="0" fontId="71" fillId="0" borderId="20" applyProtection="0">
      <alignment vertical="center"/>
    </xf>
    <xf numFmtId="0" fontId="71" fillId="0" borderId="20" applyProtection="0">
      <alignment vertical="center"/>
    </xf>
    <xf numFmtId="0" fontId="72" fillId="52" borderId="12" applyProtection="0">
      <alignment vertical="center"/>
    </xf>
    <xf numFmtId="0" fontId="72" fillId="52" borderId="12" applyProtection="0">
      <alignment vertical="center"/>
    </xf>
    <xf numFmtId="0" fontId="72" fillId="52" borderId="12" applyProtection="0">
      <alignment vertical="center"/>
    </xf>
    <xf numFmtId="0" fontId="72" fillId="52" borderId="12" applyProtection="0">
      <alignment vertical="center"/>
    </xf>
    <xf numFmtId="0" fontId="73" fillId="0" borderId="14" applyProtection="0">
      <alignment vertical="center"/>
    </xf>
    <xf numFmtId="0" fontId="74" fillId="0" borderId="15" applyProtection="0">
      <alignment vertical="center"/>
    </xf>
    <xf numFmtId="0" fontId="75" fillId="0" borderId="16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2" applyProtection="0">
      <alignment vertical="center"/>
    </xf>
    <xf numFmtId="0" fontId="78" fillId="39" borderId="12" applyProtection="0">
      <alignment vertical="center"/>
    </xf>
    <xf numFmtId="0" fontId="78" fillId="39" borderId="12" applyProtection="0">
      <alignment vertical="center"/>
    </xf>
    <xf numFmtId="0" fontId="78" fillId="39" borderId="12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</cellStyleXfs>
  <cellXfs count="25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4" fillId="2" borderId="1" xfId="283" applyFont="1" applyFill="1" applyBorder="1" applyAlignment="1">
      <alignment horizontal="center" vertical="center"/>
    </xf>
    <xf numFmtId="0" fontId="5" fillId="2" borderId="1" xfId="248" applyFont="1" applyFill="1" applyBorder="1" applyAlignment="1">
      <alignment horizontal="center" vertical="center"/>
    </xf>
    <xf numFmtId="0" fontId="6" fillId="0" borderId="1" xfId="383" applyFont="1" applyFill="1" applyBorder="1" applyAlignment="1">
      <alignment horizontal="center" vertical="center"/>
    </xf>
    <xf numFmtId="0" fontId="6" fillId="0" borderId="2" xfId="383" applyFont="1" applyFill="1" applyBorder="1" applyAlignment="1">
      <alignment horizontal="center" vertical="center"/>
    </xf>
    <xf numFmtId="0" fontId="6" fillId="0" borderId="3" xfId="383" applyFont="1" applyFill="1" applyBorder="1" applyAlignment="1">
      <alignment horizontal="center" vertical="center"/>
    </xf>
    <xf numFmtId="0" fontId="5" fillId="2" borderId="1" xfId="283" applyFont="1" applyFill="1" applyBorder="1" applyAlignment="1" applyProtection="1">
      <alignment horizontal="center" vertical="center"/>
    </xf>
    <xf numFmtId="0" fontId="5" fillId="2" borderId="1" xfId="283" applyFont="1" applyFill="1" applyBorder="1" applyAlignment="1">
      <alignment horizontal="center" vertical="center"/>
    </xf>
    <xf numFmtId="0" fontId="7" fillId="0" borderId="1" xfId="269" applyFont="1" applyFill="1" applyBorder="1" applyAlignment="1">
      <alignment horizontal="center" vertical="center"/>
    </xf>
    <xf numFmtId="0" fontId="7" fillId="2" borderId="1" xfId="26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0" xfId="283" applyFont="1" applyFill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49" fontId="2" fillId="2" borderId="1" xfId="283" applyNumberFormat="1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49" fontId="9" fillId="2" borderId="1" xfId="283" applyNumberFormat="1" applyFont="1" applyFill="1" applyBorder="1" applyAlignment="1">
      <alignment horizontal="center" vertical="center"/>
    </xf>
    <xf numFmtId="49" fontId="9" fillId="2" borderId="1" xfId="283" applyNumberFormat="1" applyFont="1" applyFill="1" applyBorder="1" applyAlignment="1">
      <alignment horizontal="center" vertical="center"/>
    </xf>
    <xf numFmtId="49" fontId="10" fillId="2" borderId="1" xfId="390" applyNumberFormat="1" applyFont="1" applyFill="1" applyBorder="1" applyAlignment="1">
      <alignment horizontal="center" vertical="center"/>
    </xf>
    <xf numFmtId="49" fontId="9" fillId="2" borderId="1" xfId="315" applyNumberFormat="1" applyFont="1" applyFill="1" applyBorder="1" applyAlignment="1">
      <alignment horizontal="center" vertical="center"/>
    </xf>
    <xf numFmtId="49" fontId="2" fillId="2" borderId="1" xfId="315" applyNumberFormat="1" applyFont="1" applyFill="1" applyBorder="1" applyAlignment="1">
      <alignment horizontal="center" vertical="center"/>
    </xf>
    <xf numFmtId="49" fontId="11" fillId="2" borderId="0" xfId="315" applyNumberFormat="1" applyFont="1" applyFill="1" applyAlignment="1">
      <alignment horizontal="center" vertical="center"/>
    </xf>
    <xf numFmtId="49" fontId="9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7</xdr:col>
      <xdr:colOff>752475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01850" y="628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7</xdr:col>
      <xdr:colOff>752475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51050" y="419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752475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74850" y="419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752475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01850" y="4610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7</xdr:col>
      <xdr:colOff>752475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01850" y="628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O15" sqref="O15"/>
    </sheetView>
  </sheetViews>
  <sheetFormatPr defaultColWidth="8" defaultRowHeight="33" customHeight="1"/>
  <cols>
    <col min="1" max="8" width="10.625" style="1" customWidth="1"/>
    <col min="9" max="9" width="1.5" style="1" customWidth="1"/>
    <col min="10" max="10" width="10" style="2" customWidth="1"/>
    <col min="11" max="11" width="10.875" style="2" customWidth="1"/>
    <col min="12" max="12" width="10.5" style="2" customWidth="1"/>
    <col min="13" max="15" width="10" style="2" customWidth="1"/>
    <col min="16" max="19" width="36.875" style="1" customWidth="1"/>
    <col min="20" max="16384" width="8" style="1" customWidth="1"/>
  </cols>
  <sheetData>
    <row r="1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16"/>
      <c r="K1" s="16"/>
      <c r="L1" s="16"/>
      <c r="M1" s="16"/>
      <c r="N1" s="16"/>
      <c r="O1" s="16"/>
    </row>
    <row r="2" customHeight="1" spans="1:15">
      <c r="A2" s="5" t="s">
        <v>1</v>
      </c>
      <c r="B2" s="6" t="s">
        <v>2</v>
      </c>
      <c r="C2" s="6"/>
      <c r="D2" s="6"/>
      <c r="E2" s="7" t="s">
        <v>3</v>
      </c>
      <c r="F2" s="7"/>
      <c r="G2" s="8"/>
      <c r="H2" s="6"/>
      <c r="I2" s="17"/>
      <c r="J2" s="18" t="s">
        <v>4</v>
      </c>
      <c r="K2" s="18"/>
      <c r="L2" s="18"/>
      <c r="M2" s="18"/>
      <c r="N2" s="18"/>
      <c r="O2" s="18"/>
    </row>
    <row r="3" customHeight="1" spans="1:15">
      <c r="A3" s="9"/>
      <c r="B3" s="10" t="s">
        <v>5</v>
      </c>
      <c r="C3" s="10"/>
      <c r="D3" s="10"/>
      <c r="E3" s="10"/>
      <c r="F3" s="10"/>
      <c r="G3" s="10"/>
      <c r="H3" s="10"/>
      <c r="I3" s="17"/>
      <c r="J3" s="16"/>
      <c r="K3" s="16"/>
      <c r="L3" s="16"/>
      <c r="M3" s="16"/>
      <c r="N3" s="16"/>
      <c r="O3" s="19"/>
    </row>
    <row r="4" customHeight="1" spans="1:15">
      <c r="A4" s="9"/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7"/>
      <c r="J4" s="16" t="s">
        <v>13</v>
      </c>
      <c r="K4" s="16" t="s">
        <v>14</v>
      </c>
      <c r="L4" s="16" t="s">
        <v>13</v>
      </c>
      <c r="M4" s="16" t="s">
        <v>14</v>
      </c>
      <c r="N4" s="16" t="s">
        <v>14</v>
      </c>
      <c r="O4" s="16" t="s">
        <v>13</v>
      </c>
    </row>
    <row r="5" customHeight="1" spans="1:15">
      <c r="A5" s="9"/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7"/>
      <c r="J5" s="16" t="s">
        <v>6</v>
      </c>
      <c r="K5" s="16" t="s">
        <v>7</v>
      </c>
      <c r="L5" s="16" t="s">
        <v>8</v>
      </c>
      <c r="M5" s="16" t="s">
        <v>9</v>
      </c>
      <c r="N5" s="16" t="s">
        <v>10</v>
      </c>
      <c r="O5" s="20" t="s">
        <v>11</v>
      </c>
    </row>
    <row r="6" customHeight="1" spans="1:15">
      <c r="A6" s="12" t="s">
        <v>22</v>
      </c>
      <c r="B6" s="11">
        <f>C6-1</f>
        <v>70</v>
      </c>
      <c r="C6" s="11">
        <f>D6-2</f>
        <v>71</v>
      </c>
      <c r="D6" s="11">
        <v>73</v>
      </c>
      <c r="E6" s="11">
        <f>D6+2</f>
        <v>75</v>
      </c>
      <c r="F6" s="11">
        <f>E6+2</f>
        <v>77</v>
      </c>
      <c r="G6" s="11">
        <f>F6+1</f>
        <v>78</v>
      </c>
      <c r="H6" s="11">
        <f>G6+1</f>
        <v>79</v>
      </c>
      <c r="I6" s="17"/>
      <c r="J6" s="16" t="s">
        <v>23</v>
      </c>
      <c r="K6" s="16" t="s">
        <v>24</v>
      </c>
      <c r="L6" s="16" t="s">
        <v>25</v>
      </c>
      <c r="M6" s="16" t="s">
        <v>26</v>
      </c>
      <c r="N6" s="16" t="s">
        <v>27</v>
      </c>
      <c r="O6" s="21" t="s">
        <v>28</v>
      </c>
    </row>
    <row r="7" customHeight="1" spans="1:15">
      <c r="A7" s="11" t="s">
        <v>29</v>
      </c>
      <c r="B7" s="11">
        <f t="shared" ref="B7:B9" si="0">C7-4</f>
        <v>108</v>
      </c>
      <c r="C7" s="11">
        <f t="shared" ref="C7:C9" si="1">D7-4</f>
        <v>112</v>
      </c>
      <c r="D7" s="11" t="s">
        <v>30</v>
      </c>
      <c r="E7" s="11">
        <f t="shared" ref="E7:E9" si="2">D7+4</f>
        <v>120</v>
      </c>
      <c r="F7" s="11">
        <f>E7+4</f>
        <v>124</v>
      </c>
      <c r="G7" s="11">
        <f t="shared" ref="G7:G9" si="3">F7+6</f>
        <v>130</v>
      </c>
      <c r="H7" s="11">
        <f>G7+6</f>
        <v>136</v>
      </c>
      <c r="I7" s="17"/>
      <c r="J7" s="16" t="s">
        <v>24</v>
      </c>
      <c r="K7" s="16" t="s">
        <v>25</v>
      </c>
      <c r="L7" s="16" t="s">
        <v>31</v>
      </c>
      <c r="M7" s="16" t="s">
        <v>28</v>
      </c>
      <c r="N7" s="16" t="s">
        <v>31</v>
      </c>
      <c r="O7" s="22" t="s">
        <v>24</v>
      </c>
    </row>
    <row r="8" customHeight="1" spans="1:15">
      <c r="A8" s="11" t="s">
        <v>32</v>
      </c>
      <c r="B8" s="11">
        <f t="shared" si="0"/>
        <v>100</v>
      </c>
      <c r="C8" s="11">
        <f t="shared" si="1"/>
        <v>104</v>
      </c>
      <c r="D8" s="11">
        <v>108</v>
      </c>
      <c r="E8" s="11">
        <f t="shared" si="2"/>
        <v>112</v>
      </c>
      <c r="F8" s="11">
        <f>E8+5</f>
        <v>117</v>
      </c>
      <c r="G8" s="11">
        <f t="shared" si="3"/>
        <v>123</v>
      </c>
      <c r="H8" s="11">
        <f>G8+7</f>
        <v>130</v>
      </c>
      <c r="I8" s="17"/>
      <c r="J8" s="16" t="s">
        <v>23</v>
      </c>
      <c r="K8" s="16" t="s">
        <v>33</v>
      </c>
      <c r="L8" s="16" t="s">
        <v>26</v>
      </c>
      <c r="M8" s="16" t="s">
        <v>31</v>
      </c>
      <c r="N8" s="16" t="s">
        <v>28</v>
      </c>
      <c r="O8" s="22" t="s">
        <v>31</v>
      </c>
    </row>
    <row r="9" customHeight="1" spans="1:15">
      <c r="A9" s="11" t="s">
        <v>34</v>
      </c>
      <c r="B9" s="11">
        <f t="shared" si="0"/>
        <v>106</v>
      </c>
      <c r="C9" s="11">
        <f t="shared" si="1"/>
        <v>110</v>
      </c>
      <c r="D9" s="11">
        <v>114</v>
      </c>
      <c r="E9" s="11">
        <f t="shared" si="2"/>
        <v>118</v>
      </c>
      <c r="F9" s="11">
        <f>E9+5</f>
        <v>123</v>
      </c>
      <c r="G9" s="11">
        <f t="shared" si="3"/>
        <v>129</v>
      </c>
      <c r="H9" s="11">
        <f>G9+7</f>
        <v>136</v>
      </c>
      <c r="I9" s="17"/>
      <c r="J9" s="16" t="s">
        <v>35</v>
      </c>
      <c r="K9" s="16" t="s">
        <v>26</v>
      </c>
      <c r="L9" s="16" t="s">
        <v>28</v>
      </c>
      <c r="M9" s="16" t="s">
        <v>26</v>
      </c>
      <c r="N9" s="16" t="s">
        <v>24</v>
      </c>
      <c r="O9" s="21" t="s">
        <v>25</v>
      </c>
    </row>
    <row r="10" customHeight="1" spans="1:15">
      <c r="A10" s="11" t="s">
        <v>36</v>
      </c>
      <c r="B10" s="13">
        <f>C10-1.2</f>
        <v>87.5</v>
      </c>
      <c r="C10" s="13">
        <f>D10-1.8</f>
        <v>88.7</v>
      </c>
      <c r="D10" s="13">
        <v>90.5</v>
      </c>
      <c r="E10" s="13">
        <f>D10+1.8</f>
        <v>92.3</v>
      </c>
      <c r="F10" s="13">
        <f>E10+1.8</f>
        <v>94.1</v>
      </c>
      <c r="G10" s="13">
        <f>F10+1.3</f>
        <v>95.4</v>
      </c>
      <c r="H10" s="13">
        <f>G10+1.3</f>
        <v>96.7</v>
      </c>
      <c r="I10" s="17"/>
      <c r="J10" s="16" t="s">
        <v>26</v>
      </c>
      <c r="K10" s="16" t="s">
        <v>27</v>
      </c>
      <c r="L10" s="16" t="s">
        <v>26</v>
      </c>
      <c r="M10" s="16" t="s">
        <v>37</v>
      </c>
      <c r="N10" s="16" t="s">
        <v>38</v>
      </c>
      <c r="O10" s="21" t="s">
        <v>39</v>
      </c>
    </row>
    <row r="11" customHeight="1" spans="1:15">
      <c r="A11" s="11" t="s">
        <v>40</v>
      </c>
      <c r="B11" s="11">
        <f>C11-0.8</f>
        <v>22.4</v>
      </c>
      <c r="C11" s="11">
        <f>D11-0.8</f>
        <v>23.2</v>
      </c>
      <c r="D11" s="11">
        <v>24</v>
      </c>
      <c r="E11" s="11">
        <f>D11+0.8</f>
        <v>24.8</v>
      </c>
      <c r="F11" s="11">
        <f>E11+0.8</f>
        <v>25.6</v>
      </c>
      <c r="G11" s="11">
        <f>F11+1.3</f>
        <v>26.9</v>
      </c>
      <c r="H11" s="11">
        <f>G11+1.3</f>
        <v>28.2</v>
      </c>
      <c r="I11" s="17"/>
      <c r="J11" s="16" t="s">
        <v>41</v>
      </c>
      <c r="K11" s="16" t="s">
        <v>26</v>
      </c>
      <c r="L11" s="16" t="s">
        <v>23</v>
      </c>
      <c r="M11" s="16" t="s">
        <v>42</v>
      </c>
      <c r="N11" s="16" t="s">
        <v>43</v>
      </c>
      <c r="O11" s="22" t="s">
        <v>44</v>
      </c>
    </row>
    <row r="12" customHeight="1" spans="1:15">
      <c r="A12" s="11" t="s">
        <v>45</v>
      </c>
      <c r="B12" s="11">
        <f t="shared" ref="B12:B15" si="4">C12-0.5</f>
        <v>13.5</v>
      </c>
      <c r="C12" s="11">
        <f t="shared" ref="C12:C15" si="5">D12-0.5</f>
        <v>14</v>
      </c>
      <c r="D12" s="11">
        <v>14.5</v>
      </c>
      <c r="E12" s="11">
        <f>D12+0.5</f>
        <v>15</v>
      </c>
      <c r="F12" s="11">
        <f>E12+0.5</f>
        <v>15.5</v>
      </c>
      <c r="G12" s="11">
        <f>F12+0.7</f>
        <v>16.2</v>
      </c>
      <c r="H12" s="11">
        <f>G12+0.7</f>
        <v>16.9</v>
      </c>
      <c r="I12" s="17"/>
      <c r="J12" s="16" t="s">
        <v>33</v>
      </c>
      <c r="K12" s="16" t="s">
        <v>23</v>
      </c>
      <c r="L12" s="16" t="s">
        <v>33</v>
      </c>
      <c r="M12" s="16" t="s">
        <v>46</v>
      </c>
      <c r="N12" s="16" t="s">
        <v>46</v>
      </c>
      <c r="O12" s="22" t="s">
        <v>47</v>
      </c>
    </row>
    <row r="13" customHeight="1" spans="1:15">
      <c r="A13" s="11" t="s">
        <v>48</v>
      </c>
      <c r="B13" s="11">
        <f>C13-1</f>
        <v>51.5</v>
      </c>
      <c r="C13" s="11">
        <f>D13-1</f>
        <v>52.5</v>
      </c>
      <c r="D13" s="11">
        <v>53.5</v>
      </c>
      <c r="E13" s="11">
        <f>D13+1</f>
        <v>54.5</v>
      </c>
      <c r="F13" s="11">
        <f>E13+1</f>
        <v>55.5</v>
      </c>
      <c r="G13" s="11">
        <f>F13+1.5</f>
        <v>57</v>
      </c>
      <c r="H13" s="11">
        <f>G13+1.5</f>
        <v>58.5</v>
      </c>
      <c r="I13" s="17"/>
      <c r="J13" s="16" t="s">
        <v>49</v>
      </c>
      <c r="K13" s="16" t="s">
        <v>33</v>
      </c>
      <c r="L13" s="16" t="s">
        <v>49</v>
      </c>
      <c r="M13" s="16" t="s">
        <v>33</v>
      </c>
      <c r="N13" s="16" t="s">
        <v>49</v>
      </c>
      <c r="O13" s="22" t="s">
        <v>33</v>
      </c>
    </row>
    <row r="14" customHeight="1" spans="1:15">
      <c r="A14" s="11" t="s">
        <v>50</v>
      </c>
      <c r="B14" s="11">
        <f t="shared" si="4"/>
        <v>36.5</v>
      </c>
      <c r="C14" s="11">
        <f t="shared" si="5"/>
        <v>37</v>
      </c>
      <c r="D14" s="11" t="s">
        <v>51</v>
      </c>
      <c r="E14" s="11">
        <f t="shared" ref="E14:G14" si="6">D14+0.5</f>
        <v>38</v>
      </c>
      <c r="F14" s="11">
        <f t="shared" si="6"/>
        <v>38.5</v>
      </c>
      <c r="G14" s="11">
        <f t="shared" si="6"/>
        <v>39</v>
      </c>
      <c r="H14" s="11">
        <f>G14</f>
        <v>39</v>
      </c>
      <c r="I14" s="17"/>
      <c r="J14" s="16" t="s">
        <v>26</v>
      </c>
      <c r="K14" s="16" t="s">
        <v>23</v>
      </c>
      <c r="L14" s="16" t="s">
        <v>26</v>
      </c>
      <c r="M14" s="16" t="s">
        <v>23</v>
      </c>
      <c r="N14" s="16" t="s">
        <v>33</v>
      </c>
      <c r="O14" s="22" t="s">
        <v>26</v>
      </c>
    </row>
    <row r="15" customHeight="1" spans="1:15">
      <c r="A15" s="11" t="s">
        <v>52</v>
      </c>
      <c r="B15" s="11">
        <f t="shared" si="4"/>
        <v>24</v>
      </c>
      <c r="C15" s="11">
        <f t="shared" si="5"/>
        <v>24.5</v>
      </c>
      <c r="D15" s="11" t="s">
        <v>53</v>
      </c>
      <c r="E15" s="11">
        <f>D15+0.5</f>
        <v>25.5</v>
      </c>
      <c r="F15" s="11">
        <f>E15+0.5</f>
        <v>26</v>
      </c>
      <c r="G15" s="11">
        <f>F15+0.75</f>
        <v>26.75</v>
      </c>
      <c r="H15" s="11">
        <f>G15</f>
        <v>26.75</v>
      </c>
      <c r="I15" s="17"/>
      <c r="J15" s="16" t="s">
        <v>33</v>
      </c>
      <c r="K15" s="16" t="s">
        <v>23</v>
      </c>
      <c r="L15" s="16" t="s">
        <v>33</v>
      </c>
      <c r="M15" s="16" t="s">
        <v>54</v>
      </c>
      <c r="N15" s="16" t="s">
        <v>26</v>
      </c>
      <c r="O15" s="22" t="s">
        <v>33</v>
      </c>
    </row>
    <row r="16" customHeight="1" spans="1:15">
      <c r="A16" s="14"/>
      <c r="D16" s="15"/>
      <c r="E16" s="15"/>
      <c r="F16" s="15"/>
      <c r="G16" s="15"/>
      <c r="H16" s="15"/>
      <c r="I16" s="15"/>
      <c r="J16" s="23"/>
      <c r="K16" s="23"/>
      <c r="L16" s="23"/>
      <c r="M16" s="23"/>
      <c r="N16" s="23"/>
      <c r="O16" s="23"/>
    </row>
    <row r="17" customHeight="1" spans="4:15">
      <c r="D17" s="15"/>
      <c r="E17" s="15"/>
      <c r="F17" s="15"/>
      <c r="G17" s="15"/>
      <c r="H17" s="15"/>
      <c r="I17" s="15"/>
      <c r="J17" s="23"/>
      <c r="K17" s="23"/>
      <c r="L17" s="23"/>
      <c r="M17" s="23"/>
      <c r="N17" s="23"/>
      <c r="O17" s="23"/>
    </row>
    <row r="18" customHeight="1" spans="1:15">
      <c r="A18" s="15"/>
      <c r="B18" s="15"/>
      <c r="C18" s="15"/>
      <c r="D18" s="15"/>
      <c r="E18" s="15"/>
      <c r="F18" s="15"/>
      <c r="G18" s="15"/>
      <c r="H18" s="15"/>
      <c r="I18" s="15"/>
      <c r="J18" s="23"/>
      <c r="K18" s="23"/>
      <c r="L18" s="23"/>
      <c r="M18" s="23"/>
      <c r="N18" s="23"/>
      <c r="O18" s="24"/>
    </row>
  </sheetData>
  <mergeCells count="7">
    <mergeCell ref="A1:O1"/>
    <mergeCell ref="B2:D2"/>
    <mergeCell ref="E2:G2"/>
    <mergeCell ref="J2:O2"/>
    <mergeCell ref="B3:H3"/>
    <mergeCell ref="A3:A5"/>
    <mergeCell ref="I2:I1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2021-09-03T05:39:00Z</dcterms:created>
  <cp:lastPrinted>2023-07-28T08:10:00Z</cp:lastPrinted>
  <dcterms:modified xsi:type="dcterms:W3CDTF">2024-06-26T07:24:56Z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2052-12.1.0.16929</vt:lpwstr>
  </property>
</Properties>
</file>