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50B0FA4-220C-493C-9248-ED4022D61C27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19" i="1" l="1"/>
  <c r="F19" i="1"/>
  <c r="E19" i="1"/>
  <c r="C19" i="1"/>
  <c r="B19" i="1"/>
  <c r="G18" i="1"/>
  <c r="F18" i="1"/>
  <c r="E18" i="1"/>
  <c r="C18" i="1"/>
  <c r="B18" i="1"/>
  <c r="F17" i="1"/>
  <c r="G17" i="1" s="1"/>
  <c r="E17" i="1"/>
  <c r="B17" i="1"/>
  <c r="C17" i="1" s="1"/>
  <c r="G16" i="1"/>
  <c r="F16" i="1"/>
  <c r="E16" i="1"/>
  <c r="C16" i="1"/>
  <c r="B16" i="1"/>
  <c r="E15" i="1"/>
  <c r="F15" i="1" s="1"/>
  <c r="G15" i="1" s="1"/>
  <c r="C15" i="1"/>
  <c r="B15" i="1" s="1"/>
  <c r="F14" i="1"/>
  <c r="G14" i="1" s="1"/>
  <c r="E14" i="1"/>
  <c r="C14" i="1"/>
  <c r="B14" i="1"/>
  <c r="F13" i="1"/>
  <c r="G13" i="1" s="1"/>
  <c r="E13" i="1"/>
  <c r="C13" i="1"/>
  <c r="B13" i="1"/>
  <c r="E12" i="1"/>
  <c r="F12" i="1" s="1"/>
  <c r="G12" i="1" s="1"/>
  <c r="C12" i="1"/>
  <c r="B12" i="1"/>
  <c r="E11" i="1"/>
  <c r="F11" i="1" s="1"/>
  <c r="G11" i="1" s="1"/>
  <c r="C11" i="1"/>
  <c r="B11" i="1"/>
  <c r="E10" i="1"/>
  <c r="F10" i="1" s="1"/>
  <c r="G10" i="1" s="1"/>
  <c r="C10" i="1"/>
  <c r="B10" i="1"/>
  <c r="E9" i="1"/>
  <c r="F9" i="1" s="1"/>
  <c r="G9" i="1" s="1"/>
  <c r="C9" i="1"/>
  <c r="B9" i="1"/>
  <c r="E8" i="1"/>
  <c r="F8" i="1" s="1"/>
  <c r="G8" i="1" s="1"/>
  <c r="C8" i="1"/>
  <c r="B8" i="1" s="1"/>
  <c r="E7" i="1"/>
  <c r="F7" i="1" s="1"/>
  <c r="G7" i="1" s="1"/>
  <c r="C7" i="1"/>
  <c r="B7" i="1" s="1"/>
  <c r="F6" i="1"/>
  <c r="G6" i="1" s="1"/>
  <c r="E6" i="1"/>
  <c r="C6" i="1"/>
  <c r="B6" i="1"/>
</calcChain>
</file>

<file path=xl/sharedStrings.xml><?xml version="1.0" encoding="utf-8"?>
<sst xmlns="http://schemas.openxmlformats.org/spreadsheetml/2006/main" count="229" uniqueCount="70">
  <si>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</si>
  <si>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</si>
  <si>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</si>
  <si>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</si>
  <si>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</si>
  <si>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</si>
  <si>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</si>
  <si>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</si>
  <si>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</si>
  <si>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</si>
  <si>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</si>
  <si>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</si>
  <si>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</si>
  <si>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+1.5</t>
    <phoneticPr fontId="5" type="noConversion"/>
  </si>
  <si>
    <t>+1</t>
    <phoneticPr fontId="5" type="noConversion"/>
  </si>
  <si>
    <t>+1.2</t>
    <phoneticPr fontId="5" type="noConversion"/>
  </si>
  <si>
    <t>+1.3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</si>
  <si>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</si>
  <si>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</si>
  <si>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</si>
  <si>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</si>
  <si>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+0.6</t>
    <phoneticPr fontId="5" type="noConversion"/>
  </si>
  <si>
    <t>-1</t>
    <phoneticPr fontId="5" type="noConversion"/>
  </si>
  <si>
    <t>+0.3</t>
    <phoneticPr fontId="5" type="noConversion"/>
  </si>
  <si>
    <t>+0.2</t>
    <phoneticPr fontId="5" type="noConversion"/>
  </si>
  <si>
    <t>+0.4</t>
    <phoneticPr fontId="5" type="noConversion"/>
  </si>
  <si>
    <t>-0.4</t>
    <phoneticPr fontId="5" type="noConversion"/>
  </si>
  <si>
    <t>-0.5</t>
    <phoneticPr fontId="5" type="noConversion"/>
  </si>
  <si>
    <t>-0.3</t>
    <phoneticPr fontId="5" type="noConversion"/>
  </si>
  <si>
    <t>脚口/2</t>
  </si>
  <si>
    <t>-0.6</t>
    <phoneticPr fontId="5" type="noConversion"/>
  </si>
  <si>
    <t>-0.2</t>
    <phoneticPr fontId="5" type="noConversion"/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</si>
  <si>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</si>
  <si>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</si>
  <si>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</si>
  <si>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前插袋</t>
  </si>
  <si>
    <t>备注：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</si>
  <si>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</si>
  <si>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</si>
  <si>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</si>
  <si>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</si>
  <si>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</si>
  <si>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</si>
  <si>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t>内裆长</t>
  </si>
  <si>
    <t>TAMMAM92578</t>
    <phoneticPr fontId="5" type="noConversion"/>
  </si>
  <si>
    <t>女式休闲裤</t>
    <phoneticPr fontId="5" type="noConversion"/>
  </si>
  <si>
    <t>150/70B</t>
  </si>
  <si>
    <t>155/74B</t>
  </si>
  <si>
    <t>160/78B</t>
  </si>
  <si>
    <t>165/82B</t>
  </si>
  <si>
    <t>170/86B</t>
  </si>
  <si>
    <t>175/90B</t>
  </si>
  <si>
    <t>裤外侧长（参考值）</t>
    <phoneticPr fontId="11" type="noConversion"/>
  </si>
  <si>
    <t>腰围 拉量</t>
    <phoneticPr fontId="11" type="noConversion"/>
  </si>
  <si>
    <t>腿围/2</t>
    <phoneticPr fontId="11" type="noConversion"/>
  </si>
  <si>
    <t>膝围/2 裆下32CM处量</t>
    <phoneticPr fontId="5" type="noConversion"/>
  </si>
  <si>
    <t>前门襟长（不含腰）</t>
    <phoneticPr fontId="11" type="noConversion"/>
  </si>
  <si>
    <t>前腰宽</t>
    <phoneticPr fontId="11" type="noConversion"/>
  </si>
  <si>
    <t>后腰宽</t>
    <phoneticPr fontId="11" type="noConversion"/>
  </si>
  <si>
    <t>XS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</si>
  <si>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</si>
  <si>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</si>
  <si>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</si>
  <si>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</si>
  <si>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</si>
  <si>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山影灰</t>
    <phoneticPr fontId="3" type="noConversion"/>
  </si>
  <si>
    <t>黑色</t>
    <phoneticPr fontId="3" type="noConversion"/>
  </si>
  <si>
    <t>+1.8</t>
    <phoneticPr fontId="5" type="noConversion"/>
  </si>
  <si>
    <r>
      <t>X</t>
    </r>
    <r>
      <rPr>
        <sz val="12"/>
        <rFont val="宋体"/>
        <family val="3"/>
        <charset val="134"/>
      </rPr>
      <t>XXL</t>
    </r>
  </si>
  <si>
    <r>
      <t>180</t>
    </r>
    <r>
      <rPr>
        <sz val="11"/>
        <rFont val="宋体"/>
        <family val="3"/>
        <charset val="134"/>
      </rPr>
      <t>/94B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</si>
</sst>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8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7" xfId="6" applyFont="1" applyBorder="1" applyAlignment="1">
      <alignment horizontal="center"/>
    </xf>
    <xf numFmtId="176" fontId="10" fillId="0" borderId="7" xfId="6" applyNumberFormat="1" applyFont="1" applyBorder="1" applyAlignment="1">
      <alignment horizontal="center"/>
    </xf>
    <xf numFmtId="176" fontId="7" fillId="0" borderId="7" xfId="6" applyNumberFormat="1" applyFont="1" applyBorder="1" applyAlignment="1">
      <alignment horizontal="center"/>
    </xf>
    <xf numFmtId="176" fontId="9" fillId="0" borderId="7" xfId="6" applyNumberFormat="1" applyFont="1" applyBorder="1" applyAlignment="1">
      <alignment horizontal="center"/>
    </xf>
    <xf numFmtId="176" fontId="15" fillId="0" borderId="7" xfId="6" applyNumberFormat="1" applyFont="1" applyBorder="1" applyAlignment="1">
      <alignment horizontal="center"/>
    </xf>
    <xf numFmtId="176" fontId="12" fillId="0" borderId="7" xfId="6" applyNumberFormat="1" applyFont="1" applyBorder="1" applyAlignment="1">
      <alignment horizontal="center"/>
    </xf>
    <xf numFmtId="176" fontId="14" fillId="0" borderId="7" xfId="6" applyNumberFormat="1" applyFont="1" applyBorder="1" applyAlignment="1">
      <alignment horizontal="center"/>
    </xf>
    <xf numFmtId="176" fontId="9" fillId="3" borderId="7" xfId="6" applyNumberFormat="1" applyFont="1" applyFill="1" applyBorder="1" applyAlignment="1">
      <alignment horizontal="center"/>
    </xf>
    <xf numFmtId="176" fontId="15" fillId="3" borderId="7" xfId="6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176" fontId="13" fillId="0" borderId="7" xfId="6" applyNumberFormat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2"/>
  <sheetViews>
    <sheetView tabSelected="1" topLeftCell="A3" zoomScaleNormal="100" workbookViewId="0">
      <selection activeCell="O16" sqref="O16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29.1" customHeight="1" thickTop="1">
      <c r="A2" s="2" t="s">
        <v>1</v>
      </c>
      <c r="B2" s="27" t="s">
        <v>44</v>
      </c>
      <c r="C2" s="27"/>
      <c r="D2" s="4" t="s">
        <v>2</v>
      </c>
      <c r="E2" s="27" t="s">
        <v>45</v>
      </c>
      <c r="F2" s="27"/>
      <c r="G2" s="27"/>
      <c r="H2" s="3"/>
      <c r="I2" s="5" t="s">
        <v>3</v>
      </c>
      <c r="J2" s="5"/>
      <c r="K2" s="28" t="s">
        <v>4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</row>
    <row r="3" spans="1:22" ht="29.1" customHeight="1">
      <c r="A3" s="31" t="s">
        <v>5</v>
      </c>
      <c r="B3" s="32" t="s">
        <v>6</v>
      </c>
      <c r="C3" s="32"/>
      <c r="D3" s="32"/>
      <c r="E3" s="32"/>
      <c r="F3" s="32"/>
      <c r="G3" s="32"/>
      <c r="H3" s="6"/>
      <c r="I3" s="32" t="s">
        <v>7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29.1" customHeight="1">
      <c r="A4" s="31"/>
      <c r="B4" s="7" t="s">
        <v>59</v>
      </c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37" t="s">
        <v>68</v>
      </c>
      <c r="I4" s="33" t="s">
        <v>59</v>
      </c>
      <c r="J4" s="34"/>
      <c r="K4" s="33" t="s">
        <v>60</v>
      </c>
      <c r="L4" s="34"/>
      <c r="M4" s="35" t="s">
        <v>61</v>
      </c>
      <c r="N4" s="36"/>
      <c r="O4" s="33" t="s">
        <v>62</v>
      </c>
      <c r="P4" s="34"/>
      <c r="Q4" s="33" t="s">
        <v>63</v>
      </c>
      <c r="R4" s="34"/>
      <c r="S4" s="23" t="s">
        <v>64</v>
      </c>
      <c r="T4" s="24"/>
      <c r="U4" s="23"/>
      <c r="V4" s="24"/>
    </row>
    <row r="5" spans="1:22" ht="29.1" customHeight="1">
      <c r="A5" s="13" t="s">
        <v>42</v>
      </c>
      <c r="B5" s="14" t="s">
        <v>46</v>
      </c>
      <c r="C5" s="14" t="s">
        <v>47</v>
      </c>
      <c r="D5" s="15" t="s">
        <v>48</v>
      </c>
      <c r="E5" s="14" t="s">
        <v>49</v>
      </c>
      <c r="F5" s="14" t="s">
        <v>50</v>
      </c>
      <c r="G5" s="14" t="s">
        <v>51</v>
      </c>
      <c r="H5" s="14" t="s">
        <v>69</v>
      </c>
      <c r="I5" s="9" t="s">
        <v>66</v>
      </c>
      <c r="J5" s="9" t="s">
        <v>66</v>
      </c>
      <c r="K5" s="9" t="s">
        <v>65</v>
      </c>
      <c r="L5" s="9" t="s">
        <v>66</v>
      </c>
      <c r="M5" s="9" t="s">
        <v>66</v>
      </c>
      <c r="N5" s="9" t="s">
        <v>65</v>
      </c>
      <c r="O5" s="9" t="s">
        <v>66</v>
      </c>
      <c r="P5" s="9" t="s">
        <v>65</v>
      </c>
      <c r="Q5" s="9" t="s">
        <v>65</v>
      </c>
      <c r="R5" s="9" t="s">
        <v>66</v>
      </c>
      <c r="S5" s="9" t="s">
        <v>65</v>
      </c>
      <c r="T5" s="9" t="s">
        <v>66</v>
      </c>
      <c r="U5" s="9"/>
      <c r="V5" s="9"/>
    </row>
    <row r="6" spans="1:22" ht="29.1" customHeight="1">
      <c r="A6" s="13" t="s">
        <v>52</v>
      </c>
      <c r="B6" s="16">
        <f>C6-2.1</f>
        <v>89.800000000000011</v>
      </c>
      <c r="C6" s="16">
        <f>D6-2.1</f>
        <v>91.9</v>
      </c>
      <c r="D6" s="17">
        <v>94</v>
      </c>
      <c r="E6" s="16">
        <f>D6+2.1</f>
        <v>96.1</v>
      </c>
      <c r="F6" s="16">
        <f>E6+2.1</f>
        <v>98.199999999999989</v>
      </c>
      <c r="G6" s="16">
        <f>F6+2.1</f>
        <v>100.29999999999998</v>
      </c>
      <c r="H6" s="16">
        <f>G6+2.1</f>
        <v>102.39999999999998</v>
      </c>
      <c r="I6" s="10" t="s">
        <v>16</v>
      </c>
      <c r="J6" s="10" t="s">
        <v>13</v>
      </c>
      <c r="K6" s="10" t="s">
        <v>14</v>
      </c>
      <c r="L6" s="10" t="s">
        <v>13</v>
      </c>
      <c r="M6" s="10" t="s">
        <v>14</v>
      </c>
      <c r="N6" s="10" t="s">
        <v>14</v>
      </c>
      <c r="O6" s="10" t="s">
        <v>15</v>
      </c>
      <c r="P6" s="10" t="s">
        <v>16</v>
      </c>
      <c r="Q6" s="10" t="s">
        <v>13</v>
      </c>
      <c r="R6" s="10" t="s">
        <v>13</v>
      </c>
      <c r="S6" s="10" t="s">
        <v>13</v>
      </c>
      <c r="T6" s="10" t="s">
        <v>16</v>
      </c>
      <c r="U6" s="10"/>
      <c r="V6" s="10"/>
    </row>
    <row r="7" spans="1:22" ht="29.1" customHeight="1">
      <c r="A7" s="13" t="s">
        <v>43</v>
      </c>
      <c r="B7" s="16">
        <f>C7-1.5</f>
        <v>65</v>
      </c>
      <c r="C7" s="16">
        <f>D7-1.5</f>
        <v>66.5</v>
      </c>
      <c r="D7" s="17">
        <v>68</v>
      </c>
      <c r="E7" s="16">
        <f>D7+1.5</f>
        <v>69.5</v>
      </c>
      <c r="F7" s="16">
        <f>E7+1.5</f>
        <v>71</v>
      </c>
      <c r="G7" s="16">
        <f>F7+1.5</f>
        <v>72.5</v>
      </c>
      <c r="H7" s="16">
        <f>G7+1.5</f>
        <v>74</v>
      </c>
      <c r="I7" s="10" t="s">
        <v>67</v>
      </c>
      <c r="J7" s="10" t="s">
        <v>13</v>
      </c>
      <c r="K7" s="10" t="s">
        <v>13</v>
      </c>
      <c r="L7" s="10" t="s">
        <v>67</v>
      </c>
      <c r="M7" s="10" t="s">
        <v>13</v>
      </c>
      <c r="N7" s="10" t="s">
        <v>67</v>
      </c>
      <c r="O7" s="10" t="s">
        <v>13</v>
      </c>
      <c r="P7" s="10" t="s">
        <v>67</v>
      </c>
      <c r="Q7" s="10" t="s">
        <v>13</v>
      </c>
      <c r="R7" s="10" t="s">
        <v>67</v>
      </c>
      <c r="S7" s="10" t="s">
        <v>13</v>
      </c>
      <c r="T7" s="10" t="s">
        <v>13</v>
      </c>
      <c r="U7" s="10"/>
      <c r="V7" s="10"/>
    </row>
    <row r="8" spans="1:22" ht="29.1" customHeight="1">
      <c r="A8" s="13" t="s">
        <v>17</v>
      </c>
      <c r="B8" s="16">
        <f>C8-4</f>
        <v>64</v>
      </c>
      <c r="C8" s="16">
        <f>D8-4</f>
        <v>68</v>
      </c>
      <c r="D8" s="17">
        <v>72</v>
      </c>
      <c r="E8" s="16">
        <f>D8+4</f>
        <v>76</v>
      </c>
      <c r="F8" s="16">
        <f>E8+5</f>
        <v>81</v>
      </c>
      <c r="G8" s="16">
        <f>F8+6</f>
        <v>87</v>
      </c>
      <c r="H8" s="16">
        <f>G8+6</f>
        <v>93</v>
      </c>
      <c r="I8" s="10" t="s">
        <v>14</v>
      </c>
      <c r="J8" s="9" t="s">
        <v>18</v>
      </c>
      <c r="K8" s="9" t="s">
        <v>14</v>
      </c>
      <c r="L8" s="10" t="s">
        <v>14</v>
      </c>
      <c r="M8" s="10" t="s">
        <v>19</v>
      </c>
      <c r="N8" s="9" t="s">
        <v>14</v>
      </c>
      <c r="O8" s="10" t="s">
        <v>14</v>
      </c>
      <c r="P8" s="10" t="s">
        <v>14</v>
      </c>
      <c r="Q8" s="9" t="s">
        <v>18</v>
      </c>
      <c r="R8" s="9" t="s">
        <v>18</v>
      </c>
      <c r="S8" s="10" t="s">
        <v>19</v>
      </c>
      <c r="T8" s="9" t="s">
        <v>18</v>
      </c>
      <c r="U8" s="10"/>
      <c r="V8" s="9"/>
    </row>
    <row r="9" spans="1:22" ht="29.1" customHeight="1">
      <c r="A9" s="13" t="s">
        <v>53</v>
      </c>
      <c r="B9" s="16">
        <f>C9-4</f>
        <v>72</v>
      </c>
      <c r="C9" s="16">
        <f>D9-4</f>
        <v>76</v>
      </c>
      <c r="D9" s="17">
        <v>80</v>
      </c>
      <c r="E9" s="16">
        <f>D9+4</f>
        <v>84</v>
      </c>
      <c r="F9" s="16">
        <f>E9+5</f>
        <v>89</v>
      </c>
      <c r="G9" s="16">
        <f>F9+6</f>
        <v>95</v>
      </c>
      <c r="H9" s="16">
        <f>G9+6</f>
        <v>101</v>
      </c>
      <c r="I9" s="10" t="s">
        <v>19</v>
      </c>
      <c r="K9" s="10" t="s">
        <v>21</v>
      </c>
      <c r="L9" s="10" t="s">
        <v>18</v>
      </c>
      <c r="M9" s="10" t="s">
        <v>18</v>
      </c>
      <c r="N9" s="10" t="s">
        <v>19</v>
      </c>
      <c r="O9" s="10" t="s">
        <v>22</v>
      </c>
      <c r="P9" s="10" t="s">
        <v>19</v>
      </c>
      <c r="R9" s="10" t="s">
        <v>14</v>
      </c>
      <c r="S9" s="10" t="s">
        <v>19</v>
      </c>
      <c r="T9" s="10" t="s">
        <v>18</v>
      </c>
      <c r="U9" s="10"/>
      <c r="V9" s="10"/>
    </row>
    <row r="10" spans="1:22" ht="29.1" customHeight="1">
      <c r="A10" s="13" t="s">
        <v>20</v>
      </c>
      <c r="B10" s="18">
        <f>C10-3.6</f>
        <v>89.800000000000011</v>
      </c>
      <c r="C10" s="18">
        <f>D10-3.6</f>
        <v>93.4</v>
      </c>
      <c r="D10" s="19">
        <v>97</v>
      </c>
      <c r="E10" s="18">
        <f>D10+4</f>
        <v>101</v>
      </c>
      <c r="F10" s="18">
        <f>E10+4</f>
        <v>105</v>
      </c>
      <c r="G10" s="18">
        <f>F10+4</f>
        <v>109</v>
      </c>
      <c r="H10" s="18">
        <f>G10+4</f>
        <v>113</v>
      </c>
      <c r="I10" s="10" t="s">
        <v>19</v>
      </c>
      <c r="J10" s="10" t="s">
        <v>14</v>
      </c>
      <c r="K10" s="10" t="s">
        <v>18</v>
      </c>
      <c r="L10" s="10" t="s">
        <v>24</v>
      </c>
      <c r="M10" s="10" t="s">
        <v>19</v>
      </c>
      <c r="N10" s="10" t="s">
        <v>19</v>
      </c>
      <c r="O10" s="10" t="s">
        <v>19</v>
      </c>
      <c r="P10" s="10" t="s">
        <v>19</v>
      </c>
      <c r="Q10" s="10" t="s">
        <v>14</v>
      </c>
      <c r="R10" s="10" t="s">
        <v>25</v>
      </c>
      <c r="S10" s="10" t="s">
        <v>26</v>
      </c>
      <c r="T10" s="10" t="s">
        <v>26</v>
      </c>
      <c r="U10" s="10"/>
      <c r="V10" s="10"/>
    </row>
    <row r="11" spans="1:22" ht="29.1" customHeight="1">
      <c r="A11" s="13" t="s">
        <v>54</v>
      </c>
      <c r="B11" s="16">
        <f>C11-2.3/2</f>
        <v>27.700000000000003</v>
      </c>
      <c r="C11" s="16">
        <f>D11-2.3/2</f>
        <v>28.85</v>
      </c>
      <c r="D11" s="17">
        <v>30</v>
      </c>
      <c r="E11" s="16">
        <f>D11+2.6/2</f>
        <v>31.3</v>
      </c>
      <c r="F11" s="16">
        <f>E11+2.6/2</f>
        <v>32.6</v>
      </c>
      <c r="G11" s="16">
        <f>F11+2.6/2</f>
        <v>33.9</v>
      </c>
      <c r="H11" s="16">
        <f>G11+2.6/2</f>
        <v>35.199999999999996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27</v>
      </c>
      <c r="N11" s="10" t="s">
        <v>19</v>
      </c>
      <c r="O11" s="10" t="s">
        <v>23</v>
      </c>
      <c r="P11" s="10" t="s">
        <v>19</v>
      </c>
      <c r="Q11" s="10" t="s">
        <v>19</v>
      </c>
      <c r="R11" s="10" t="s">
        <v>19</v>
      </c>
      <c r="S11" s="10" t="s">
        <v>28</v>
      </c>
      <c r="T11" s="10" t="s">
        <v>18</v>
      </c>
      <c r="U11" s="10"/>
      <c r="V11" s="10"/>
    </row>
    <row r="12" spans="1:22" ht="29.1" customHeight="1">
      <c r="A12" s="13" t="s">
        <v>55</v>
      </c>
      <c r="B12" s="16">
        <f>C12-0.7</f>
        <v>20.400000000000002</v>
      </c>
      <c r="C12" s="16">
        <f>D12-0.7</f>
        <v>21.1</v>
      </c>
      <c r="D12" s="17">
        <v>21.8</v>
      </c>
      <c r="E12" s="16">
        <f>D12+0.7</f>
        <v>22.5</v>
      </c>
      <c r="F12" s="16">
        <f>E12+0.7</f>
        <v>23.2</v>
      </c>
      <c r="G12" s="16">
        <f>F12+0.9</f>
        <v>24.099999999999998</v>
      </c>
      <c r="H12" s="16">
        <f>G12+0.9</f>
        <v>24.999999999999996</v>
      </c>
      <c r="I12" s="10" t="s">
        <v>23</v>
      </c>
      <c r="J12" s="10" t="s">
        <v>19</v>
      </c>
      <c r="K12" s="10" t="s">
        <v>18</v>
      </c>
      <c r="L12" s="10" t="s">
        <v>19</v>
      </c>
      <c r="M12" s="10" t="s">
        <v>19</v>
      </c>
      <c r="N12" s="10" t="s">
        <v>19</v>
      </c>
      <c r="O12" s="10" t="s">
        <v>30</v>
      </c>
      <c r="P12" s="10" t="s">
        <v>23</v>
      </c>
      <c r="Q12" s="10" t="s">
        <v>19</v>
      </c>
      <c r="R12" s="10" t="s">
        <v>18</v>
      </c>
      <c r="S12" s="10" t="s">
        <v>31</v>
      </c>
      <c r="T12" s="10" t="s">
        <v>19</v>
      </c>
      <c r="U12" s="10"/>
      <c r="V12" s="10"/>
    </row>
    <row r="13" spans="1:22" ht="29.1" customHeight="1">
      <c r="A13" s="13" t="s">
        <v>29</v>
      </c>
      <c r="B13" s="16">
        <f>C13-0.5</f>
        <v>15.2</v>
      </c>
      <c r="C13" s="16">
        <f>D13-0.5</f>
        <v>15.7</v>
      </c>
      <c r="D13" s="17">
        <v>16.2</v>
      </c>
      <c r="E13" s="16">
        <f t="shared" ref="E13:F13" si="0">D13+0.5</f>
        <v>16.7</v>
      </c>
      <c r="F13" s="16">
        <f t="shared" si="0"/>
        <v>17.2</v>
      </c>
      <c r="G13" s="16">
        <f>F13+0.7</f>
        <v>17.899999999999999</v>
      </c>
      <c r="H13" s="16">
        <f>G13+0.7</f>
        <v>18.599999999999998</v>
      </c>
      <c r="I13" s="10" t="s">
        <v>25</v>
      </c>
      <c r="J13" s="10" t="s">
        <v>28</v>
      </c>
      <c r="K13" s="10" t="s">
        <v>19</v>
      </c>
      <c r="L13" s="10" t="s">
        <v>18</v>
      </c>
      <c r="M13" s="10" t="s">
        <v>19</v>
      </c>
      <c r="N13" s="10" t="s">
        <v>19</v>
      </c>
      <c r="O13" s="10" t="s">
        <v>26</v>
      </c>
      <c r="P13" s="10" t="s">
        <v>25</v>
      </c>
      <c r="Q13" s="10" t="s">
        <v>28</v>
      </c>
      <c r="R13" s="10" t="s">
        <v>33</v>
      </c>
      <c r="S13" s="10" t="s">
        <v>26</v>
      </c>
      <c r="T13" s="10" t="s">
        <v>27</v>
      </c>
      <c r="U13" s="10"/>
      <c r="V13" s="10"/>
    </row>
    <row r="14" spans="1:22" ht="29.1" customHeight="1">
      <c r="A14" s="13" t="s">
        <v>32</v>
      </c>
      <c r="B14" s="16">
        <f>C14-0.7</f>
        <v>24.7</v>
      </c>
      <c r="C14" s="16">
        <f>D14-0.6</f>
        <v>25.4</v>
      </c>
      <c r="D14" s="17">
        <v>26</v>
      </c>
      <c r="E14" s="16">
        <f>D14+0.6</f>
        <v>26.6</v>
      </c>
      <c r="F14" s="16">
        <f>E14+0.7</f>
        <v>27.3</v>
      </c>
      <c r="G14" s="16">
        <f>F14+0.6</f>
        <v>27.900000000000002</v>
      </c>
      <c r="H14" s="16">
        <f>G14+0.7</f>
        <v>28.6</v>
      </c>
      <c r="I14" s="10" t="s">
        <v>28</v>
      </c>
      <c r="J14" s="10" t="s">
        <v>33</v>
      </c>
      <c r="K14" s="10" t="s">
        <v>19</v>
      </c>
      <c r="L14" s="10" t="s">
        <v>18</v>
      </c>
      <c r="M14" s="10" t="s">
        <v>18</v>
      </c>
      <c r="N14" s="10" t="s">
        <v>18</v>
      </c>
      <c r="O14" s="10" t="s">
        <v>30</v>
      </c>
      <c r="P14" s="10" t="s">
        <v>28</v>
      </c>
      <c r="Q14" s="10" t="s">
        <v>33</v>
      </c>
      <c r="R14" s="10" t="s">
        <v>27</v>
      </c>
      <c r="S14" s="10" t="s">
        <v>24</v>
      </c>
      <c r="T14" s="10" t="s">
        <v>18</v>
      </c>
      <c r="U14" s="10"/>
      <c r="V14" s="10"/>
    </row>
    <row r="15" spans="1:22" ht="14.25">
      <c r="A15" s="13" t="s">
        <v>34</v>
      </c>
      <c r="B15" s="16">
        <f>C15-0.9</f>
        <v>37.200000000000003</v>
      </c>
      <c r="C15" s="16">
        <f>D15-0.9</f>
        <v>38.1</v>
      </c>
      <c r="D15" s="17">
        <v>39</v>
      </c>
      <c r="E15" s="16">
        <f>D15+1.1</f>
        <v>40.1</v>
      </c>
      <c r="F15" s="16">
        <f>E15+1.1</f>
        <v>41.2</v>
      </c>
      <c r="G15" s="16">
        <f>F15+1.1</f>
        <v>42.300000000000004</v>
      </c>
      <c r="H15" s="16">
        <f>G15+1.1</f>
        <v>43.400000000000006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19</v>
      </c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10" t="s">
        <v>19</v>
      </c>
      <c r="U15" s="10"/>
      <c r="V15" s="10"/>
    </row>
    <row r="16" spans="1:22" ht="14.25">
      <c r="A16" s="13" t="s">
        <v>56</v>
      </c>
      <c r="B16" s="16">
        <f>D16-0.5</f>
        <v>13</v>
      </c>
      <c r="C16" s="16">
        <f>B16</f>
        <v>13</v>
      </c>
      <c r="D16" s="17">
        <v>13.5</v>
      </c>
      <c r="E16" s="16">
        <f>D16</f>
        <v>13.5</v>
      </c>
      <c r="F16" s="16">
        <f>D16+1.5</f>
        <v>15</v>
      </c>
      <c r="G16" s="16">
        <f t="shared" ref="G16:H17" si="1">F16</f>
        <v>15</v>
      </c>
      <c r="H16" s="16">
        <f t="shared" si="1"/>
        <v>15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19</v>
      </c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10" t="s">
        <v>19</v>
      </c>
      <c r="U16" s="10"/>
      <c r="V16" s="10"/>
    </row>
    <row r="17" spans="1:22" ht="14.25">
      <c r="A17" s="13" t="s">
        <v>35</v>
      </c>
      <c r="B17" s="16">
        <f>D17-0.5</f>
        <v>14.5</v>
      </c>
      <c r="C17" s="16">
        <f>B17</f>
        <v>14.5</v>
      </c>
      <c r="D17" s="17">
        <v>15</v>
      </c>
      <c r="E17" s="16">
        <f>D17</f>
        <v>15</v>
      </c>
      <c r="F17" s="16">
        <f>D17+1.5</f>
        <v>16.5</v>
      </c>
      <c r="G17" s="16">
        <f t="shared" si="1"/>
        <v>16.5</v>
      </c>
      <c r="H17" s="16">
        <f t="shared" si="1"/>
        <v>16.5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19</v>
      </c>
      <c r="N17" s="10" t="s">
        <v>19</v>
      </c>
      <c r="O17" s="10" t="s">
        <v>19</v>
      </c>
      <c r="P17" s="10" t="s">
        <v>19</v>
      </c>
      <c r="Q17" s="10" t="s">
        <v>19</v>
      </c>
      <c r="R17" s="10" t="s">
        <v>19</v>
      </c>
      <c r="S17" s="10" t="s">
        <v>19</v>
      </c>
      <c r="T17" s="10" t="s">
        <v>19</v>
      </c>
      <c r="U17" s="10"/>
      <c r="V17" s="10"/>
    </row>
    <row r="18" spans="1:22" ht="26.1" customHeight="1">
      <c r="A18" s="13" t="s">
        <v>57</v>
      </c>
      <c r="B18" s="20">
        <f>D18</f>
        <v>4</v>
      </c>
      <c r="C18" s="20">
        <f>D18</f>
        <v>4</v>
      </c>
      <c r="D18" s="21">
        <v>4</v>
      </c>
      <c r="E18" s="20">
        <f>D18</f>
        <v>4</v>
      </c>
      <c r="F18" s="20">
        <f>D18</f>
        <v>4</v>
      </c>
      <c r="G18" s="20">
        <f>D18</f>
        <v>4</v>
      </c>
      <c r="H18" s="20">
        <f>D18</f>
        <v>4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19</v>
      </c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10" t="s">
        <v>19</v>
      </c>
      <c r="U18" s="10"/>
      <c r="V18" s="10"/>
    </row>
    <row r="19" spans="1:22" ht="26.1" customHeight="1">
      <c r="A19" s="13" t="s">
        <v>58</v>
      </c>
      <c r="B19" s="20">
        <f>D19</f>
        <v>4</v>
      </c>
      <c r="C19" s="20">
        <f>D19</f>
        <v>4</v>
      </c>
      <c r="D19" s="21">
        <v>4</v>
      </c>
      <c r="E19" s="20">
        <f>D19</f>
        <v>4</v>
      </c>
      <c r="F19" s="20">
        <f>D19</f>
        <v>4</v>
      </c>
      <c r="G19" s="20">
        <f>D19</f>
        <v>4</v>
      </c>
      <c r="H19" s="20">
        <f>D19</f>
        <v>4</v>
      </c>
      <c r="I19" s="10" t="s">
        <v>19</v>
      </c>
      <c r="J19" s="10" t="s">
        <v>19</v>
      </c>
      <c r="K19" s="10" t="s">
        <v>19</v>
      </c>
      <c r="L19" s="10" t="s">
        <v>19</v>
      </c>
      <c r="M19" s="10" t="s">
        <v>19</v>
      </c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10" t="s">
        <v>19</v>
      </c>
      <c r="U19" s="10"/>
      <c r="V19" s="10"/>
    </row>
    <row r="20" spans="1:22" ht="26.1" customHeight="1">
      <c r="A20" s="11" t="s">
        <v>36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6.1" customHeight="1">
      <c r="A21" s="1" t="s">
        <v>37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6.1" customHeight="1">
      <c r="A22" s="12"/>
      <c r="B22" s="12"/>
      <c r="C22" s="12"/>
      <c r="D22" s="12"/>
      <c r="E22" s="12"/>
      <c r="F22" s="12"/>
      <c r="G22" s="12"/>
      <c r="H22" s="12"/>
      <c r="I22" s="11" t="s">
        <v>38</v>
      </c>
      <c r="J22" s="11"/>
      <c r="K22" s="22"/>
      <c r="L22" s="22"/>
      <c r="M22" s="11" t="s">
        <v>39</v>
      </c>
      <c r="N22" s="11"/>
      <c r="O22" s="11" t="s">
        <v>40</v>
      </c>
      <c r="P22" s="11"/>
      <c r="Q22" s="11"/>
      <c r="R22" s="11" t="s">
        <v>41</v>
      </c>
      <c r="S22" s="11"/>
      <c r="T22" s="11"/>
      <c r="U22" s="11"/>
      <c r="V22" s="11"/>
    </row>
  </sheetData>
  <mergeCells count="15">
    <mergeCell ref="K22:L22"/>
    <mergeCell ref="S4:T4"/>
    <mergeCell ref="A1:V1"/>
    <mergeCell ref="B2:C2"/>
    <mergeCell ref="E2:G2"/>
    <mergeCell ref="K2:V2"/>
    <mergeCell ref="A3:A4"/>
    <mergeCell ref="B3:G3"/>
    <mergeCell ref="I3:V3"/>
    <mergeCell ref="I4:J4"/>
    <mergeCell ref="K4:L4"/>
    <mergeCell ref="M4:N4"/>
    <mergeCell ref="O4:P4"/>
    <mergeCell ref="Q4:R4"/>
    <mergeCell ref="U4:V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2024-06-20T03:18:17Z</dcterms:modified>
</cp:coreProperties>
</file>