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<sst xmlns="http://schemas.openxmlformats.org/spreadsheetml/2006/main" count="1040" uniqueCount="357">
  <si>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</si>
  <si>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</si>
  <si>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</si>
  <si>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</si>
  <si>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</si>
  <si>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</si>
  <si>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</si>
  <si>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</si>
  <si>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</si>
  <si>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</si>
  <si>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</si>
  <si>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</si>
  <si>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</si>
  <si>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</si>
  <si>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</si>
  <si>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</si>
  <si>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</si>
  <si>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</si>
  <si>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</si>
  <si>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</si>
  <si>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</si>
  <si>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</si>
  <si>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</si>
  <si>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</si>
  <si>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</si>
  <si>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</si>
  <si>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</si>
  <si>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</si>
  <si>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TAMMAM92576</t>
  </si>
  <si>
    <t>合同交期</t>
  </si>
  <si>
    <t>产前确认样</t>
  </si>
  <si>
    <t>有</t>
  </si>
  <si>
    <t>无</t>
  </si>
  <si>
    <t>品名</t>
  </si>
  <si>
    <t>女式休闲裤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</si>
  <si>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</si>
  <si>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</si>
  <si>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</si>
  <si>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</si>
  <si>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</si>
  <si>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</si>
  <si>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</si>
  <si>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</si>
  <si>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</si>
  <si>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</si>
  <si>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</si>
  <si>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</si>
  <si>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</si>
  <si>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</si>
  <si>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</si>
  <si>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</si>
  <si>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</si>
  <si>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</si>
  <si>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</si>
  <si>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</si>
  <si>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</si>
  <si>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</si>
  <si>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</si>
  <si>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</si>
  <si>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</si>
  <si>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</si>
  <si>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</si>
  <si>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</si>
  <si>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</si>
  <si>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</si>
  <si>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</si>
  <si>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</si>
  <si>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</si>
  <si>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</si>
  <si>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</si>
  <si>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</si>
  <si>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</si>
  <si>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</si>
  <si>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</si>
  <si>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</si>
  <si>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</si>
  <si>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</si>
  <si>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</si>
  <si>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</si>
  <si>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</si>
  <si>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</si>
  <si>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</si>
  <si>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</si>
  <si>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</si>
  <si>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</si>
  <si>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</si>
  <si>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黑色、XL码、1件。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</si>
  <si>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</si>
  <si>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</si>
  <si>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</si>
  <si>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</si>
  <si>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</si>
  <si>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1:洗水唛高度不对（样衣13.5CM)，正确高度是腰头到洗水唛边10CM高。</t>
  </si>
  <si>
    <t>2：腰头吃势不均匀，大货需改善。</t>
  </si>
  <si>
    <t>3：后腰拼接担干左右不对称，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</si>
  <si>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</si>
  <si>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</si>
  <si>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</si>
  <si>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</si>
  <si>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</si>
  <si>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</si>
  <si>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</si>
  <si>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</si>
  <si>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</si>
  <si>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</si>
  <si>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</si>
  <si>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</si>
  <si>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</si>
  <si>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</si>
  <si>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</si>
  <si>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</si>
  <si>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</si>
  <si>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</si>
  <si>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</si>
  <si>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XL(黑色，大货首件）</t>
  </si>
  <si>
    <t>150/70B</t>
  </si>
  <si>
    <t>155/74B</t>
  </si>
  <si>
    <t>160/78B</t>
  </si>
  <si>
    <t>165/82B</t>
  </si>
  <si>
    <t>170/86B</t>
  </si>
  <si>
    <t>175/90B</t>
  </si>
  <si>
    <t>洗水后</t>
  </si>
  <si>
    <t>裤外侧长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</si>
  <si>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</si>
  <si>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-0.2</t>
  </si>
  <si>
    <t>+0.8</t>
  </si>
  <si>
    <t>内裆长</t>
  </si>
  <si>
    <t>+2</t>
  </si>
  <si>
    <t>+1</t>
  </si>
  <si>
    <t>腰围 平量</t>
  </si>
  <si>
    <t>74</t>
  </si>
  <si>
    <t>+0</t>
  </si>
  <si>
    <t>腰围 拉量</t>
  </si>
  <si>
    <t>88</t>
  </si>
  <si>
    <t>臀围（按规格尺寸前门襟下垂直量至两侧缝*2）</t>
  </si>
  <si>
    <t>96</t>
  </si>
  <si>
    <t>-1</t>
  </si>
  <si>
    <r>
      <rPr>
        <b/>
        <sz val="11"/>
        <rFont val="仿宋_GB2312"/>
        <charset val="134"/>
      </rPr>
      <t>腿围/2（</t>
    </r>
    <r>
      <rPr>
        <b/>
        <sz val="8"/>
        <rFont val="Microsoft YaHei UI"/>
        <charset val="134"/>
      </rPr>
      <t>裤底十字缝垂直2厘米处横量至侧缝处</t>
    </r>
    <r>
      <rPr>
        <b/>
        <sz val="11"/>
        <rFont val="Microsoft YaHei UI"/>
        <charset val="134"/>
      </rPr>
      <t>）</t>
    </r>
  </si>
  <si>
    <t>-0.5</t>
  </si>
  <si>
    <t>膝围/2</t>
  </si>
  <si>
    <t>脚口/2（平量）</t>
  </si>
  <si>
    <t>脚口/2（拉量）</t>
  </si>
  <si>
    <t>前裆长 含腰</t>
  </si>
  <si>
    <t>-0.3</t>
  </si>
  <si>
    <t>-0.8</t>
  </si>
  <si>
    <t>后裆长 含腰</t>
  </si>
  <si>
    <t>+0.3</t>
  </si>
  <si>
    <t>前插袋（不包车库）</t>
  </si>
  <si>
    <t>前腰宽</t>
  </si>
  <si>
    <t>后腰宽</t>
  </si>
  <si>
    <t>裤绳长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</si>
  <si>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</si>
  <si>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</si>
  <si>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</si>
  <si>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</si>
  <si>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</si>
  <si>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</si>
  <si>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</si>
  <si>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</si>
  <si>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</si>
  <si>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</si>
  <si>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</si>
  <si>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</si>
  <si>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</si>
  <si>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</si>
  <si>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</si>
  <si>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</si>
  <si>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</si>
  <si>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S（米色）</t>
  </si>
  <si>
    <t>M（黑色）</t>
  </si>
  <si>
    <t>L（黑色）</t>
  </si>
  <si>
    <t>XL（米色）</t>
  </si>
  <si>
    <t>XXL（黑色）</t>
  </si>
  <si>
    <t>+0.5</t>
  </si>
  <si>
    <t>+0.6</t>
  </si>
  <si>
    <t>+0.2</t>
  </si>
  <si>
    <t>-1.2</t>
  </si>
  <si>
    <t>-0.6</t>
  </si>
  <si>
    <t>-0.4</t>
  </si>
  <si>
    <t xml:space="preserve">    1. 初期请洗测2-3件，有问题的另加测量数量。</t>
  </si>
  <si>
    <t>2.中期验货需要齐色码洗水测试，并填写洗水前后尺寸</t>
  </si>
  <si>
    <t>验货时间：2024/6/19</t>
  </si>
  <si>
    <t>洗前/洗后</t>
  </si>
  <si>
    <t>+0.5/+0.1</t>
  </si>
  <si>
    <t>+0/-0.5</t>
  </si>
  <si>
    <t>+0.6/+0.3</t>
  </si>
  <si>
    <t>+1/+0.8</t>
  </si>
  <si>
    <t>+0.2/+0</t>
  </si>
  <si>
    <t>+0.5/+0.5</t>
  </si>
  <si>
    <t>+0.5/+0.3</t>
  </si>
  <si>
    <t>+0.8/+0.8</t>
  </si>
  <si>
    <t>-0.8/-0.8</t>
  </si>
  <si>
    <t>-1/-1</t>
  </si>
  <si>
    <t>-1.2/-1.2</t>
  </si>
  <si>
    <t>-0.3/-0.5</t>
  </si>
  <si>
    <t>+0/+0</t>
  </si>
  <si>
    <t>-0.5/-0.5</t>
  </si>
  <si>
    <t>-0.5/-0.3</t>
  </si>
  <si>
    <t>-0.6/-0.8</t>
  </si>
  <si>
    <t>-0.5/-0.6</t>
  </si>
  <si>
    <t>-0.4/-0.5</t>
  </si>
  <si>
    <t>+0/-0.2</t>
  </si>
  <si>
    <t>-0.2/-0.5</t>
  </si>
  <si>
    <t>-0.5/-0.7</t>
  </si>
  <si>
    <t>+0.3/+0.2</t>
  </si>
  <si>
    <t>-0.8/-0.6</t>
  </si>
  <si>
    <t>-0.2/-0.2</t>
  </si>
  <si>
    <t>-0.5/0.5</t>
  </si>
  <si>
    <t>-0.6/-0.6</t>
  </si>
  <si>
    <t>验货时间：2024/6/20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</si>
  <si>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</si>
  <si>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</si>
  <si>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</si>
  <si>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</si>
  <si>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</si>
  <si>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</si>
  <si>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</si>
  <si>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</si>
  <si>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</si>
  <si>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</si>
  <si>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</si>
  <si>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</si>
  <si>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</si>
  <si>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</si>
  <si>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</si>
  <si>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</si>
  <si>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</si>
  <si>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</si>
  <si>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</si>
  <si>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</si>
  <si>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</si>
  <si>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</si>
  <si>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</si>
  <si>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</si>
  <si>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</si>
  <si>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</si>
  <si>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</si>
  <si>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</si>
  <si>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</si>
  <si>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</si>
  <si>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</si>
  <si>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</si>
  <si>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</si>
  <si>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</si>
  <si>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</si>
  <si>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</si>
  <si>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米色：S/6、M/6、L/6、XL/6、XXL/6</t>
  </si>
  <si>
    <t>黑色：S/16、M/16、L/16、XL/16、XXL/16</t>
  </si>
  <si>
    <t>情况说明：</t>
  </si>
  <si>
    <t xml:space="preserve">【问题点描述】  </t>
  </si>
  <si>
    <t>1:线头未清理干净1</t>
  </si>
  <si>
    <t>2：整烫时左右侧缝不顺直2</t>
  </si>
  <si>
    <t>3：裤腰整圈缩皱不均匀1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</si>
  <si>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</si>
  <si>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</si>
  <si>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</si>
  <si>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</si>
  <si>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</si>
  <si>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</si>
  <si>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尾期验货，抽验80件，不良品4件，在可接受范围内，以上不良品样裤改善，可以出货。</t>
  </si>
  <si>
    <t>服装QC部门</t>
  </si>
  <si>
    <t>检验人</t>
  </si>
  <si>
    <t xml:space="preserve">XXL </t>
  </si>
  <si>
    <t>-0.7</t>
  </si>
  <si>
    <t>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</si>
  <si>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</si>
  <si>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</si>
  <si>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</si>
  <si>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</si>
  <si>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</si>
  <si>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</si>
  <si>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</si>
  <si>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</si>
  <si>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</si>
  <si>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</si>
  <si>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</si>
  <si>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</si>
  <si>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</si>
  <si>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</si>
  <si>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</si>
  <si>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</si>
  <si>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</si>
  <si>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G240301140A</t>
  </si>
  <si>
    <t>C23517A</t>
  </si>
  <si>
    <t>TAEEAM91571</t>
  </si>
  <si>
    <t>源莱美</t>
  </si>
  <si>
    <t>YES</t>
  </si>
  <si>
    <t>TAEEAM92572</t>
  </si>
  <si>
    <t>G240401608</t>
  </si>
  <si>
    <t>制表时间：2024年5月23日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</si>
  <si>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</si>
  <si>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</si>
  <si>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</si>
  <si>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</si>
  <si>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</si>
  <si>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</si>
  <si>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</si>
  <si>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</si>
  <si>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</si>
  <si>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</si>
  <si>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</si>
  <si>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G240401608A</t>
  </si>
  <si>
    <t>TAEEAM92572、TAMMAM92576</t>
  </si>
  <si>
    <t>TAEEAM91571、TAEEAM92572、TAMMAM91575、TAMMAM92576</t>
  </si>
  <si>
    <t>制表时间：2024年5月24日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</si>
  <si>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</si>
  <si>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</si>
  <si>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</si>
  <si>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</si>
  <si>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</si>
  <si>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</si>
  <si>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</si>
  <si>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</si>
  <si>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</si>
  <si>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</si>
  <si>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</si>
  <si>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</si>
  <si>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</si>
  <si>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</si>
  <si>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</si>
  <si>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</si>
  <si>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</si>
  <si>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</si>
  <si>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</si>
  <si>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</si>
  <si>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</si>
  <si>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</si>
  <si>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</si>
  <si>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</si>
  <si>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</si>
  <si>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</si>
  <si>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</si>
  <si>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</si>
  <si>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</si>
  <si>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</si>
  <si>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</si>
  <si>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</si>
  <si>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</si>
  <si>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</si>
  <si>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</si>
  <si>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</si>
  <si>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</si>
  <si>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</si>
  <si>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</si>
  <si>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裤后片/右边</t>
  </si>
  <si>
    <t>印LOGO标</t>
  </si>
  <si>
    <t>未脱落</t>
  </si>
  <si>
    <t>制表时间：2024年5月30日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</si>
  <si>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</si>
  <si>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</si>
  <si>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</si>
  <si>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</si>
  <si>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</si>
  <si>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4CM橡根</t>
  </si>
  <si>
    <t>白色</t>
  </si>
  <si>
    <t>制表时间：2024年5月28日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</si>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</sst>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1"/>
      <color rgb="FFFF0000"/>
      <name val="仿宋_GB2312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8"/>
      <name val="Microsoft YaHei UI"/>
      <charset val="134"/>
    </font>
    <font>
      <b/>
      <sz val="11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6" borderId="71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7" borderId="74" applyNumberFormat="0" applyAlignment="0" applyProtection="0">
      <alignment vertical="center"/>
    </xf>
    <xf numFmtId="0" fontId="47" fillId="8" borderId="75" applyNumberFormat="0" applyAlignment="0" applyProtection="0">
      <alignment vertical="center"/>
    </xf>
    <xf numFmtId="0" fontId="48" fillId="8" borderId="74" applyNumberFormat="0" applyAlignment="0" applyProtection="0">
      <alignment vertical="center"/>
    </xf>
    <xf numFmtId="0" fontId="49" fillId="9" borderId="76" applyNumberFormat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7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9" fillId="0" borderId="0">
      <alignment vertical="center"/>
    </xf>
    <xf numFmtId="0" fontId="9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2" applyFont="1" applyFill="1"/>
    <xf numFmtId="0" fontId="12" fillId="3" borderId="0" xfId="52" applyFont="1" applyFill="1" applyAlignment="1">
      <alignment horizontal="center"/>
    </xf>
    <xf numFmtId="0" fontId="11" fillId="3" borderId="0" xfId="52" applyFont="1" applyFill="1" applyAlignment="1">
      <alignment horizontal="center"/>
    </xf>
    <xf numFmtId="0" fontId="12" fillId="3" borderId="2" xfId="50" applyFont="1" applyFill="1" applyBorder="1" applyAlignment="1">
      <alignment horizontal="left" vertical="center"/>
    </xf>
    <xf numFmtId="0" fontId="13" fillId="0" borderId="2" xfId="50" applyFont="1" applyBorder="1" applyAlignment="1">
      <alignment horizontal="left" vertical="center"/>
    </xf>
    <xf numFmtId="0" fontId="12" fillId="3" borderId="2" xfId="50" applyFont="1" applyFill="1" applyBorder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11" fillId="3" borderId="9" xfId="52" applyFont="1" applyFill="1" applyBorder="1" applyAlignment="1">
      <alignment horizontal="center"/>
    </xf>
    <xf numFmtId="0" fontId="12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0" fontId="17" fillId="0" borderId="10" xfId="49" applyFont="1" applyBorder="1" applyAlignment="1">
      <alignment horizontal="center" vertical="center"/>
    </xf>
    <xf numFmtId="176" fontId="18" fillId="0" borderId="2" xfId="49" applyNumberFormat="1" applyFont="1" applyBorder="1" applyAlignment="1">
      <alignment horizontal="center" vertical="center"/>
    </xf>
    <xf numFmtId="176" fontId="19" fillId="0" borderId="2" xfId="49" applyNumberFormat="1" applyFont="1" applyBorder="1" applyAlignment="1">
      <alignment horizontal="center" vertical="center"/>
    </xf>
    <xf numFmtId="0" fontId="17" fillId="0" borderId="10" xfId="49" applyFont="1" applyBorder="1" applyAlignment="1">
      <alignment horizontal="center" vertical="center" wrapText="1"/>
    </xf>
    <xf numFmtId="176" fontId="17" fillId="0" borderId="2" xfId="49" applyNumberFormat="1" applyFont="1" applyBorder="1" applyAlignment="1">
      <alignment horizontal="center" vertical="center"/>
    </xf>
    <xf numFmtId="176" fontId="20" fillId="0" borderId="2" xfId="49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76" fontId="21" fillId="0" borderId="2" xfId="51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3" borderId="11" xfId="52" applyFont="1" applyFill="1" applyBorder="1" applyAlignment="1">
      <alignment horizontal="center"/>
    </xf>
    <xf numFmtId="0" fontId="12" fillId="3" borderId="0" xfId="52" applyFont="1" applyFill="1"/>
    <xf numFmtId="0" fontId="0" fillId="3" borderId="0" xfId="53" applyFont="1" applyFill="1">
      <alignment vertical="center"/>
    </xf>
    <xf numFmtId="0" fontId="12" fillId="3" borderId="9" xfId="50" applyFont="1" applyFill="1" applyBorder="1" applyAlignment="1">
      <alignment horizontal="left" vertical="center"/>
    </xf>
    <xf numFmtId="0" fontId="11" fillId="3" borderId="9" xfId="50" applyFont="1" applyFill="1" applyBorder="1" applyAlignment="1">
      <alignment horizontal="center" vertical="center"/>
    </xf>
    <xf numFmtId="0" fontId="11" fillId="3" borderId="12" xfId="50" applyFont="1" applyFill="1" applyBorder="1" applyAlignment="1">
      <alignment horizontal="center" vertical="center"/>
    </xf>
    <xf numFmtId="0" fontId="12" fillId="3" borderId="13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2" fillId="3" borderId="5" xfId="53" applyNumberFormat="1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1" fillId="3" borderId="5" xfId="53" applyNumberFormat="1" applyFont="1" applyFill="1" applyBorder="1" applyAlignment="1">
      <alignment horizontal="center" vertical="center"/>
    </xf>
    <xf numFmtId="49" fontId="11" fillId="3" borderId="14" xfId="52" applyNumberFormat="1" applyFont="1" applyFill="1" applyBorder="1" applyAlignment="1">
      <alignment horizontal="center"/>
    </xf>
    <xf numFmtId="49" fontId="11" fillId="3" borderId="15" xfId="52" applyNumberFormat="1" applyFont="1" applyFill="1" applyBorder="1" applyAlignment="1">
      <alignment horizontal="center"/>
    </xf>
    <xf numFmtId="49" fontId="11" fillId="3" borderId="15" xfId="53" applyNumberFormat="1" applyFont="1" applyFill="1" applyBorder="1" applyAlignment="1">
      <alignment horizontal="center" vertical="center"/>
    </xf>
    <xf numFmtId="49" fontId="11" fillId="3" borderId="16" xfId="52" applyNumberFormat="1" applyFont="1" applyFill="1" applyBorder="1" applyAlignment="1">
      <alignment horizontal="center"/>
    </xf>
    <xf numFmtId="14" fontId="12" fillId="3" borderId="0" xfId="52" applyNumberFormat="1" applyFont="1" applyFill="1"/>
    <xf numFmtId="0" fontId="23" fillId="0" borderId="0" xfId="50" applyAlignment="1">
      <alignment horizontal="left" vertical="center"/>
    </xf>
    <xf numFmtId="0" fontId="24" fillId="0" borderId="17" xfId="50" applyFont="1" applyBorder="1" applyAlignment="1">
      <alignment horizontal="center" vertical="top"/>
    </xf>
    <xf numFmtId="0" fontId="25" fillId="0" borderId="18" xfId="50" applyFont="1" applyBorder="1" applyAlignment="1">
      <alignment horizontal="left" vertical="center"/>
    </xf>
    <xf numFmtId="0" fontId="13" fillId="0" borderId="19" xfId="50" applyFont="1" applyBorder="1" applyAlignment="1">
      <alignment horizontal="center" vertical="center"/>
    </xf>
    <xf numFmtId="0" fontId="25" fillId="0" borderId="20" xfId="50" applyFont="1" applyBorder="1" applyAlignment="1">
      <alignment horizontal="center" vertical="center"/>
    </xf>
    <xf numFmtId="0" fontId="26" fillId="0" borderId="20" xfId="50" applyFont="1" applyBorder="1">
      <alignment vertical="center"/>
    </xf>
    <xf numFmtId="0" fontId="25" fillId="0" borderId="20" xfId="50" applyFont="1" applyBorder="1">
      <alignment vertical="center"/>
    </xf>
    <xf numFmtId="0" fontId="13" fillId="0" borderId="21" xfId="50" applyFont="1" applyBorder="1" applyAlignment="1">
      <alignment horizontal="left" vertical="center"/>
    </xf>
    <xf numFmtId="0" fontId="13" fillId="0" borderId="22" xfId="50" applyFont="1" applyBorder="1" applyAlignment="1">
      <alignment horizontal="left" vertical="center"/>
    </xf>
    <xf numFmtId="0" fontId="25" fillId="0" borderId="23" xfId="50" applyFont="1" applyBorder="1">
      <alignment vertical="center"/>
    </xf>
    <xf numFmtId="0" fontId="13" fillId="0" borderId="21" xfId="50" applyFont="1" applyBorder="1" applyAlignment="1">
      <alignment horizontal="center" vertical="center"/>
    </xf>
    <xf numFmtId="0" fontId="25" fillId="0" borderId="21" xfId="50" applyFont="1" applyBorder="1">
      <alignment vertical="center"/>
    </xf>
    <xf numFmtId="58" fontId="26" fillId="0" borderId="21" xfId="50" applyNumberFormat="1" applyFont="1" applyBorder="1" applyAlignment="1">
      <alignment horizontal="center" vertical="center"/>
    </xf>
    <xf numFmtId="0" fontId="26" fillId="0" borderId="21" xfId="50" applyFont="1" applyBorder="1" applyAlignment="1">
      <alignment horizontal="center" vertical="center"/>
    </xf>
    <xf numFmtId="0" fontId="25" fillId="0" borderId="21" xfId="50" applyFont="1" applyBorder="1" applyAlignment="1">
      <alignment horizontal="center" vertical="center"/>
    </xf>
    <xf numFmtId="0" fontId="25" fillId="0" borderId="23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25" fillId="0" borderId="24" xfId="50" applyFont="1" applyBorder="1">
      <alignment vertical="center"/>
    </xf>
    <xf numFmtId="0" fontId="13" fillId="0" borderId="25" xfId="50" applyFont="1" applyBorder="1" applyAlignment="1">
      <alignment horizontal="center" vertical="center"/>
    </xf>
    <xf numFmtId="0" fontId="25" fillId="0" borderId="25" xfId="50" applyFont="1" applyBorder="1">
      <alignment vertical="center"/>
    </xf>
    <xf numFmtId="0" fontId="26" fillId="0" borderId="25" xfId="50" applyFont="1" applyBorder="1">
      <alignment vertical="center"/>
    </xf>
    <xf numFmtId="0" fontId="26" fillId="0" borderId="25" xfId="50" applyFont="1" applyBorder="1" applyAlignment="1">
      <alignment horizontal="left" vertical="center"/>
    </xf>
    <xf numFmtId="0" fontId="25" fillId="0" borderId="25" xfId="50" applyFont="1" applyBorder="1" applyAlignment="1">
      <alignment horizontal="left" vertical="center"/>
    </xf>
    <xf numFmtId="0" fontId="25" fillId="0" borderId="0" xfId="50" applyFont="1">
      <alignment vertical="center"/>
    </xf>
    <xf numFmtId="0" fontId="26" fillId="0" borderId="0" xfId="50" applyFont="1">
      <alignment vertical="center"/>
    </xf>
    <xf numFmtId="0" fontId="26" fillId="0" borderId="0" xfId="50" applyFont="1" applyAlignment="1">
      <alignment horizontal="left" vertical="center"/>
    </xf>
    <xf numFmtId="0" fontId="25" fillId="0" borderId="18" xfId="50" applyFont="1" applyBorder="1">
      <alignment vertical="center"/>
    </xf>
    <xf numFmtId="0" fontId="26" fillId="0" borderId="26" xfId="50" applyFont="1" applyBorder="1" applyAlignment="1">
      <alignment horizontal="center" vertical="center"/>
    </xf>
    <xf numFmtId="0" fontId="26" fillId="0" borderId="27" xfId="50" applyFont="1" applyBorder="1" applyAlignment="1">
      <alignment horizontal="center" vertical="center"/>
    </xf>
    <xf numFmtId="0" fontId="26" fillId="0" borderId="21" xfId="50" applyFont="1" applyBorder="1" applyAlignment="1">
      <alignment horizontal="left" vertical="center"/>
    </xf>
    <xf numFmtId="0" fontId="26" fillId="0" borderId="21" xfId="50" applyFont="1" applyBorder="1">
      <alignment vertical="center"/>
    </xf>
    <xf numFmtId="0" fontId="26" fillId="0" borderId="28" xfId="50" applyFont="1" applyBorder="1" applyAlignment="1">
      <alignment horizontal="center" vertical="center"/>
    </xf>
    <xf numFmtId="0" fontId="26" fillId="0" borderId="29" xfId="50" applyFont="1" applyBorder="1" applyAlignment="1">
      <alignment horizontal="center" vertical="center"/>
    </xf>
    <xf numFmtId="0" fontId="16" fillId="0" borderId="30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25" fillId="0" borderId="20" xfId="50" applyFont="1" applyBorder="1" applyAlignment="1">
      <alignment horizontal="left" vertical="center"/>
    </xf>
    <xf numFmtId="0" fontId="26" fillId="0" borderId="23" xfId="50" applyFont="1" applyBorder="1" applyAlignment="1">
      <alignment horizontal="left" vertical="center"/>
    </xf>
    <xf numFmtId="0" fontId="26" fillId="0" borderId="30" xfId="50" applyFont="1" applyBorder="1" applyAlignment="1">
      <alignment horizontal="left" vertical="center"/>
    </xf>
    <xf numFmtId="0" fontId="26" fillId="0" borderId="29" xfId="50" applyFont="1" applyBorder="1" applyAlignment="1">
      <alignment horizontal="left" vertical="center"/>
    </xf>
    <xf numFmtId="0" fontId="26" fillId="0" borderId="23" xfId="50" applyFont="1" applyBorder="1" applyAlignment="1">
      <alignment horizontal="left" vertical="center" wrapText="1"/>
    </xf>
    <xf numFmtId="0" fontId="26" fillId="0" borderId="21" xfId="50" applyFont="1" applyBorder="1" applyAlignment="1">
      <alignment horizontal="left" vertical="center" wrapText="1"/>
    </xf>
    <xf numFmtId="0" fontId="25" fillId="0" borderId="24" xfId="50" applyFont="1" applyBorder="1" applyAlignment="1">
      <alignment horizontal="left" vertical="center"/>
    </xf>
    <xf numFmtId="0" fontId="23" fillId="0" borderId="25" xfId="50" applyBorder="1" applyAlignment="1">
      <alignment horizontal="center" vertical="center"/>
    </xf>
    <xf numFmtId="0" fontId="25" fillId="0" borderId="31" xfId="50" applyFont="1" applyBorder="1" applyAlignment="1">
      <alignment horizontal="center" vertical="center"/>
    </xf>
    <xf numFmtId="0" fontId="25" fillId="0" borderId="32" xfId="50" applyFont="1" applyBorder="1" applyAlignment="1">
      <alignment horizontal="left" vertical="center"/>
    </xf>
    <xf numFmtId="0" fontId="25" fillId="0" borderId="27" xfId="50" applyFont="1" applyBorder="1" applyAlignment="1">
      <alignment horizontal="left" vertical="center"/>
    </xf>
    <xf numFmtId="0" fontId="23" fillId="0" borderId="30" xfId="50" applyBorder="1" applyAlignment="1">
      <alignment horizontal="left" vertical="center"/>
    </xf>
    <xf numFmtId="0" fontId="23" fillId="0" borderId="29" xfId="50" applyBorder="1" applyAlignment="1">
      <alignment horizontal="left" vertical="center"/>
    </xf>
    <xf numFmtId="0" fontId="27" fillId="0" borderId="30" xfId="50" applyFont="1" applyBorder="1" applyAlignment="1">
      <alignment horizontal="left" vertical="center"/>
    </xf>
    <xf numFmtId="0" fontId="26" fillId="0" borderId="33" xfId="50" applyFont="1" applyBorder="1" applyAlignment="1">
      <alignment horizontal="left" vertical="center"/>
    </xf>
    <xf numFmtId="0" fontId="26" fillId="0" borderId="34" xfId="50" applyFont="1" applyBorder="1" applyAlignment="1">
      <alignment horizontal="left" vertical="center"/>
    </xf>
    <xf numFmtId="0" fontId="16" fillId="0" borderId="18" xfId="50" applyFont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5" fillId="0" borderId="35" xfId="50" applyFont="1" applyBorder="1" applyAlignment="1">
      <alignment horizontal="left" vertical="center"/>
    </xf>
    <xf numFmtId="0" fontId="26" fillId="0" borderId="25" xfId="50" applyFont="1" applyBorder="1" applyAlignment="1">
      <alignment horizontal="center" vertical="center"/>
    </xf>
    <xf numFmtId="58" fontId="26" fillId="0" borderId="25" xfId="50" applyNumberFormat="1" applyFont="1" applyBorder="1">
      <alignment vertical="center"/>
    </xf>
    <xf numFmtId="0" fontId="25" fillId="0" borderId="25" xfId="50" applyFont="1" applyBorder="1" applyAlignment="1">
      <alignment horizontal="center" vertical="center"/>
    </xf>
    <xf numFmtId="0" fontId="26" fillId="0" borderId="20" xfId="50" applyFont="1" applyBorder="1" applyAlignment="1">
      <alignment horizontal="center" vertical="center"/>
    </xf>
    <xf numFmtId="0" fontId="26" fillId="0" borderId="36" xfId="50" applyFont="1" applyBorder="1" applyAlignment="1">
      <alignment horizontal="center" vertical="center"/>
    </xf>
    <xf numFmtId="0" fontId="25" fillId="0" borderId="22" xfId="50" applyFont="1" applyBorder="1" applyAlignment="1">
      <alignment horizontal="center" vertical="center"/>
    </xf>
    <xf numFmtId="0" fontId="26" fillId="0" borderId="22" xfId="50" applyFont="1" applyBorder="1" applyAlignment="1">
      <alignment horizontal="left" vertical="center"/>
    </xf>
    <xf numFmtId="0" fontId="26" fillId="0" borderId="37" xfId="50" applyFont="1" applyBorder="1" applyAlignment="1">
      <alignment horizontal="left" vertical="center"/>
    </xf>
    <xf numFmtId="0" fontId="26" fillId="0" borderId="38" xfId="50" applyFont="1" applyBorder="1" applyAlignment="1">
      <alignment horizontal="center" vertical="center"/>
    </xf>
    <xf numFmtId="0" fontId="26" fillId="0" borderId="39" xfId="50" applyFont="1" applyBorder="1" applyAlignment="1">
      <alignment horizontal="center" vertical="center"/>
    </xf>
    <xf numFmtId="0" fontId="16" fillId="0" borderId="39" xfId="50" applyFont="1" applyBorder="1" applyAlignment="1">
      <alignment horizontal="left" vertical="center"/>
    </xf>
    <xf numFmtId="0" fontId="25" fillId="0" borderId="36" xfId="50" applyFont="1" applyBorder="1" applyAlignment="1">
      <alignment horizontal="left" vertical="center"/>
    </xf>
    <xf numFmtId="0" fontId="25" fillId="0" borderId="22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/>
    </xf>
    <xf numFmtId="0" fontId="26" fillId="0" borderId="22" xfId="50" applyFont="1" applyBorder="1" applyAlignment="1">
      <alignment horizontal="left" vertical="center" wrapText="1"/>
    </xf>
    <xf numFmtId="0" fontId="23" fillId="0" borderId="37" xfId="50" applyBorder="1" applyAlignment="1">
      <alignment horizontal="center" vertical="center"/>
    </xf>
    <xf numFmtId="0" fontId="25" fillId="0" borderId="38" xfId="50" applyFont="1" applyBorder="1" applyAlignment="1">
      <alignment horizontal="left" vertical="center"/>
    </xf>
    <xf numFmtId="0" fontId="23" fillId="0" borderId="39" xfId="50" applyBorder="1" applyAlignment="1">
      <alignment horizontal="left" vertical="center"/>
    </xf>
    <xf numFmtId="0" fontId="26" fillId="0" borderId="40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26" fillId="0" borderId="37" xfId="50" applyFont="1" applyBorder="1" applyAlignment="1">
      <alignment horizontal="center" vertical="center"/>
    </xf>
    <xf numFmtId="0" fontId="12" fillId="3" borderId="41" xfId="52" applyFont="1" applyFill="1" applyBorder="1" applyAlignment="1">
      <alignment horizontal="center" vertical="center"/>
    </xf>
    <xf numFmtId="0" fontId="12" fillId="3" borderId="42" xfId="52" applyFont="1" applyFill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176" fontId="15" fillId="3" borderId="3" xfId="0" applyNumberFormat="1" applyFont="1" applyFill="1" applyBorder="1" applyAlignment="1">
      <alignment horizontal="center" vertical="center"/>
    </xf>
    <xf numFmtId="0" fontId="12" fillId="3" borderId="43" xfId="52" applyFont="1" applyFill="1" applyBorder="1" applyAlignment="1">
      <alignment horizontal="center" vertical="center"/>
    </xf>
    <xf numFmtId="176" fontId="16" fillId="3" borderId="4" xfId="0" applyNumberFormat="1" applyFont="1" applyFill="1" applyBorder="1" applyAlignment="1">
      <alignment horizontal="center" vertical="center"/>
    </xf>
    <xf numFmtId="176" fontId="15" fillId="3" borderId="4" xfId="0" applyNumberFormat="1" applyFont="1" applyFill="1" applyBorder="1" applyAlignment="1">
      <alignment horizontal="center" vertical="center"/>
    </xf>
    <xf numFmtId="176" fontId="28" fillId="3" borderId="2" xfId="0" applyNumberFormat="1" applyFont="1" applyFill="1" applyBorder="1" applyAlignment="1">
      <alignment horizontal="center" vertical="center"/>
    </xf>
    <xf numFmtId="176" fontId="29" fillId="3" borderId="2" xfId="0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 vertical="center"/>
    </xf>
    <xf numFmtId="0" fontId="30" fillId="0" borderId="17" xfId="50" applyFont="1" applyBorder="1" applyAlignment="1">
      <alignment horizontal="center" vertical="top"/>
    </xf>
    <xf numFmtId="0" fontId="27" fillId="0" borderId="44" xfId="50" applyFont="1" applyBorder="1" applyAlignment="1">
      <alignment horizontal="left" vertical="center"/>
    </xf>
    <xf numFmtId="0" fontId="27" fillId="0" borderId="19" xfId="50" applyFont="1" applyBorder="1" applyAlignment="1">
      <alignment horizontal="center" vertical="center"/>
    </xf>
    <xf numFmtId="0" fontId="31" fillId="0" borderId="19" xfId="50" applyFont="1" applyBorder="1" applyAlignment="1">
      <alignment horizontal="center" vertical="center"/>
    </xf>
    <xf numFmtId="0" fontId="16" fillId="0" borderId="19" xfId="50" applyFont="1" applyBorder="1" applyAlignment="1">
      <alignment horizontal="left" vertical="center"/>
    </xf>
    <xf numFmtId="0" fontId="16" fillId="0" borderId="18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27" fillId="0" borderId="18" xfId="50" applyFont="1" applyBorder="1" applyAlignment="1">
      <alignment horizontal="center" vertical="center"/>
    </xf>
    <xf numFmtId="0" fontId="27" fillId="0" borderId="20" xfId="50" applyFont="1" applyBorder="1" applyAlignment="1">
      <alignment horizontal="center" vertical="center"/>
    </xf>
    <xf numFmtId="0" fontId="27" fillId="0" borderId="36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14" fontId="13" fillId="0" borderId="21" xfId="50" applyNumberFormat="1" applyFont="1" applyBorder="1" applyAlignment="1">
      <alignment horizontal="center" vertical="center"/>
    </xf>
    <xf numFmtId="14" fontId="13" fillId="0" borderId="22" xfId="50" applyNumberFormat="1" applyFont="1" applyBorder="1" applyAlignment="1">
      <alignment horizontal="center" vertical="center"/>
    </xf>
    <xf numFmtId="0" fontId="16" fillId="0" borderId="23" xfId="50" applyFont="1" applyBorder="1">
      <alignment vertical="center"/>
    </xf>
    <xf numFmtId="0" fontId="13" fillId="0" borderId="22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13" fillId="0" borderId="23" xfId="50" applyFont="1" applyBorder="1" applyAlignment="1">
      <alignment horizontal="left" vertical="center"/>
    </xf>
    <xf numFmtId="0" fontId="16" fillId="0" borderId="24" xfId="50" applyFont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6" fillId="0" borderId="25" xfId="50" applyFont="1" applyBorder="1" applyAlignment="1">
      <alignment horizontal="left" vertical="center"/>
    </xf>
    <xf numFmtId="14" fontId="13" fillId="0" borderId="25" xfId="50" applyNumberFormat="1" applyFont="1" applyBorder="1" applyAlignment="1">
      <alignment horizontal="center" vertical="center"/>
    </xf>
    <xf numFmtId="14" fontId="13" fillId="0" borderId="37" xfId="50" applyNumberFormat="1" applyFont="1" applyBorder="1" applyAlignment="1">
      <alignment horizontal="center" vertical="center"/>
    </xf>
    <xf numFmtId="0" fontId="13" fillId="0" borderId="24" xfId="50" applyFont="1" applyBorder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16" fillId="0" borderId="18" xfId="50" applyFont="1" applyBorder="1">
      <alignment vertical="center"/>
    </xf>
    <xf numFmtId="0" fontId="23" fillId="0" borderId="20" xfId="50" applyBorder="1" applyAlignment="1">
      <alignment horizontal="left" vertical="center"/>
    </xf>
    <xf numFmtId="0" fontId="13" fillId="0" borderId="20" xfId="50" applyFont="1" applyBorder="1" applyAlignment="1">
      <alignment horizontal="left" vertical="center"/>
    </xf>
    <xf numFmtId="0" fontId="23" fillId="0" borderId="20" xfId="50" applyBorder="1">
      <alignment vertical="center"/>
    </xf>
    <xf numFmtId="0" fontId="16" fillId="0" borderId="20" xfId="50" applyFont="1" applyBorder="1">
      <alignment vertical="center"/>
    </xf>
    <xf numFmtId="0" fontId="23" fillId="0" borderId="21" xfId="50" applyBorder="1" applyAlignment="1">
      <alignment horizontal="left" vertical="center"/>
    </xf>
    <xf numFmtId="0" fontId="23" fillId="0" borderId="21" xfId="50" applyBorder="1">
      <alignment vertical="center"/>
    </xf>
    <xf numFmtId="0" fontId="16" fillId="0" borderId="21" xfId="50" applyFont="1" applyBorder="1">
      <alignment vertical="center"/>
    </xf>
    <xf numFmtId="0" fontId="16" fillId="0" borderId="0" xfId="50" applyFont="1" applyAlignment="1">
      <alignment horizontal="left" vertical="center"/>
    </xf>
    <xf numFmtId="0" fontId="26" fillId="0" borderId="18" xfId="50" applyFont="1" applyBorder="1" applyAlignment="1">
      <alignment horizontal="left" vertical="center"/>
    </xf>
    <xf numFmtId="0" fontId="26" fillId="0" borderId="20" xfId="50" applyFont="1" applyBorder="1" applyAlignment="1">
      <alignment horizontal="left" vertical="center"/>
    </xf>
    <xf numFmtId="0" fontId="26" fillId="0" borderId="35" xfId="50" applyFont="1" applyBorder="1" applyAlignment="1">
      <alignment horizontal="left" vertical="center"/>
    </xf>
    <xf numFmtId="0" fontId="26" fillId="0" borderId="28" xfId="50" applyFont="1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6" fillId="0" borderId="24" xfId="50" applyFont="1" applyBorder="1" applyAlignment="1">
      <alignment horizontal="center" vertical="center"/>
    </xf>
    <xf numFmtId="0" fontId="16" fillId="0" borderId="25" xfId="50" applyFont="1" applyBorder="1" applyAlignment="1">
      <alignment horizontal="center" vertical="center"/>
    </xf>
    <xf numFmtId="0" fontId="16" fillId="0" borderId="21" xfId="50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27" fillId="0" borderId="45" xfId="50" applyFont="1" applyBorder="1">
      <alignment vertical="center"/>
    </xf>
    <xf numFmtId="0" fontId="13" fillId="0" borderId="46" xfId="50" applyFont="1" applyBorder="1" applyAlignment="1">
      <alignment horizontal="center" vertical="center"/>
    </xf>
    <xf numFmtId="0" fontId="27" fillId="0" borderId="46" xfId="50" applyFont="1" applyBorder="1">
      <alignment vertical="center"/>
    </xf>
    <xf numFmtId="0" fontId="13" fillId="0" borderId="46" xfId="50" applyFont="1" applyBorder="1">
      <alignment vertical="center"/>
    </xf>
    <xf numFmtId="58" fontId="23" fillId="0" borderId="46" xfId="50" applyNumberFormat="1" applyBorder="1">
      <alignment vertical="center"/>
    </xf>
    <xf numFmtId="0" fontId="27" fillId="0" borderId="46" xfId="50" applyFont="1" applyBorder="1" applyAlignment="1">
      <alignment horizontal="center" vertical="center"/>
    </xf>
    <xf numFmtId="0" fontId="27" fillId="0" borderId="47" xfId="50" applyFont="1" applyBorder="1" applyAlignment="1">
      <alignment horizontal="left" vertical="center"/>
    </xf>
    <xf numFmtId="0" fontId="27" fillId="0" borderId="46" xfId="50" applyFont="1" applyBorder="1" applyAlignment="1">
      <alignment horizontal="left" vertical="center"/>
    </xf>
    <xf numFmtId="0" fontId="27" fillId="0" borderId="48" xfId="50" applyFont="1" applyBorder="1" applyAlignment="1">
      <alignment horizontal="center" vertical="center"/>
    </xf>
    <xf numFmtId="0" fontId="27" fillId="0" borderId="49" xfId="50" applyFont="1" applyBorder="1" applyAlignment="1">
      <alignment horizontal="center" vertical="center"/>
    </xf>
    <xf numFmtId="0" fontId="27" fillId="0" borderId="24" xfId="50" applyFont="1" applyBorder="1" applyAlignment="1">
      <alignment horizontal="center" vertical="center"/>
    </xf>
    <xf numFmtId="0" fontId="27" fillId="0" borderId="25" xfId="50" applyFont="1" applyBorder="1" applyAlignment="1">
      <alignment horizontal="center" vertical="center"/>
    </xf>
    <xf numFmtId="0" fontId="23" fillId="0" borderId="19" xfId="50" applyBorder="1" applyAlignment="1">
      <alignment horizontal="center" vertical="center"/>
    </xf>
    <xf numFmtId="0" fontId="23" fillId="0" borderId="50" xfId="50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25" fillId="0" borderId="39" xfId="50" applyFont="1" applyBorder="1" applyAlignment="1">
      <alignment horizontal="left" vertical="center"/>
    </xf>
    <xf numFmtId="0" fontId="16" fillId="0" borderId="37" xfId="50" applyFont="1" applyBorder="1" applyAlignment="1">
      <alignment horizontal="center" vertical="center"/>
    </xf>
    <xf numFmtId="0" fontId="16" fillId="0" borderId="40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27" fillId="0" borderId="52" xfId="50" applyFont="1" applyBorder="1" applyAlignment="1">
      <alignment horizontal="left" vertical="center"/>
    </xf>
    <xf numFmtId="0" fontId="27" fillId="0" borderId="53" xfId="50" applyFont="1" applyBorder="1" applyAlignment="1">
      <alignment horizontal="center" vertical="center"/>
    </xf>
    <xf numFmtId="0" fontId="27" fillId="0" borderId="37" xfId="50" applyFont="1" applyBorder="1" applyAlignment="1">
      <alignment horizontal="center" vertical="center"/>
    </xf>
    <xf numFmtId="0" fontId="23" fillId="0" borderId="46" xfId="50" applyBorder="1" applyAlignment="1">
      <alignment horizontal="center" vertical="center"/>
    </xf>
    <xf numFmtId="0" fontId="23" fillId="0" borderId="51" xfId="50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2" fillId="3" borderId="5" xfId="52" applyFont="1" applyFill="1" applyBorder="1" applyAlignment="1">
      <alignment horizontal="center" vertical="center"/>
    </xf>
    <xf numFmtId="0" fontId="12" fillId="3" borderId="7" xfId="52" applyFont="1" applyFill="1" applyBorder="1" applyAlignment="1">
      <alignment horizontal="center" vertical="center"/>
    </xf>
    <xf numFmtId="14" fontId="12" fillId="3" borderId="0" xfId="52" applyNumberFormat="1" applyFont="1" applyFill="1" applyAlignment="1">
      <alignment horizontal="center"/>
    </xf>
    <xf numFmtId="0" fontId="32" fillId="0" borderId="17" xfId="50" applyFont="1" applyBorder="1" applyAlignment="1">
      <alignment horizontal="center" vertical="top"/>
    </xf>
    <xf numFmtId="0" fontId="16" fillId="0" borderId="24" xfId="50" applyFont="1" applyBorder="1">
      <alignment vertical="center"/>
    </xf>
    <xf numFmtId="0" fontId="16" fillId="0" borderId="54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48" xfId="50" applyFont="1" applyBorder="1">
      <alignment vertical="center"/>
    </xf>
    <xf numFmtId="0" fontId="23" fillId="0" borderId="49" xfId="50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23" fillId="0" borderId="49" xfId="50" applyBorder="1">
      <alignment vertical="center"/>
    </xf>
    <xf numFmtId="0" fontId="16" fillId="0" borderId="49" xfId="50" applyFont="1" applyBorder="1">
      <alignment vertical="center"/>
    </xf>
    <xf numFmtId="0" fontId="16" fillId="0" borderId="48" xfId="50" applyFont="1" applyBorder="1" applyAlignment="1">
      <alignment horizontal="center" vertical="center"/>
    </xf>
    <xf numFmtId="0" fontId="13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23" fillId="0" borderId="49" xfId="50" applyBorder="1" applyAlignment="1">
      <alignment horizontal="center" vertical="center"/>
    </xf>
    <xf numFmtId="0" fontId="23" fillId="0" borderId="21" xfId="50" applyBorder="1" applyAlignment="1">
      <alignment horizontal="center" vertical="center"/>
    </xf>
    <xf numFmtId="0" fontId="16" fillId="0" borderId="33" xfId="50" applyFont="1" applyBorder="1" applyAlignment="1">
      <alignment horizontal="left" vertical="center" wrapText="1"/>
    </xf>
    <xf numFmtId="0" fontId="16" fillId="0" borderId="34" xfId="50" applyFont="1" applyBorder="1" applyAlignment="1">
      <alignment horizontal="left" vertical="center" wrapText="1"/>
    </xf>
    <xf numFmtId="0" fontId="16" fillId="0" borderId="48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33" fillId="0" borderId="55" xfId="50" applyFont="1" applyBorder="1" applyAlignment="1">
      <alignment horizontal="left" vertical="center" wrapText="1"/>
    </xf>
    <xf numFmtId="9" fontId="13" fillId="0" borderId="21" xfId="50" applyNumberFormat="1" applyFont="1" applyBorder="1" applyAlignment="1">
      <alignment horizontal="center" vertical="center"/>
    </xf>
    <xf numFmtId="0" fontId="27" fillId="0" borderId="47" xfId="0" applyFont="1" applyBorder="1" applyAlignment="1">
      <alignment horizontal="left" vertical="center"/>
    </xf>
    <xf numFmtId="0" fontId="27" fillId="0" borderId="46" xfId="0" applyFont="1" applyBorder="1" applyAlignment="1">
      <alignment horizontal="left" vertical="center"/>
    </xf>
    <xf numFmtId="9" fontId="13" fillId="0" borderId="32" xfId="50" applyNumberFormat="1" applyFont="1" applyBorder="1" applyAlignment="1">
      <alignment horizontal="left" vertical="center"/>
    </xf>
    <xf numFmtId="9" fontId="13" fillId="0" borderId="27" xfId="50" applyNumberFormat="1" applyFont="1" applyBorder="1" applyAlignment="1">
      <alignment horizontal="left" vertical="center"/>
    </xf>
    <xf numFmtId="9" fontId="13" fillId="0" borderId="33" xfId="50" applyNumberFormat="1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/>
    </xf>
    <xf numFmtId="0" fontId="25" fillId="0" borderId="49" xfId="50" applyFont="1" applyBorder="1" applyAlignment="1">
      <alignment horizontal="left" vertical="center"/>
    </xf>
    <xf numFmtId="0" fontId="25" fillId="0" borderId="56" xfId="50" applyFont="1" applyBorder="1" applyAlignment="1">
      <alignment horizontal="left" vertical="center"/>
    </xf>
    <xf numFmtId="0" fontId="25" fillId="0" borderId="34" xfId="50" applyFont="1" applyBorder="1" applyAlignment="1">
      <alignment horizontal="left" vertical="center"/>
    </xf>
    <xf numFmtId="0" fontId="27" fillId="0" borderId="31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13" fillId="0" borderId="58" xfId="50" applyFont="1" applyBorder="1" applyAlignment="1">
      <alignment horizontal="left" vertical="center"/>
    </xf>
    <xf numFmtId="0" fontId="27" fillId="0" borderId="44" xfId="50" applyFont="1" applyBorder="1">
      <alignment vertical="center"/>
    </xf>
    <xf numFmtId="0" fontId="34" fillId="0" borderId="46" xfId="50" applyFont="1" applyBorder="1" applyAlignment="1">
      <alignment horizontal="center" vertical="center"/>
    </xf>
    <xf numFmtId="0" fontId="27" fillId="0" borderId="19" xfId="50" applyFont="1" applyBorder="1">
      <alignment vertical="center"/>
    </xf>
    <xf numFmtId="0" fontId="13" fillId="0" borderId="59" xfId="50" applyFont="1" applyBorder="1">
      <alignment vertical="center"/>
    </xf>
    <xf numFmtId="0" fontId="27" fillId="0" borderId="59" xfId="50" applyFont="1" applyBorder="1">
      <alignment vertical="center"/>
    </xf>
    <xf numFmtId="58" fontId="23" fillId="0" borderId="19" xfId="50" applyNumberFormat="1" applyBorder="1">
      <alignment vertical="center"/>
    </xf>
    <xf numFmtId="0" fontId="27" fillId="0" borderId="31" xfId="50" applyFont="1" applyBorder="1" applyAlignment="1">
      <alignment horizontal="center" vertical="center"/>
    </xf>
    <xf numFmtId="0" fontId="13" fillId="0" borderId="54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23" fillId="0" borderId="59" xfId="50" applyBorder="1">
      <alignment vertical="center"/>
    </xf>
    <xf numFmtId="0" fontId="16" fillId="0" borderId="60" xfId="50" applyFont="1" applyBorder="1" applyAlignment="1">
      <alignment horizontal="left" vertical="center"/>
    </xf>
    <xf numFmtId="0" fontId="13" fillId="0" borderId="53" xfId="50" applyFont="1" applyBorder="1" applyAlignment="1">
      <alignment horizontal="left" vertical="center"/>
    </xf>
    <xf numFmtId="0" fontId="16" fillId="0" borderId="0" xfId="50" applyFont="1">
      <alignment vertical="center"/>
    </xf>
    <xf numFmtId="0" fontId="16" fillId="0" borderId="40" xfId="50" applyFont="1" applyBorder="1" applyAlignment="1">
      <alignment horizontal="left" vertical="center" wrapText="1"/>
    </xf>
    <xf numFmtId="0" fontId="16" fillId="0" borderId="53" xfId="50" applyFont="1" applyBorder="1" applyAlignment="1">
      <alignment horizontal="left" vertical="center"/>
    </xf>
    <xf numFmtId="0" fontId="31" fillId="0" borderId="22" xfId="50" applyFont="1" applyBorder="1" applyAlignment="1">
      <alignment horizontal="left" vertical="center" wrapText="1"/>
    </xf>
    <xf numFmtId="0" fontId="31" fillId="0" borderId="22" xfId="5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9" fontId="13" fillId="0" borderId="38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0" fontId="25" fillId="0" borderId="53" xfId="50" applyFont="1" applyBorder="1" applyAlignment="1">
      <alignment horizontal="left" vertical="center"/>
    </xf>
    <xf numFmtId="0" fontId="25" fillId="0" borderId="40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27" fillId="0" borderId="62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13" fillId="0" borderId="60" xfId="50" applyFont="1" applyBorder="1" applyAlignment="1">
      <alignment horizontal="center" vertical="center"/>
    </xf>
    <xf numFmtId="0" fontId="13" fillId="0" borderId="60" xfId="50" applyFont="1" applyBorder="1" applyAlignment="1">
      <alignment horizontal="left" vertical="center"/>
    </xf>
    <xf numFmtId="0" fontId="35" fillId="0" borderId="6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6" fillId="0" borderId="10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10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5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/>
    </xf>
    <xf numFmtId="0" fontId="36" fillId="0" borderId="69" xfId="0" applyFont="1" applyBorder="1"/>
    <xf numFmtId="0" fontId="0" fillId="0" borderId="69" xfId="0" applyBorder="1"/>
    <xf numFmtId="0" fontId="0" fillId="0" borderId="70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" xfId="50"/>
    <cellStyle name="常规 23" xfId="51"/>
    <cellStyle name="常规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97345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89820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8982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209550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247650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247650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6148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92684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6148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967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486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486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8567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967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63500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343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63500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0120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63500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0120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63500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382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63500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343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621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405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5325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51050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32025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32050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32025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7490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192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319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129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38275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38275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37050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32025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2</xdr:col>
          <xdr:colOff>612775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56075"/>
              <a:ext cx="42862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14575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272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38275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6480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73976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73976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1099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6480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F9" sqref="F9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2" t="s">
        <v>0</v>
      </c>
      <c r="C2" s="333"/>
      <c r="D2" s="333"/>
      <c r="E2" s="333"/>
      <c r="F2" s="333"/>
      <c r="G2" s="333"/>
      <c r="H2" s="333"/>
      <c r="I2" s="347"/>
    </row>
    <row r="3" ht="28" customHeight="1" spans="2:9">
      <c r="B3" s="334"/>
      <c r="C3" s="335"/>
      <c r="D3" s="336" t="s">
        <v>1</v>
      </c>
      <c r="E3" s="337"/>
      <c r="F3" s="338" t="s">
        <v>2</v>
      </c>
      <c r="G3" s="339"/>
      <c r="H3" s="336" t="s">
        <v>3</v>
      </c>
      <c r="I3" s="348"/>
    </row>
    <row r="4" ht="28" customHeight="1" spans="2:9">
      <c r="B4" s="334" t="s">
        <v>4</v>
      </c>
      <c r="C4" s="335" t="s">
        <v>5</v>
      </c>
      <c r="D4" s="335" t="s">
        <v>6</v>
      </c>
      <c r="E4" s="335" t="s">
        <v>7</v>
      </c>
      <c r="F4" s="340" t="s">
        <v>6</v>
      </c>
      <c r="G4" s="340" t="s">
        <v>7</v>
      </c>
      <c r="H4" s="335" t="s">
        <v>6</v>
      </c>
      <c r="I4" s="349" t="s">
        <v>7</v>
      </c>
    </row>
    <row r="5" ht="28" customHeight="1" spans="2:9">
      <c r="B5" s="341" t="s">
        <v>8</v>
      </c>
      <c r="C5" s="14">
        <v>13</v>
      </c>
      <c r="D5" s="14">
        <v>0</v>
      </c>
      <c r="E5" s="14">
        <v>1</v>
      </c>
      <c r="F5" s="342">
        <v>0</v>
      </c>
      <c r="G5" s="342">
        <v>1</v>
      </c>
      <c r="H5" s="14">
        <v>1</v>
      </c>
      <c r="I5" s="350">
        <v>2</v>
      </c>
    </row>
    <row r="6" ht="28" customHeight="1" spans="2:9">
      <c r="B6" s="341" t="s">
        <v>9</v>
      </c>
      <c r="C6" s="14">
        <v>20</v>
      </c>
      <c r="D6" s="14">
        <v>0</v>
      </c>
      <c r="E6" s="14">
        <v>1</v>
      </c>
      <c r="F6" s="342">
        <v>1</v>
      </c>
      <c r="G6" s="342">
        <v>2</v>
      </c>
      <c r="H6" s="14">
        <v>2</v>
      </c>
      <c r="I6" s="350">
        <v>3</v>
      </c>
    </row>
    <row r="7" ht="28" customHeight="1" spans="2:9">
      <c r="B7" s="341" t="s">
        <v>10</v>
      </c>
      <c r="C7" s="14">
        <v>32</v>
      </c>
      <c r="D7" s="14">
        <v>0</v>
      </c>
      <c r="E7" s="14">
        <v>1</v>
      </c>
      <c r="F7" s="342">
        <v>2</v>
      </c>
      <c r="G7" s="342">
        <v>3</v>
      </c>
      <c r="H7" s="14">
        <v>3</v>
      </c>
      <c r="I7" s="350">
        <v>4</v>
      </c>
    </row>
    <row r="8" ht="28" customHeight="1" spans="2:9">
      <c r="B8" s="341" t="s">
        <v>11</v>
      </c>
      <c r="C8" s="14">
        <v>50</v>
      </c>
      <c r="D8" s="14">
        <v>1</v>
      </c>
      <c r="E8" s="14">
        <v>2</v>
      </c>
      <c r="F8" s="342">
        <v>3</v>
      </c>
      <c r="G8" s="342">
        <v>4</v>
      </c>
      <c r="H8" s="14">
        <v>5</v>
      </c>
      <c r="I8" s="350">
        <v>6</v>
      </c>
    </row>
    <row r="9" ht="28" customHeight="1" spans="2:9">
      <c r="B9" s="341" t="s">
        <v>12</v>
      </c>
      <c r="C9" s="14">
        <v>80</v>
      </c>
      <c r="D9" s="14">
        <v>2</v>
      </c>
      <c r="E9" s="14">
        <v>3</v>
      </c>
      <c r="F9" s="342">
        <v>5</v>
      </c>
      <c r="G9" s="342">
        <v>6</v>
      </c>
      <c r="H9" s="14">
        <v>7</v>
      </c>
      <c r="I9" s="350">
        <v>8</v>
      </c>
    </row>
    <row r="10" ht="28" customHeight="1" spans="2:9">
      <c r="B10" s="341" t="s">
        <v>13</v>
      </c>
      <c r="C10" s="14">
        <v>125</v>
      </c>
      <c r="D10" s="14">
        <v>3</v>
      </c>
      <c r="E10" s="14">
        <v>4</v>
      </c>
      <c r="F10" s="342">
        <v>7</v>
      </c>
      <c r="G10" s="342">
        <v>8</v>
      </c>
      <c r="H10" s="14">
        <v>10</v>
      </c>
      <c r="I10" s="350">
        <v>11</v>
      </c>
    </row>
    <row r="11" ht="28" customHeight="1" spans="2:9">
      <c r="B11" s="341" t="s">
        <v>14</v>
      </c>
      <c r="C11" s="14">
        <v>200</v>
      </c>
      <c r="D11" s="14">
        <v>5</v>
      </c>
      <c r="E11" s="14">
        <v>6</v>
      </c>
      <c r="F11" s="342">
        <v>10</v>
      </c>
      <c r="G11" s="342">
        <v>11</v>
      </c>
      <c r="H11" s="14">
        <v>14</v>
      </c>
      <c r="I11" s="350">
        <v>15</v>
      </c>
    </row>
    <row r="12" ht="28" customHeight="1" spans="2:9">
      <c r="B12" s="343" t="s">
        <v>15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16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J7" sqref="J7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294</v>
      </c>
      <c r="H2" s="4"/>
      <c r="I2" s="4" t="s">
        <v>295</v>
      </c>
      <c r="J2" s="4"/>
      <c r="K2" s="6" t="s">
        <v>296</v>
      </c>
      <c r="L2" s="49" t="s">
        <v>297</v>
      </c>
      <c r="M2" s="21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50"/>
      <c r="M3" s="22"/>
    </row>
    <row r="4" ht="32.5" customHeight="1" spans="1:13">
      <c r="A4" s="24">
        <v>1</v>
      </c>
      <c r="B4" s="24" t="s">
        <v>285</v>
      </c>
      <c r="C4" s="25" t="s">
        <v>301</v>
      </c>
      <c r="D4" s="25" t="s">
        <v>283</v>
      </c>
      <c r="E4" s="25" t="s">
        <v>84</v>
      </c>
      <c r="F4" s="12" t="s">
        <v>302</v>
      </c>
      <c r="G4" s="24">
        <v>1</v>
      </c>
      <c r="H4" s="24">
        <v>0.5</v>
      </c>
      <c r="I4" s="24">
        <v>1</v>
      </c>
      <c r="J4" s="24">
        <v>0.5</v>
      </c>
      <c r="K4" s="24"/>
      <c r="L4" s="24"/>
      <c r="M4" s="24" t="s">
        <v>286</v>
      </c>
    </row>
    <row r="5" ht="57" spans="1:13">
      <c r="A5" s="9">
        <v>2</v>
      </c>
      <c r="B5" s="24" t="s">
        <v>285</v>
      </c>
      <c r="C5" s="9" t="s">
        <v>282</v>
      </c>
      <c r="D5" s="9" t="s">
        <v>283</v>
      </c>
      <c r="E5" s="9" t="s">
        <v>83</v>
      </c>
      <c r="F5" s="12" t="s">
        <v>303</v>
      </c>
      <c r="G5" s="9">
        <v>1</v>
      </c>
      <c r="H5" s="9">
        <v>0.5</v>
      </c>
      <c r="I5" s="9">
        <v>1</v>
      </c>
      <c r="J5" s="9">
        <v>0.5</v>
      </c>
      <c r="K5" s="9"/>
      <c r="L5" s="9"/>
      <c r="M5" s="24" t="s">
        <v>286</v>
      </c>
    </row>
    <row r="6" spans="1:13">
      <c r="A6" s="9"/>
      <c r="B6" s="24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="2" customFormat="1" ht="18.75" spans="1:13">
      <c r="A11" s="15" t="s">
        <v>304</v>
      </c>
      <c r="B11" s="16"/>
      <c r="C11" s="16"/>
      <c r="D11" s="16"/>
      <c r="E11" s="17"/>
      <c r="F11" s="18"/>
      <c r="G11" s="30"/>
      <c r="H11" s="15" t="s">
        <v>305</v>
      </c>
      <c r="I11" s="16"/>
      <c r="J11" s="16"/>
      <c r="K11" s="17"/>
      <c r="L11" s="51"/>
      <c r="M11" s="23"/>
    </row>
    <row r="12" ht="112.5" customHeight="1" spans="1:13">
      <c r="A12" s="48" t="s">
        <v>306</v>
      </c>
      <c r="B12" s="4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">
      <c r="A13" t="s">
        <v>307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309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37" t="s">
        <v>310</v>
      </c>
      <c r="H2" s="38"/>
      <c r="I2" s="46"/>
      <c r="J2" s="37" t="s">
        <v>311</v>
      </c>
      <c r="K2" s="38"/>
      <c r="L2" s="46"/>
      <c r="M2" s="37" t="s">
        <v>312</v>
      </c>
      <c r="N2" s="38"/>
      <c r="O2" s="46"/>
      <c r="P2" s="37" t="s">
        <v>313</v>
      </c>
      <c r="Q2" s="38"/>
      <c r="R2" s="46"/>
      <c r="S2" s="38" t="s">
        <v>314</v>
      </c>
      <c r="T2" s="38"/>
      <c r="U2" s="46"/>
      <c r="V2" s="33" t="s">
        <v>315</v>
      </c>
      <c r="W2" s="33" t="s">
        <v>280</v>
      </c>
    </row>
    <row r="3" s="1" customFormat="1" ht="16.5" spans="1:23">
      <c r="A3" s="7"/>
      <c r="B3" s="39"/>
      <c r="C3" s="39"/>
      <c r="D3" s="39"/>
      <c r="E3" s="39"/>
      <c r="F3" s="39"/>
      <c r="G3" s="4" t="s">
        <v>316</v>
      </c>
      <c r="H3" s="4" t="s">
        <v>33</v>
      </c>
      <c r="I3" s="4" t="s">
        <v>271</v>
      </c>
      <c r="J3" s="4" t="s">
        <v>316</v>
      </c>
      <c r="K3" s="4" t="s">
        <v>33</v>
      </c>
      <c r="L3" s="4" t="s">
        <v>271</v>
      </c>
      <c r="M3" s="4" t="s">
        <v>316</v>
      </c>
      <c r="N3" s="4" t="s">
        <v>33</v>
      </c>
      <c r="O3" s="4" t="s">
        <v>271</v>
      </c>
      <c r="P3" s="4" t="s">
        <v>316</v>
      </c>
      <c r="Q3" s="4" t="s">
        <v>33</v>
      </c>
      <c r="R3" s="4" t="s">
        <v>271</v>
      </c>
      <c r="S3" s="4" t="s">
        <v>316</v>
      </c>
      <c r="T3" s="4" t="s">
        <v>33</v>
      </c>
      <c r="U3" s="4" t="s">
        <v>271</v>
      </c>
      <c r="V3" s="47"/>
      <c r="W3" s="47"/>
    </row>
    <row r="4" spans="1:23">
      <c r="A4" s="40" t="s">
        <v>317</v>
      </c>
      <c r="B4" s="41"/>
      <c r="C4" s="41"/>
      <c r="D4" s="41"/>
      <c r="E4" s="41"/>
      <c r="F4" s="41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42"/>
      <c r="B5" s="43"/>
      <c r="C5" s="43"/>
      <c r="D5" s="43"/>
      <c r="E5" s="43"/>
      <c r="F5" s="43"/>
      <c r="G5" s="37" t="s">
        <v>318</v>
      </c>
      <c r="H5" s="38"/>
      <c r="I5" s="46"/>
      <c r="J5" s="37" t="s">
        <v>319</v>
      </c>
      <c r="K5" s="38"/>
      <c r="L5" s="46"/>
      <c r="M5" s="37" t="s">
        <v>320</v>
      </c>
      <c r="N5" s="38"/>
      <c r="O5" s="46"/>
      <c r="P5" s="37" t="s">
        <v>321</v>
      </c>
      <c r="Q5" s="38"/>
      <c r="R5" s="46"/>
      <c r="S5" s="38" t="s">
        <v>322</v>
      </c>
      <c r="T5" s="38"/>
      <c r="U5" s="46"/>
      <c r="V5" s="13"/>
      <c r="W5" s="13"/>
    </row>
    <row r="6" ht="16.5" spans="1:23">
      <c r="A6" s="42"/>
      <c r="B6" s="43"/>
      <c r="C6" s="43"/>
      <c r="D6" s="43"/>
      <c r="E6" s="43"/>
      <c r="F6" s="43"/>
      <c r="G6" s="4" t="s">
        <v>316</v>
      </c>
      <c r="H6" s="4" t="s">
        <v>33</v>
      </c>
      <c r="I6" s="4" t="s">
        <v>271</v>
      </c>
      <c r="J6" s="4" t="s">
        <v>316</v>
      </c>
      <c r="K6" s="4" t="s">
        <v>33</v>
      </c>
      <c r="L6" s="4" t="s">
        <v>271</v>
      </c>
      <c r="M6" s="4" t="s">
        <v>316</v>
      </c>
      <c r="N6" s="4" t="s">
        <v>33</v>
      </c>
      <c r="O6" s="4" t="s">
        <v>271</v>
      </c>
      <c r="P6" s="4" t="s">
        <v>316</v>
      </c>
      <c r="Q6" s="4" t="s">
        <v>33</v>
      </c>
      <c r="R6" s="4" t="s">
        <v>271</v>
      </c>
      <c r="S6" s="4" t="s">
        <v>316</v>
      </c>
      <c r="T6" s="4" t="s">
        <v>33</v>
      </c>
      <c r="U6" s="4" t="s">
        <v>271</v>
      </c>
      <c r="V6" s="13"/>
      <c r="W6" s="13"/>
    </row>
    <row r="7" spans="1:23">
      <c r="A7" s="44"/>
      <c r="B7" s="45"/>
      <c r="C7" s="45"/>
      <c r="D7" s="45"/>
      <c r="E7" s="45"/>
      <c r="F7" s="45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1" t="s">
        <v>323</v>
      </c>
      <c r="B8" s="41"/>
      <c r="C8" s="41"/>
      <c r="D8" s="41"/>
      <c r="E8" s="41"/>
      <c r="F8" s="4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5"/>
      <c r="B9" s="45"/>
      <c r="C9" s="45"/>
      <c r="D9" s="45"/>
      <c r="E9" s="45"/>
      <c r="F9" s="4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1" t="s">
        <v>324</v>
      </c>
      <c r="B10" s="41"/>
      <c r="C10" s="41"/>
      <c r="D10" s="41"/>
      <c r="E10" s="41"/>
      <c r="F10" s="4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5"/>
      <c r="B11" s="45"/>
      <c r="C11" s="45"/>
      <c r="D11" s="45"/>
      <c r="E11" s="45"/>
      <c r="F11" s="4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1" t="s">
        <v>325</v>
      </c>
      <c r="B12" s="41"/>
      <c r="C12" s="41"/>
      <c r="D12" s="41"/>
      <c r="E12" s="41"/>
      <c r="F12" s="41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5"/>
      <c r="B13" s="45"/>
      <c r="C13" s="45"/>
      <c r="D13" s="45"/>
      <c r="E13" s="45"/>
      <c r="F13" s="4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1" t="s">
        <v>326</v>
      </c>
      <c r="B14" s="41"/>
      <c r="C14" s="41"/>
      <c r="D14" s="41"/>
      <c r="E14" s="41"/>
      <c r="F14" s="4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5"/>
      <c r="B15" s="45"/>
      <c r="C15" s="45"/>
      <c r="D15" s="45"/>
      <c r="E15" s="45"/>
      <c r="F15" s="4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327</v>
      </c>
      <c r="B17" s="16"/>
      <c r="C17" s="16"/>
      <c r="D17" s="16"/>
      <c r="E17" s="17"/>
      <c r="F17" s="18"/>
      <c r="G17" s="30"/>
      <c r="H17" s="36"/>
      <c r="I17" s="36"/>
      <c r="J17" s="15" t="s">
        <v>328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60.75" customHeight="1" spans="1:23">
      <c r="A18" s="19" t="s">
        <v>329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1">
      <c r="A19" t="s">
        <v>307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331</v>
      </c>
      <c r="B2" s="33" t="s">
        <v>267</v>
      </c>
      <c r="C2" s="33" t="s">
        <v>268</v>
      </c>
      <c r="D2" s="33" t="s">
        <v>269</v>
      </c>
      <c r="E2" s="33" t="s">
        <v>270</v>
      </c>
      <c r="F2" s="33" t="s">
        <v>271</v>
      </c>
      <c r="G2" s="32" t="s">
        <v>332</v>
      </c>
      <c r="H2" s="32" t="s">
        <v>333</v>
      </c>
      <c r="I2" s="32" t="s">
        <v>334</v>
      </c>
      <c r="J2" s="32" t="s">
        <v>333</v>
      </c>
      <c r="K2" s="32" t="s">
        <v>335</v>
      </c>
      <c r="L2" s="32" t="s">
        <v>333</v>
      </c>
      <c r="M2" s="33" t="s">
        <v>315</v>
      </c>
      <c r="N2" s="33" t="s">
        <v>280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4" t="s">
        <v>331</v>
      </c>
      <c r="B4" s="35" t="s">
        <v>336</v>
      </c>
      <c r="C4" s="35" t="s">
        <v>316</v>
      </c>
      <c r="D4" s="35" t="s">
        <v>269</v>
      </c>
      <c r="E4" s="33" t="s">
        <v>270</v>
      </c>
      <c r="F4" s="33" t="s">
        <v>271</v>
      </c>
      <c r="G4" s="32" t="s">
        <v>332</v>
      </c>
      <c r="H4" s="32" t="s">
        <v>333</v>
      </c>
      <c r="I4" s="32" t="s">
        <v>334</v>
      </c>
      <c r="J4" s="32" t="s">
        <v>333</v>
      </c>
      <c r="K4" s="32" t="s">
        <v>335</v>
      </c>
      <c r="L4" s="32" t="s">
        <v>333</v>
      </c>
      <c r="M4" s="33" t="s">
        <v>315</v>
      </c>
      <c r="N4" s="33" t="s">
        <v>280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327</v>
      </c>
      <c r="B11" s="16"/>
      <c r="C11" s="16"/>
      <c r="D11" s="17"/>
      <c r="E11" s="18"/>
      <c r="F11" s="36"/>
      <c r="G11" s="30"/>
      <c r="H11" s="36"/>
      <c r="I11" s="15" t="s">
        <v>328</v>
      </c>
      <c r="J11" s="16"/>
      <c r="K11" s="16"/>
      <c r="L11" s="16"/>
      <c r="M11" s="16"/>
      <c r="N11" s="23"/>
    </row>
    <row r="12" ht="68.25" customHeight="1" spans="1:14">
      <c r="A12" s="19" t="s">
        <v>337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">
      <c r="A13" t="s">
        <v>307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E7" sqref="E7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309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339</v>
      </c>
      <c r="H2" s="4" t="s">
        <v>340</v>
      </c>
      <c r="I2" s="4" t="s">
        <v>341</v>
      </c>
      <c r="J2" s="4" t="s">
        <v>342</v>
      </c>
      <c r="K2" s="5" t="s">
        <v>315</v>
      </c>
      <c r="L2" s="5" t="s">
        <v>280</v>
      </c>
    </row>
    <row r="3" ht="30" customHeight="1" spans="1:12">
      <c r="A3" s="9" t="s">
        <v>343</v>
      </c>
      <c r="B3" s="24" t="s">
        <v>285</v>
      </c>
      <c r="C3" s="25" t="s">
        <v>301</v>
      </c>
      <c r="D3" s="25" t="s">
        <v>283</v>
      </c>
      <c r="E3" s="25" t="s">
        <v>84</v>
      </c>
      <c r="F3" s="12" t="s">
        <v>28</v>
      </c>
      <c r="G3" s="26" t="s">
        <v>344</v>
      </c>
      <c r="H3" s="26" t="s">
        <v>345</v>
      </c>
      <c r="I3" s="9"/>
      <c r="J3" s="9"/>
      <c r="K3" s="25" t="s">
        <v>346</v>
      </c>
      <c r="L3" s="13"/>
    </row>
    <row r="4" ht="22" customHeight="1" spans="1:12">
      <c r="A4" s="9" t="s">
        <v>343</v>
      </c>
      <c r="B4" s="24" t="s">
        <v>285</v>
      </c>
      <c r="C4" s="9" t="s">
        <v>282</v>
      </c>
      <c r="D4" s="9" t="s">
        <v>283</v>
      </c>
      <c r="E4" s="9" t="s">
        <v>83</v>
      </c>
      <c r="F4" s="12" t="s">
        <v>28</v>
      </c>
      <c r="G4" s="26" t="s">
        <v>344</v>
      </c>
      <c r="H4" s="26" t="s">
        <v>345</v>
      </c>
      <c r="I4" s="9"/>
      <c r="J4" s="9"/>
      <c r="K4" s="25" t="s">
        <v>346</v>
      </c>
      <c r="L4" s="13"/>
    </row>
    <row r="5" ht="22" customHeight="1" spans="1:12">
      <c r="A5" s="9"/>
      <c r="B5" s="24"/>
      <c r="C5" s="9"/>
      <c r="D5" s="9"/>
      <c r="E5" s="9"/>
      <c r="F5" s="9"/>
      <c r="G5" s="24"/>
      <c r="H5" s="24"/>
      <c r="I5" s="9"/>
      <c r="J5" s="9"/>
      <c r="K5" s="31"/>
      <c r="L5" s="13"/>
    </row>
    <row r="6" ht="22" customHeight="1" spans="1:12">
      <c r="A6" s="14"/>
      <c r="B6" s="27"/>
      <c r="C6" s="25"/>
      <c r="D6" s="25"/>
      <c r="E6" s="25"/>
      <c r="F6" s="13"/>
      <c r="G6" s="27"/>
      <c r="H6" s="27"/>
      <c r="I6" s="13"/>
      <c r="J6" s="13"/>
      <c r="K6" s="31"/>
      <c r="L6" s="13"/>
    </row>
    <row r="7" ht="22" customHeight="1" spans="1:12">
      <c r="A7" s="14"/>
      <c r="B7" s="27"/>
      <c r="C7" s="13"/>
      <c r="D7" s="13"/>
      <c r="E7" s="13"/>
      <c r="F7" s="13"/>
      <c r="G7" s="27"/>
      <c r="H7" s="27"/>
      <c r="I7" s="13"/>
      <c r="J7" s="13"/>
      <c r="K7" s="31"/>
      <c r="L7" s="13"/>
    </row>
    <row r="8" ht="22" customHeight="1" spans="1:12">
      <c r="A8" s="14"/>
      <c r="B8" s="27"/>
      <c r="C8" s="13"/>
      <c r="D8" s="13"/>
      <c r="E8" s="13"/>
      <c r="F8" s="13"/>
      <c r="G8" s="27"/>
      <c r="H8" s="27"/>
      <c r="I8" s="13"/>
      <c r="J8" s="13"/>
      <c r="K8" s="31"/>
      <c r="L8" s="13"/>
    </row>
    <row r="9" ht="22" customHeight="1" spans="1:12">
      <c r="A9" s="14"/>
      <c r="B9" s="27"/>
      <c r="C9" s="25"/>
      <c r="D9" s="25"/>
      <c r="E9" s="25"/>
      <c r="F9" s="13"/>
      <c r="G9" s="27"/>
      <c r="H9" s="27"/>
      <c r="I9" s="13"/>
      <c r="J9" s="27"/>
      <c r="K9" s="31"/>
      <c r="L9" s="13"/>
    </row>
    <row r="10" ht="22" customHeight="1" spans="1:12">
      <c r="A10" s="14"/>
      <c r="B10" s="27"/>
      <c r="C10" s="13"/>
      <c r="D10" s="13"/>
      <c r="E10" s="13"/>
      <c r="F10" s="13"/>
      <c r="G10" s="27"/>
      <c r="H10" s="27"/>
      <c r="I10" s="13"/>
      <c r="J10" s="27"/>
      <c r="K10" s="31"/>
      <c r="L10" s="13"/>
    </row>
    <row r="11" ht="24" customHeight="1" spans="1:12">
      <c r="A11" s="14"/>
      <c r="B11" s="27"/>
      <c r="C11" s="13"/>
      <c r="D11" s="13"/>
      <c r="E11" s="13"/>
      <c r="F11" s="13"/>
      <c r="G11" s="27"/>
      <c r="H11" s="27"/>
      <c r="I11" s="13"/>
      <c r="J11" s="27"/>
      <c r="K11" s="31"/>
      <c r="L11" s="13"/>
    </row>
    <row r="12" ht="22" customHeight="1" spans="1:12">
      <c r="A12" s="14"/>
      <c r="B12" s="27"/>
      <c r="C12" s="13"/>
      <c r="D12" s="27"/>
      <c r="E12" s="28"/>
      <c r="F12" s="29"/>
      <c r="G12" s="27"/>
      <c r="H12" s="27"/>
      <c r="I12" s="13"/>
      <c r="J12" s="27"/>
      <c r="K12" s="31"/>
      <c r="L12" s="13"/>
    </row>
    <row r="13" ht="22" customHeight="1" spans="1:12">
      <c r="A13" s="14"/>
      <c r="B13" s="27"/>
      <c r="C13" s="13"/>
      <c r="D13" s="27"/>
      <c r="E13" s="28"/>
      <c r="F13" s="29"/>
      <c r="G13" s="27"/>
      <c r="H13" s="27"/>
      <c r="I13" s="13"/>
      <c r="J13" s="27"/>
      <c r="K13" s="31"/>
      <c r="L13" s="13"/>
    </row>
    <row r="14" ht="22" customHeight="1" spans="1:12">
      <c r="A14" s="14"/>
      <c r="B14" s="27"/>
      <c r="C14" s="13"/>
      <c r="D14" s="27"/>
      <c r="E14" s="28"/>
      <c r="F14" s="29"/>
      <c r="G14" s="27"/>
      <c r="H14" s="27"/>
      <c r="I14" s="13"/>
      <c r="J14" s="27"/>
      <c r="K14" s="31"/>
      <c r="L14" s="13"/>
    </row>
    <row r="15" spans="1:1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="2" customFormat="1" ht="18.75" spans="1:12">
      <c r="A18" s="15" t="s">
        <v>347</v>
      </c>
      <c r="B18" s="16"/>
      <c r="C18" s="16"/>
      <c r="D18" s="16"/>
      <c r="E18" s="17"/>
      <c r="F18" s="18"/>
      <c r="G18" s="30"/>
      <c r="H18" s="15" t="s">
        <v>348</v>
      </c>
      <c r="I18" s="16"/>
      <c r="J18" s="16"/>
      <c r="K18" s="16"/>
      <c r="L18" s="23"/>
    </row>
    <row r="19" ht="79.5" customHeight="1" spans="1:12">
      <c r="A19" s="19" t="s">
        <v>349</v>
      </c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">
      <c r="A20" t="s">
        <v>307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316</v>
      </c>
      <c r="D2" s="5" t="s">
        <v>269</v>
      </c>
      <c r="E2" s="5" t="s">
        <v>270</v>
      </c>
      <c r="F2" s="4" t="s">
        <v>351</v>
      </c>
      <c r="G2" s="4" t="s">
        <v>295</v>
      </c>
      <c r="H2" s="6" t="s">
        <v>296</v>
      </c>
      <c r="I2" s="21" t="s">
        <v>298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299</v>
      </c>
      <c r="H3" s="8"/>
      <c r="I3" s="22"/>
    </row>
    <row r="4" spans="1:9">
      <c r="A4" s="9">
        <v>1</v>
      </c>
      <c r="B4" s="10" t="s">
        <v>285</v>
      </c>
      <c r="C4" s="11" t="s">
        <v>353</v>
      </c>
      <c r="D4" s="11" t="s">
        <v>354</v>
      </c>
      <c r="E4" s="11" t="s">
        <v>28</v>
      </c>
      <c r="F4" s="9">
        <v>9</v>
      </c>
      <c r="G4" s="9">
        <v>0.1</v>
      </c>
      <c r="H4" s="9"/>
      <c r="I4" s="11" t="s">
        <v>286</v>
      </c>
    </row>
    <row r="5" spans="1:9">
      <c r="A5" s="9">
        <v>2</v>
      </c>
      <c r="B5" s="10" t="s">
        <v>285</v>
      </c>
      <c r="C5" s="11" t="s">
        <v>353</v>
      </c>
      <c r="D5" s="11" t="s">
        <v>83</v>
      </c>
      <c r="E5" s="12" t="s">
        <v>28</v>
      </c>
      <c r="F5" s="9">
        <v>9</v>
      </c>
      <c r="G5" s="9">
        <v>0.1</v>
      </c>
      <c r="H5" s="9"/>
      <c r="I5" s="11" t="s">
        <v>286</v>
      </c>
    </row>
    <row r="6" spans="1:9">
      <c r="A6" s="13"/>
      <c r="B6" s="14"/>
      <c r="C6" s="13"/>
      <c r="D6" s="13"/>
      <c r="E6" s="13"/>
      <c r="F6" s="13"/>
      <c r="G6" s="13"/>
      <c r="H6" s="13"/>
      <c r="I6" s="13"/>
    </row>
    <row r="7" spans="1:9">
      <c r="A7" s="13"/>
      <c r="B7" s="14"/>
      <c r="C7" s="13"/>
      <c r="D7" s="13"/>
      <c r="E7" s="13"/>
      <c r="F7" s="13"/>
      <c r="G7" s="13"/>
      <c r="H7" s="13"/>
      <c r="I7" s="13"/>
    </row>
    <row r="8" spans="1:9">
      <c r="A8" s="13"/>
      <c r="B8" s="14"/>
      <c r="C8" s="13"/>
      <c r="D8" s="13"/>
      <c r="E8" s="13"/>
      <c r="F8" s="13"/>
      <c r="G8" s="13"/>
      <c r="H8" s="13"/>
      <c r="I8" s="13"/>
    </row>
    <row r="9" spans="1:9">
      <c r="A9" s="13"/>
      <c r="B9" s="14"/>
      <c r="C9" s="13"/>
      <c r="D9" s="13"/>
      <c r="E9" s="13"/>
      <c r="F9" s="13"/>
      <c r="G9" s="13"/>
      <c r="H9" s="14"/>
      <c r="I9" s="14"/>
    </row>
    <row r="10" spans="1:9">
      <c r="A10" s="13"/>
      <c r="B10" s="14"/>
      <c r="C10" s="13"/>
      <c r="D10" s="13"/>
      <c r="E10" s="13"/>
      <c r="F10" s="13"/>
      <c r="G10" s="13"/>
      <c r="H10" s="14"/>
      <c r="I10" s="14"/>
    </row>
    <row r="11" spans="1:9">
      <c r="A11" s="13"/>
      <c r="B11" s="14"/>
      <c r="C11" s="14"/>
      <c r="D11" s="14"/>
      <c r="E11" s="14"/>
      <c r="F11" s="14"/>
      <c r="G11" s="14"/>
      <c r="H11" s="14"/>
      <c r="I11" s="14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="2" customFormat="1" ht="18.75" spans="1:9">
      <c r="A13" s="15" t="s">
        <v>355</v>
      </c>
      <c r="B13" s="16"/>
      <c r="C13" s="16"/>
      <c r="D13" s="17"/>
      <c r="E13" s="18"/>
      <c r="F13" s="15" t="s">
        <v>348</v>
      </c>
      <c r="G13" s="16"/>
      <c r="H13" s="17"/>
      <c r="I13" s="23"/>
    </row>
    <row r="14" ht="39" customHeight="1" spans="1:9">
      <c r="A14" s="19" t="s">
        <v>356</v>
      </c>
      <c r="B14" s="19"/>
      <c r="C14" s="20"/>
      <c r="D14" s="20"/>
      <c r="E14" s="20"/>
      <c r="F14" s="20"/>
      <c r="G14" s="20"/>
      <c r="H14" s="20"/>
      <c r="I14" s="20"/>
    </row>
    <row r="15" spans="1:1">
      <c r="A15" t="s">
        <v>307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B4" sqref="B4:C4"/>
    </sheetView>
  </sheetViews>
  <sheetFormatPr defaultColWidth="10.3333333333333" defaultRowHeight="16.5" customHeight="1"/>
  <cols>
    <col min="1" max="2" width="10.3333333333333" style="99"/>
    <col min="3" max="3" width="9.33333333333333" style="99" customWidth="1"/>
    <col min="4" max="4" width="9.58333333333333" style="99" customWidth="1"/>
    <col min="5" max="5" width="9.5" style="99" customWidth="1"/>
    <col min="6" max="6" width="10" style="99" customWidth="1"/>
    <col min="7" max="7" width="11.0833333333333" style="99" customWidth="1"/>
    <col min="8" max="8" width="10.0833333333333" style="99" customWidth="1"/>
    <col min="9" max="9" width="10.3333333333333" style="99"/>
    <col min="10" max="10" width="8" style="99" customWidth="1"/>
    <col min="11" max="11" width="10.5833333333333" style="99" customWidth="1"/>
    <col min="12" max="16384" width="10.3333333333333" style="99"/>
  </cols>
  <sheetData>
    <row r="1" ht="21" spans="1:11">
      <c r="A1" s="272" t="s">
        <v>17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5" spans="1:11">
      <c r="A2" s="187" t="s">
        <v>18</v>
      </c>
      <c r="B2" s="102" t="s">
        <v>19</v>
      </c>
      <c r="C2" s="102"/>
      <c r="D2" s="188" t="s">
        <v>20</v>
      </c>
      <c r="E2" s="188"/>
      <c r="F2" s="189" t="s">
        <v>21</v>
      </c>
      <c r="G2" s="189"/>
      <c r="H2" s="190" t="s">
        <v>22</v>
      </c>
      <c r="I2" s="250" t="s">
        <v>23</v>
      </c>
      <c r="J2" s="250"/>
      <c r="K2" s="251"/>
    </row>
    <row r="3" ht="14.25" spans="1:11">
      <c r="A3" s="191" t="s">
        <v>24</v>
      </c>
      <c r="B3" s="192"/>
      <c r="C3" s="193"/>
      <c r="D3" s="194" t="s">
        <v>25</v>
      </c>
      <c r="E3" s="195"/>
      <c r="F3" s="195"/>
      <c r="G3" s="196"/>
      <c r="H3" s="194" t="s">
        <v>26</v>
      </c>
      <c r="I3" s="195"/>
      <c r="J3" s="195"/>
      <c r="K3" s="196"/>
    </row>
    <row r="4" ht="14.25" spans="1:11">
      <c r="A4" s="197" t="s">
        <v>27</v>
      </c>
      <c r="B4" s="106" t="s">
        <v>28</v>
      </c>
      <c r="C4" s="107"/>
      <c r="D4" s="197" t="s">
        <v>29</v>
      </c>
      <c r="E4" s="198"/>
      <c r="F4" s="199">
        <v>45468</v>
      </c>
      <c r="G4" s="200"/>
      <c r="H4" s="197" t="s">
        <v>30</v>
      </c>
      <c r="I4" s="198"/>
      <c r="J4" s="106" t="s">
        <v>31</v>
      </c>
      <c r="K4" s="107" t="s">
        <v>32</v>
      </c>
    </row>
    <row r="5" ht="14.25" spans="1:11">
      <c r="A5" s="201" t="s">
        <v>33</v>
      </c>
      <c r="B5" s="106" t="s">
        <v>34</v>
      </c>
      <c r="C5" s="107"/>
      <c r="D5" s="197" t="s">
        <v>35</v>
      </c>
      <c r="E5" s="198"/>
      <c r="F5" s="199">
        <v>45444</v>
      </c>
      <c r="G5" s="200"/>
      <c r="H5" s="197" t="s">
        <v>36</v>
      </c>
      <c r="I5" s="198"/>
      <c r="J5" s="106" t="s">
        <v>31</v>
      </c>
      <c r="K5" s="107" t="s">
        <v>32</v>
      </c>
    </row>
    <row r="6" ht="14.25" spans="1:11">
      <c r="A6" s="197" t="s">
        <v>37</v>
      </c>
      <c r="B6" s="109">
        <v>2</v>
      </c>
      <c r="C6" s="202">
        <v>5</v>
      </c>
      <c r="D6" s="201" t="s">
        <v>38</v>
      </c>
      <c r="E6" s="221"/>
      <c r="F6" s="199">
        <v>45459</v>
      </c>
      <c r="G6" s="200"/>
      <c r="H6" s="197" t="s">
        <v>39</v>
      </c>
      <c r="I6" s="198"/>
      <c r="J6" s="106" t="s">
        <v>31</v>
      </c>
      <c r="K6" s="107" t="s">
        <v>32</v>
      </c>
    </row>
    <row r="7" ht="14.25" spans="1:11">
      <c r="A7" s="197" t="s">
        <v>40</v>
      </c>
      <c r="B7" s="204">
        <v>950</v>
      </c>
      <c r="C7" s="205"/>
      <c r="D7" s="201" t="s">
        <v>41</v>
      </c>
      <c r="E7" s="220"/>
      <c r="F7" s="199">
        <v>45465</v>
      </c>
      <c r="G7" s="200"/>
      <c r="H7" s="197" t="s">
        <v>42</v>
      </c>
      <c r="I7" s="198"/>
      <c r="J7" s="106" t="s">
        <v>31</v>
      </c>
      <c r="K7" s="107" t="s">
        <v>32</v>
      </c>
    </row>
    <row r="8" ht="15" spans="1:11">
      <c r="A8" s="273"/>
      <c r="B8" s="117"/>
      <c r="C8" s="208"/>
      <c r="D8" s="207" t="s">
        <v>43</v>
      </c>
      <c r="E8" s="209"/>
      <c r="F8" s="210">
        <v>45465</v>
      </c>
      <c r="G8" s="211"/>
      <c r="H8" s="207" t="s">
        <v>44</v>
      </c>
      <c r="I8" s="209"/>
      <c r="J8" s="227" t="s">
        <v>31</v>
      </c>
      <c r="K8" s="253" t="s">
        <v>32</v>
      </c>
    </row>
    <row r="9" ht="15" spans="1:11">
      <c r="A9" s="274" t="s">
        <v>45</v>
      </c>
      <c r="B9" s="275"/>
      <c r="C9" s="275"/>
      <c r="D9" s="275"/>
      <c r="E9" s="275"/>
      <c r="F9" s="275"/>
      <c r="G9" s="275"/>
      <c r="H9" s="275"/>
      <c r="I9" s="275"/>
      <c r="J9" s="275"/>
      <c r="K9" s="315"/>
    </row>
    <row r="10" ht="15" spans="1:11">
      <c r="A10" s="244" t="s">
        <v>46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63"/>
    </row>
    <row r="11" ht="14.25" spans="1:11">
      <c r="A11" s="276" t="s">
        <v>47</v>
      </c>
      <c r="B11" s="277" t="s">
        <v>48</v>
      </c>
      <c r="C11" s="278" t="s">
        <v>49</v>
      </c>
      <c r="D11" s="279"/>
      <c r="E11" s="280" t="s">
        <v>50</v>
      </c>
      <c r="F11" s="277" t="s">
        <v>48</v>
      </c>
      <c r="G11" s="278" t="s">
        <v>49</v>
      </c>
      <c r="H11" s="278" t="s">
        <v>51</v>
      </c>
      <c r="I11" s="280" t="s">
        <v>52</v>
      </c>
      <c r="J11" s="277" t="s">
        <v>48</v>
      </c>
      <c r="K11" s="316" t="s">
        <v>49</v>
      </c>
    </row>
    <row r="12" ht="14.25" spans="1:11">
      <c r="A12" s="201" t="s">
        <v>53</v>
      </c>
      <c r="B12" s="219" t="s">
        <v>48</v>
      </c>
      <c r="C12" s="106" t="s">
        <v>49</v>
      </c>
      <c r="D12" s="220"/>
      <c r="E12" s="221" t="s">
        <v>54</v>
      </c>
      <c r="F12" s="219" t="s">
        <v>48</v>
      </c>
      <c r="G12" s="106" t="s">
        <v>49</v>
      </c>
      <c r="H12" s="106" t="s">
        <v>51</v>
      </c>
      <c r="I12" s="221" t="s">
        <v>55</v>
      </c>
      <c r="J12" s="219" t="s">
        <v>48</v>
      </c>
      <c r="K12" s="107" t="s">
        <v>49</v>
      </c>
    </row>
    <row r="13" ht="14.25" spans="1:11">
      <c r="A13" s="201" t="s">
        <v>56</v>
      </c>
      <c r="B13" s="219" t="s">
        <v>48</v>
      </c>
      <c r="C13" s="106" t="s">
        <v>49</v>
      </c>
      <c r="D13" s="220"/>
      <c r="E13" s="221" t="s">
        <v>57</v>
      </c>
      <c r="F13" s="106" t="s">
        <v>58</v>
      </c>
      <c r="G13" s="106" t="s">
        <v>59</v>
      </c>
      <c r="H13" s="106" t="s">
        <v>51</v>
      </c>
      <c r="I13" s="221" t="s">
        <v>60</v>
      </c>
      <c r="J13" s="219" t="s">
        <v>48</v>
      </c>
      <c r="K13" s="107" t="s">
        <v>49</v>
      </c>
    </row>
    <row r="14" ht="15" spans="1:11">
      <c r="A14" s="207" t="s">
        <v>61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55"/>
    </row>
    <row r="15" ht="15" spans="1:11">
      <c r="A15" s="244" t="s">
        <v>62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63"/>
    </row>
    <row r="16" ht="14.25" spans="1:11">
      <c r="A16" s="281" t="s">
        <v>63</v>
      </c>
      <c r="B16" s="278" t="s">
        <v>58</v>
      </c>
      <c r="C16" s="278" t="s">
        <v>59</v>
      </c>
      <c r="D16" s="282"/>
      <c r="E16" s="283" t="s">
        <v>64</v>
      </c>
      <c r="F16" s="278" t="s">
        <v>58</v>
      </c>
      <c r="G16" s="278" t="s">
        <v>59</v>
      </c>
      <c r="H16" s="284"/>
      <c r="I16" s="283" t="s">
        <v>65</v>
      </c>
      <c r="J16" s="278" t="s">
        <v>58</v>
      </c>
      <c r="K16" s="316" t="s">
        <v>59</v>
      </c>
    </row>
    <row r="17" customHeight="1" spans="1:22">
      <c r="A17" s="203" t="s">
        <v>66</v>
      </c>
      <c r="B17" s="106" t="s">
        <v>58</v>
      </c>
      <c r="C17" s="106" t="s">
        <v>59</v>
      </c>
      <c r="D17" s="109"/>
      <c r="E17" s="231" t="s">
        <v>67</v>
      </c>
      <c r="F17" s="106" t="s">
        <v>58</v>
      </c>
      <c r="G17" s="106" t="s">
        <v>59</v>
      </c>
      <c r="H17" s="285"/>
      <c r="I17" s="231" t="s">
        <v>68</v>
      </c>
      <c r="J17" s="106" t="s">
        <v>58</v>
      </c>
      <c r="K17" s="107" t="s">
        <v>59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86" t="s">
        <v>69</v>
      </c>
      <c r="B18" s="287"/>
      <c r="C18" s="287"/>
      <c r="D18" s="287"/>
      <c r="E18" s="287"/>
      <c r="F18" s="287"/>
      <c r="G18" s="287"/>
      <c r="H18" s="287"/>
      <c r="I18" s="287"/>
      <c r="J18" s="287"/>
      <c r="K18" s="318"/>
    </row>
    <row r="19" ht="18" customHeight="1" spans="1:11">
      <c r="A19" s="244" t="s">
        <v>70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63"/>
    </row>
    <row r="20" customHeight="1" spans="1:11">
      <c r="A20" s="288" t="s">
        <v>71</v>
      </c>
      <c r="B20" s="289"/>
      <c r="C20" s="289"/>
      <c r="D20" s="289"/>
      <c r="E20" s="289"/>
      <c r="F20" s="289"/>
      <c r="G20" s="289"/>
      <c r="H20" s="289"/>
      <c r="I20" s="289"/>
      <c r="J20" s="289"/>
      <c r="K20" s="319"/>
    </row>
    <row r="21" ht="21.75" customHeight="1" spans="1:11">
      <c r="A21" s="290" t="s">
        <v>72</v>
      </c>
      <c r="B21" s="231" t="s">
        <v>73</v>
      </c>
      <c r="C21" s="231" t="s">
        <v>74</v>
      </c>
      <c r="D21" s="231" t="s">
        <v>75</v>
      </c>
      <c r="E21" s="231" t="s">
        <v>76</v>
      </c>
      <c r="F21" s="231" t="s">
        <v>77</v>
      </c>
      <c r="G21" s="231" t="s">
        <v>78</v>
      </c>
      <c r="H21" s="231" t="s">
        <v>79</v>
      </c>
      <c r="I21" s="231" t="s">
        <v>80</v>
      </c>
      <c r="J21" s="231" t="s">
        <v>81</v>
      </c>
      <c r="K21" s="166" t="s">
        <v>82</v>
      </c>
    </row>
    <row r="22" customHeight="1" spans="1:11">
      <c r="A22" s="206" t="s">
        <v>83</v>
      </c>
      <c r="B22" s="291"/>
      <c r="C22" s="291"/>
      <c r="D22" s="291">
        <v>1</v>
      </c>
      <c r="E22" s="291">
        <v>1</v>
      </c>
      <c r="F22" s="291">
        <v>1</v>
      </c>
      <c r="G22" s="291">
        <v>1</v>
      </c>
      <c r="H22" s="291">
        <v>1</v>
      </c>
      <c r="I22" s="291"/>
      <c r="J22" s="291"/>
      <c r="K22" s="320"/>
    </row>
    <row r="23" customHeight="1" spans="1:11">
      <c r="A23" s="206" t="s">
        <v>84</v>
      </c>
      <c r="B23" s="291"/>
      <c r="C23" s="291"/>
      <c r="D23" s="291">
        <v>1</v>
      </c>
      <c r="E23" s="291">
        <v>1</v>
      </c>
      <c r="F23" s="291">
        <v>1</v>
      </c>
      <c r="G23" s="291">
        <v>1</v>
      </c>
      <c r="H23" s="291">
        <v>1</v>
      </c>
      <c r="I23" s="291"/>
      <c r="J23" s="291"/>
      <c r="K23" s="321"/>
    </row>
    <row r="24" customHeight="1" spans="1:11">
      <c r="A24" s="206"/>
      <c r="B24" s="291"/>
      <c r="C24" s="291"/>
      <c r="D24" s="291"/>
      <c r="E24" s="291"/>
      <c r="F24" s="291"/>
      <c r="G24" s="291"/>
      <c r="H24" s="291"/>
      <c r="I24" s="291"/>
      <c r="J24" s="291"/>
      <c r="K24" s="321"/>
    </row>
    <row r="25" customHeight="1" spans="1:11">
      <c r="A25" s="206"/>
      <c r="B25" s="291"/>
      <c r="C25" s="291"/>
      <c r="D25" s="291"/>
      <c r="E25" s="291"/>
      <c r="F25" s="291"/>
      <c r="G25" s="291"/>
      <c r="H25" s="291"/>
      <c r="I25" s="291"/>
      <c r="J25" s="291"/>
      <c r="K25" s="160"/>
    </row>
    <row r="26" customHeight="1" spans="1:11">
      <c r="A26" s="206"/>
      <c r="B26" s="291"/>
      <c r="C26" s="291"/>
      <c r="D26" s="291"/>
      <c r="E26" s="291"/>
      <c r="F26" s="291"/>
      <c r="G26" s="291"/>
      <c r="H26" s="291"/>
      <c r="I26" s="291"/>
      <c r="J26" s="291"/>
      <c r="K26" s="160"/>
    </row>
    <row r="27" customHeight="1" spans="1:11">
      <c r="A27" s="206"/>
      <c r="B27" s="291"/>
      <c r="C27" s="291"/>
      <c r="D27" s="291"/>
      <c r="E27" s="291"/>
      <c r="F27" s="291"/>
      <c r="G27" s="291"/>
      <c r="H27" s="291"/>
      <c r="I27" s="291"/>
      <c r="J27" s="291"/>
      <c r="K27" s="160"/>
    </row>
    <row r="28" customHeight="1" spans="1:11">
      <c r="A28" s="206"/>
      <c r="B28" s="291"/>
      <c r="C28" s="291"/>
      <c r="D28" s="291"/>
      <c r="E28" s="291"/>
      <c r="F28" s="291"/>
      <c r="G28" s="291"/>
      <c r="H28" s="291"/>
      <c r="I28" s="291"/>
      <c r="J28" s="291"/>
      <c r="K28" s="160"/>
    </row>
    <row r="29" ht="18" customHeight="1" spans="1:11">
      <c r="A29" s="292" t="s">
        <v>85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2"/>
    </row>
    <row r="30" ht="18.75" customHeight="1" spans="1:11">
      <c r="A30" s="294" t="s">
        <v>86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3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4"/>
    </row>
    <row r="32" ht="18" customHeight="1" spans="1:11">
      <c r="A32" s="292" t="s">
        <v>87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2"/>
    </row>
    <row r="33" ht="14.25" spans="1:11">
      <c r="A33" s="298" t="s">
        <v>88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5"/>
    </row>
    <row r="34" ht="15" spans="1:11">
      <c r="A34" s="114" t="s">
        <v>89</v>
      </c>
      <c r="B34" s="115"/>
      <c r="C34" s="106" t="s">
        <v>31</v>
      </c>
      <c r="D34" s="106" t="s">
        <v>32</v>
      </c>
      <c r="E34" s="300" t="s">
        <v>90</v>
      </c>
      <c r="F34" s="301"/>
      <c r="G34" s="301"/>
      <c r="H34" s="301"/>
      <c r="I34" s="301"/>
      <c r="J34" s="301"/>
      <c r="K34" s="326"/>
    </row>
    <row r="35" ht="15" spans="1:11">
      <c r="A35" s="302" t="s">
        <v>91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4.25" spans="1:11">
      <c r="A36" s="303" t="s">
        <v>92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27"/>
    </row>
    <row r="37" ht="14.25" spans="1:11">
      <c r="A37" s="236" t="s">
        <v>93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1"/>
    </row>
    <row r="38" ht="14.25" spans="1:11">
      <c r="A38" s="236" t="s">
        <v>94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61"/>
    </row>
    <row r="39" ht="14.2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1"/>
    </row>
    <row r="40" ht="14.2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1"/>
    </row>
    <row r="41" ht="14.2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1"/>
    </row>
    <row r="42" ht="14.2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1"/>
    </row>
    <row r="43" ht="15" spans="1:11">
      <c r="A43" s="232" t="s">
        <v>95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59"/>
    </row>
    <row r="44" ht="15" spans="1:11">
      <c r="A44" s="244" t="s">
        <v>96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63"/>
    </row>
    <row r="45" ht="14.25" spans="1:11">
      <c r="A45" s="281" t="s">
        <v>97</v>
      </c>
      <c r="B45" s="278" t="s">
        <v>58</v>
      </c>
      <c r="C45" s="278" t="s">
        <v>59</v>
      </c>
      <c r="D45" s="278" t="s">
        <v>51</v>
      </c>
      <c r="E45" s="283" t="s">
        <v>98</v>
      </c>
      <c r="F45" s="278" t="s">
        <v>58</v>
      </c>
      <c r="G45" s="278" t="s">
        <v>59</v>
      </c>
      <c r="H45" s="278" t="s">
        <v>51</v>
      </c>
      <c r="I45" s="283" t="s">
        <v>99</v>
      </c>
      <c r="J45" s="278" t="s">
        <v>58</v>
      </c>
      <c r="K45" s="316" t="s">
        <v>59</v>
      </c>
    </row>
    <row r="46" ht="14.25" spans="1:11">
      <c r="A46" s="203" t="s">
        <v>50</v>
      </c>
      <c r="B46" s="106" t="s">
        <v>58</v>
      </c>
      <c r="C46" s="106" t="s">
        <v>59</v>
      </c>
      <c r="D46" s="106" t="s">
        <v>51</v>
      </c>
      <c r="E46" s="231" t="s">
        <v>57</v>
      </c>
      <c r="F46" s="106" t="s">
        <v>58</v>
      </c>
      <c r="G46" s="106" t="s">
        <v>59</v>
      </c>
      <c r="H46" s="106" t="s">
        <v>51</v>
      </c>
      <c r="I46" s="231" t="s">
        <v>68</v>
      </c>
      <c r="J46" s="106" t="s">
        <v>58</v>
      </c>
      <c r="K46" s="107" t="s">
        <v>59</v>
      </c>
    </row>
    <row r="47" ht="15" spans="1:11">
      <c r="A47" s="207" t="s">
        <v>61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55"/>
    </row>
    <row r="48" ht="15" spans="1:11">
      <c r="A48" s="302" t="s">
        <v>100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27"/>
    </row>
    <row r="50" ht="15" spans="1:11">
      <c r="A50" s="305" t="s">
        <v>101</v>
      </c>
      <c r="B50" s="306" t="s">
        <v>102</v>
      </c>
      <c r="C50" s="306"/>
      <c r="D50" s="307" t="s">
        <v>103</v>
      </c>
      <c r="E50" s="308" t="s">
        <v>104</v>
      </c>
      <c r="F50" s="309" t="s">
        <v>105</v>
      </c>
      <c r="G50" s="310">
        <v>45455</v>
      </c>
      <c r="H50" s="311" t="s">
        <v>106</v>
      </c>
      <c r="I50" s="328"/>
      <c r="J50" s="329" t="s">
        <v>107</v>
      </c>
      <c r="K50" s="330"/>
    </row>
    <row r="51" ht="15" spans="1:11">
      <c r="A51" s="302" t="s">
        <v>108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5" spans="1:11">
      <c r="A52" s="312"/>
      <c r="B52" s="313"/>
      <c r="C52" s="313"/>
      <c r="D52" s="313"/>
      <c r="E52" s="313"/>
      <c r="F52" s="313"/>
      <c r="G52" s="313"/>
      <c r="H52" s="313"/>
      <c r="I52" s="313"/>
      <c r="J52" s="313"/>
      <c r="K52" s="331"/>
    </row>
    <row r="53" ht="15" spans="1:11">
      <c r="A53" s="305" t="s">
        <v>101</v>
      </c>
      <c r="B53" s="306" t="s">
        <v>102</v>
      </c>
      <c r="C53" s="306"/>
      <c r="D53" s="307" t="s">
        <v>103</v>
      </c>
      <c r="E53" s="314"/>
      <c r="F53" s="309" t="s">
        <v>109</v>
      </c>
      <c r="G53" s="310"/>
      <c r="H53" s="311" t="s">
        <v>106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209550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247650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247650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L20" sqref="L20"/>
    </sheetView>
  </sheetViews>
  <sheetFormatPr defaultColWidth="9" defaultRowHeight="26.15" customHeight="1"/>
  <cols>
    <col min="1" max="1" width="20.5833333333333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5833333333333" style="54" customWidth="1"/>
    <col min="13" max="13" width="14.0833333333333" style="54" customWidth="1"/>
    <col min="14" max="14" width="16.3333333333333" style="54" customWidth="1"/>
    <col min="15" max="16384" width="9" style="54"/>
  </cols>
  <sheetData>
    <row r="1" ht="30" customHeight="1" spans="1:14">
      <c r="A1" s="55" t="s">
        <v>110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3">
        <v>2</v>
      </c>
      <c r="I2" s="57" t="s">
        <v>22</v>
      </c>
      <c r="J2" s="60" t="s">
        <v>23</v>
      </c>
      <c r="K2" s="60"/>
      <c r="L2" s="60"/>
      <c r="M2" s="60"/>
      <c r="N2" s="60"/>
    </row>
    <row r="3" ht="29.15" customHeight="1" spans="1:14">
      <c r="A3" s="62" t="s">
        <v>111</v>
      </c>
      <c r="B3" s="62" t="s">
        <v>112</v>
      </c>
      <c r="C3" s="62"/>
      <c r="D3" s="62"/>
      <c r="E3" s="62"/>
      <c r="F3" s="62"/>
      <c r="G3" s="62"/>
      <c r="H3" s="63"/>
      <c r="I3" s="62" t="s">
        <v>113</v>
      </c>
      <c r="J3" s="62"/>
      <c r="K3" s="62"/>
      <c r="L3" s="62"/>
      <c r="M3" s="62"/>
      <c r="N3" s="62"/>
    </row>
    <row r="4" ht="29.15" customHeight="1" spans="1:14">
      <c r="A4" s="62"/>
      <c r="B4" s="64" t="s">
        <v>74</v>
      </c>
      <c r="C4" s="64" t="s">
        <v>75</v>
      </c>
      <c r="D4" s="65" t="s">
        <v>76</v>
      </c>
      <c r="E4" s="64" t="s">
        <v>77</v>
      </c>
      <c r="F4" s="64" t="s">
        <v>78</v>
      </c>
      <c r="G4" s="64" t="s">
        <v>79</v>
      </c>
      <c r="H4" s="63"/>
      <c r="I4" s="87"/>
      <c r="J4" s="87"/>
      <c r="K4" s="269" t="s">
        <v>114</v>
      </c>
      <c r="L4" s="270"/>
      <c r="M4" s="87"/>
      <c r="N4" s="87"/>
    </row>
    <row r="5" ht="29.15" customHeight="1" spans="1:14">
      <c r="A5" s="62"/>
      <c r="B5" s="66" t="s">
        <v>115</v>
      </c>
      <c r="C5" s="66" t="s">
        <v>116</v>
      </c>
      <c r="D5" s="65" t="s">
        <v>117</v>
      </c>
      <c r="E5" s="66" t="s">
        <v>118</v>
      </c>
      <c r="F5" s="66" t="s">
        <v>119</v>
      </c>
      <c r="G5" s="66" t="s">
        <v>120</v>
      </c>
      <c r="H5" s="63"/>
      <c r="I5" s="89"/>
      <c r="J5" s="89"/>
      <c r="K5" s="89"/>
      <c r="L5" s="89" t="s">
        <v>121</v>
      </c>
      <c r="M5" s="89"/>
      <c r="N5" s="89"/>
    </row>
    <row r="6" ht="29.15" customHeight="1" spans="1:14">
      <c r="A6" s="67" t="s">
        <v>122</v>
      </c>
      <c r="B6" s="68">
        <f>C6-2.1</f>
        <v>89.8</v>
      </c>
      <c r="C6" s="68">
        <f>D6-2.1</f>
        <v>91.9</v>
      </c>
      <c r="D6" s="69">
        <v>94</v>
      </c>
      <c r="E6" s="68">
        <f t="shared" ref="E6:G6" si="0">D6+2.1</f>
        <v>96.1</v>
      </c>
      <c r="F6" s="68">
        <f t="shared" si="0"/>
        <v>98.2</v>
      </c>
      <c r="G6" s="68">
        <f t="shared" si="0"/>
        <v>100.3</v>
      </c>
      <c r="H6" s="63"/>
      <c r="I6" s="90" t="s">
        <v>123</v>
      </c>
      <c r="J6" s="90"/>
      <c r="K6" s="90" t="s">
        <v>124</v>
      </c>
      <c r="L6" s="90" t="s">
        <v>125</v>
      </c>
      <c r="M6" s="90"/>
      <c r="N6" s="90"/>
    </row>
    <row r="7" ht="29.15" customHeight="1" spans="1:14">
      <c r="A7" s="67" t="s">
        <v>126</v>
      </c>
      <c r="B7" s="68">
        <f>C7-1.5</f>
        <v>63</v>
      </c>
      <c r="C7" s="68">
        <f>D7-1.5</f>
        <v>64.5</v>
      </c>
      <c r="D7" s="69">
        <v>66</v>
      </c>
      <c r="E7" s="68">
        <f t="shared" ref="E7:G7" si="1">D7+1.5</f>
        <v>67.5</v>
      </c>
      <c r="F7" s="68">
        <f t="shared" si="1"/>
        <v>69</v>
      </c>
      <c r="G7" s="68">
        <f t="shared" si="1"/>
        <v>70.5</v>
      </c>
      <c r="H7" s="63"/>
      <c r="I7" s="92"/>
      <c r="J7" s="92"/>
      <c r="K7" s="90" t="s">
        <v>127</v>
      </c>
      <c r="L7" s="90" t="s">
        <v>128</v>
      </c>
      <c r="M7" s="92"/>
      <c r="N7" s="92"/>
    </row>
    <row r="8" ht="29.15" customHeight="1" spans="1:14">
      <c r="A8" s="67" t="s">
        <v>129</v>
      </c>
      <c r="B8" s="68">
        <f>C8-4</f>
        <v>66</v>
      </c>
      <c r="C8" s="68">
        <f>D8-4</f>
        <v>70</v>
      </c>
      <c r="D8" s="69" t="s">
        <v>130</v>
      </c>
      <c r="E8" s="68">
        <f t="shared" ref="E8:G10" si="2">D8+4</f>
        <v>78</v>
      </c>
      <c r="F8" s="68">
        <f>E8+5</f>
        <v>83</v>
      </c>
      <c r="G8" s="68">
        <f>F8+6</f>
        <v>89</v>
      </c>
      <c r="H8" s="63"/>
      <c r="I8" s="92"/>
      <c r="J8" s="92"/>
      <c r="K8" s="90" t="s">
        <v>128</v>
      </c>
      <c r="L8" s="90" t="s">
        <v>131</v>
      </c>
      <c r="M8" s="92"/>
      <c r="N8" s="92"/>
    </row>
    <row r="9" ht="29.15" customHeight="1" spans="1:14">
      <c r="A9" s="67" t="s">
        <v>132</v>
      </c>
      <c r="B9" s="68">
        <f>C9-4</f>
        <v>80</v>
      </c>
      <c r="C9" s="68">
        <f>D9-4</f>
        <v>84</v>
      </c>
      <c r="D9" s="69" t="s">
        <v>133</v>
      </c>
      <c r="E9" s="68">
        <f t="shared" si="2"/>
        <v>92</v>
      </c>
      <c r="F9" s="68">
        <f>E9+5</f>
        <v>97</v>
      </c>
      <c r="G9" s="68">
        <f>F9+6</f>
        <v>103</v>
      </c>
      <c r="H9" s="63"/>
      <c r="I9" s="90"/>
      <c r="J9" s="90"/>
      <c r="K9" s="90" t="s">
        <v>131</v>
      </c>
      <c r="L9" s="90" t="s">
        <v>131</v>
      </c>
      <c r="M9" s="90"/>
      <c r="N9" s="90"/>
    </row>
    <row r="10" ht="46" customHeight="1" spans="1:14">
      <c r="A10" s="70" t="s">
        <v>134</v>
      </c>
      <c r="B10" s="71">
        <f>C10-3.6</f>
        <v>88.8</v>
      </c>
      <c r="C10" s="71">
        <f>D10-3.6</f>
        <v>92.4</v>
      </c>
      <c r="D10" s="72" t="s">
        <v>135</v>
      </c>
      <c r="E10" s="71">
        <f t="shared" si="2"/>
        <v>100</v>
      </c>
      <c r="F10" s="71">
        <f t="shared" si="2"/>
        <v>104</v>
      </c>
      <c r="G10" s="71">
        <f t="shared" si="2"/>
        <v>108</v>
      </c>
      <c r="H10" s="63"/>
      <c r="I10" s="92"/>
      <c r="J10" s="92"/>
      <c r="K10" s="90" t="s">
        <v>131</v>
      </c>
      <c r="L10" s="92" t="s">
        <v>136</v>
      </c>
      <c r="M10" s="92"/>
      <c r="N10" s="92"/>
    </row>
    <row r="11" ht="29.15" customHeight="1" spans="1:14">
      <c r="A11" s="70" t="s">
        <v>137</v>
      </c>
      <c r="B11" s="68">
        <f>C11-2.3/2</f>
        <v>28.2</v>
      </c>
      <c r="C11" s="68">
        <f>D11-2.3/2</f>
        <v>29.35</v>
      </c>
      <c r="D11" s="69">
        <v>30.5</v>
      </c>
      <c r="E11" s="68">
        <f t="shared" ref="E11:G11" si="3">D11+2.6/2</f>
        <v>31.8</v>
      </c>
      <c r="F11" s="68">
        <f t="shared" si="3"/>
        <v>33.1</v>
      </c>
      <c r="G11" s="68">
        <f t="shared" si="3"/>
        <v>34.4</v>
      </c>
      <c r="H11" s="63"/>
      <c r="I11" s="92"/>
      <c r="J11" s="92"/>
      <c r="K11" s="90" t="s">
        <v>138</v>
      </c>
      <c r="L11" s="92" t="s">
        <v>136</v>
      </c>
      <c r="M11" s="92"/>
      <c r="N11" s="92"/>
    </row>
    <row r="12" ht="29.15" customHeight="1" spans="1:14">
      <c r="A12" s="67" t="s">
        <v>139</v>
      </c>
      <c r="B12" s="68">
        <f>C12-0.7</f>
        <v>19.6</v>
      </c>
      <c r="C12" s="68">
        <f>D12-0.7</f>
        <v>20.3</v>
      </c>
      <c r="D12" s="69">
        <v>21</v>
      </c>
      <c r="E12" s="68">
        <f>D12+0.7</f>
        <v>21.7</v>
      </c>
      <c r="F12" s="68">
        <f>E12+0.7</f>
        <v>22.4</v>
      </c>
      <c r="G12" s="68">
        <f>F12+0.9</f>
        <v>23.3</v>
      </c>
      <c r="H12" s="63"/>
      <c r="I12" s="92"/>
      <c r="J12" s="92"/>
      <c r="K12" s="90" t="s">
        <v>131</v>
      </c>
      <c r="L12" s="90" t="s">
        <v>131</v>
      </c>
      <c r="M12" s="92"/>
      <c r="N12" s="92"/>
    </row>
    <row r="13" ht="29.15" customHeight="1" spans="1:14">
      <c r="A13" s="67" t="s">
        <v>140</v>
      </c>
      <c r="B13" s="68">
        <f>C13-0.5</f>
        <v>13</v>
      </c>
      <c r="C13" s="68">
        <f>D13-0.5</f>
        <v>13.5</v>
      </c>
      <c r="D13" s="69">
        <v>14</v>
      </c>
      <c r="E13" s="68">
        <f>D13+0.5</f>
        <v>14.5</v>
      </c>
      <c r="F13" s="68">
        <f>E13+0.5</f>
        <v>15</v>
      </c>
      <c r="G13" s="68">
        <f>F13+0.7</f>
        <v>15.7</v>
      </c>
      <c r="H13" s="63"/>
      <c r="I13" s="92"/>
      <c r="J13" s="92"/>
      <c r="K13" s="90" t="s">
        <v>131</v>
      </c>
      <c r="L13" s="90" t="s">
        <v>131</v>
      </c>
      <c r="M13" s="92"/>
      <c r="N13" s="92"/>
    </row>
    <row r="14" ht="29.15" customHeight="1" spans="1:14">
      <c r="A14" s="67" t="s">
        <v>141</v>
      </c>
      <c r="B14" s="68">
        <f>C14-0.5</f>
        <v>15.5</v>
      </c>
      <c r="C14" s="68">
        <f>D14-0.5</f>
        <v>16</v>
      </c>
      <c r="D14" s="69">
        <v>16.5</v>
      </c>
      <c r="E14" s="68">
        <f>D14+0.5</f>
        <v>17</v>
      </c>
      <c r="F14" s="68">
        <f>E14+0.5</f>
        <v>17.5</v>
      </c>
      <c r="G14" s="68">
        <f>F14+0.7</f>
        <v>18.2</v>
      </c>
      <c r="H14" s="63"/>
      <c r="I14" s="92"/>
      <c r="J14" s="92"/>
      <c r="K14" s="90" t="s">
        <v>131</v>
      </c>
      <c r="L14" s="90" t="s">
        <v>131</v>
      </c>
      <c r="M14" s="92"/>
      <c r="N14" s="92"/>
    </row>
    <row r="15" ht="29.15" customHeight="1" spans="1:14">
      <c r="A15" s="67" t="s">
        <v>142</v>
      </c>
      <c r="B15" s="68">
        <f>C15-0.7</f>
        <v>26.2</v>
      </c>
      <c r="C15" s="68">
        <f>D15-0.6</f>
        <v>26.9</v>
      </c>
      <c r="D15" s="69">
        <v>27.5</v>
      </c>
      <c r="E15" s="68">
        <f>D15+0.6</f>
        <v>28.1</v>
      </c>
      <c r="F15" s="68">
        <f>E15+0.7</f>
        <v>28.8</v>
      </c>
      <c r="G15" s="68">
        <f>F15+0.6</f>
        <v>29.4</v>
      </c>
      <c r="H15" s="63"/>
      <c r="I15" s="92"/>
      <c r="J15" s="92"/>
      <c r="K15" s="90" t="s">
        <v>143</v>
      </c>
      <c r="L15" s="92" t="s">
        <v>144</v>
      </c>
      <c r="M15" s="92"/>
      <c r="N15" s="92"/>
    </row>
    <row r="16" ht="29.15" customHeight="1" spans="1:14">
      <c r="A16" s="67" t="s">
        <v>145</v>
      </c>
      <c r="B16" s="68">
        <f>C16-0.9</f>
        <v>36.7</v>
      </c>
      <c r="C16" s="68">
        <f>D16-0.9</f>
        <v>37.6</v>
      </c>
      <c r="D16" s="69">
        <v>38.5</v>
      </c>
      <c r="E16" s="68">
        <f t="shared" ref="E16:G16" si="4">D16+1.1</f>
        <v>39.6</v>
      </c>
      <c r="F16" s="68">
        <f t="shared" si="4"/>
        <v>40.7</v>
      </c>
      <c r="G16" s="68">
        <f t="shared" si="4"/>
        <v>41.8</v>
      </c>
      <c r="H16" s="63"/>
      <c r="I16" s="92"/>
      <c r="J16" s="92"/>
      <c r="K16" s="90" t="s">
        <v>124</v>
      </c>
      <c r="L16" s="92" t="s">
        <v>146</v>
      </c>
      <c r="M16" s="92"/>
      <c r="N16" s="92"/>
    </row>
    <row r="17" ht="29.15" customHeight="1" spans="1:14">
      <c r="A17" s="67" t="s">
        <v>147</v>
      </c>
      <c r="B17" s="68">
        <f>D17-0.5</f>
        <v>15.5</v>
      </c>
      <c r="C17" s="68">
        <f>B17</f>
        <v>15.5</v>
      </c>
      <c r="D17" s="69">
        <v>16</v>
      </c>
      <c r="E17" s="68">
        <f>D17</f>
        <v>16</v>
      </c>
      <c r="F17" s="68">
        <f>D17+1.5</f>
        <v>17.5</v>
      </c>
      <c r="G17" s="68">
        <f>F17</f>
        <v>17.5</v>
      </c>
      <c r="H17" s="63"/>
      <c r="I17" s="92"/>
      <c r="J17" s="92"/>
      <c r="K17" s="90" t="s">
        <v>138</v>
      </c>
      <c r="L17" s="90" t="s">
        <v>138</v>
      </c>
      <c r="M17" s="92"/>
      <c r="N17" s="92"/>
    </row>
    <row r="18" ht="29.15" customHeight="1" spans="1:14">
      <c r="A18" s="67" t="s">
        <v>148</v>
      </c>
      <c r="B18" s="68">
        <f>D18</f>
        <v>4</v>
      </c>
      <c r="C18" s="68">
        <f>D18</f>
        <v>4</v>
      </c>
      <c r="D18" s="69">
        <v>4</v>
      </c>
      <c r="E18" s="68">
        <f>D18</f>
        <v>4</v>
      </c>
      <c r="F18" s="68">
        <f>D18</f>
        <v>4</v>
      </c>
      <c r="G18" s="68">
        <f>D18</f>
        <v>4</v>
      </c>
      <c r="H18" s="63"/>
      <c r="I18" s="92"/>
      <c r="J18" s="92"/>
      <c r="K18" s="90" t="s">
        <v>131</v>
      </c>
      <c r="L18" s="92" t="s">
        <v>131</v>
      </c>
      <c r="M18" s="92"/>
      <c r="N18" s="92"/>
    </row>
    <row r="19" ht="29.15" customHeight="1" spans="1:14">
      <c r="A19" s="67" t="s">
        <v>149</v>
      </c>
      <c r="B19" s="68">
        <f>D19</f>
        <v>4</v>
      </c>
      <c r="C19" s="68">
        <f>D19</f>
        <v>4</v>
      </c>
      <c r="D19" s="69">
        <v>4</v>
      </c>
      <c r="E19" s="68">
        <f>D19</f>
        <v>4</v>
      </c>
      <c r="F19" s="68">
        <f>D19</f>
        <v>4</v>
      </c>
      <c r="G19" s="68">
        <f>D19</f>
        <v>4</v>
      </c>
      <c r="H19" s="63"/>
      <c r="I19" s="92"/>
      <c r="J19" s="92"/>
      <c r="K19" s="90" t="s">
        <v>131</v>
      </c>
      <c r="L19" s="92" t="s">
        <v>131</v>
      </c>
      <c r="M19" s="92"/>
      <c r="N19" s="92"/>
    </row>
    <row r="20" ht="29.15" customHeight="1" spans="1:14">
      <c r="A20" s="73" t="s">
        <v>150</v>
      </c>
      <c r="B20" s="74"/>
      <c r="C20" s="74">
        <v>105</v>
      </c>
      <c r="D20" s="75">
        <v>109</v>
      </c>
      <c r="E20" s="74">
        <v>113</v>
      </c>
      <c r="F20" s="74">
        <v>118</v>
      </c>
      <c r="G20" s="74">
        <v>124</v>
      </c>
      <c r="H20" s="63"/>
      <c r="I20" s="92"/>
      <c r="J20" s="92"/>
      <c r="K20" s="92"/>
      <c r="L20" s="92"/>
      <c r="M20" s="92"/>
      <c r="N20" s="92"/>
    </row>
    <row r="21" ht="29.15" customHeight="1" spans="1:14">
      <c r="A21" s="76"/>
      <c r="B21" s="76"/>
      <c r="C21" s="76"/>
      <c r="D21" s="77"/>
      <c r="E21" s="78"/>
      <c r="F21" s="78"/>
      <c r="G21" s="78"/>
      <c r="H21" s="63"/>
      <c r="I21" s="92"/>
      <c r="J21" s="92"/>
      <c r="K21" s="92"/>
      <c r="L21" s="92"/>
      <c r="M21" s="92"/>
      <c r="N21" s="92"/>
    </row>
    <row r="22" ht="29.15" customHeight="1" spans="1:14">
      <c r="A22" s="76"/>
      <c r="B22" s="76"/>
      <c r="C22" s="76"/>
      <c r="D22" s="77"/>
      <c r="E22" s="78"/>
      <c r="F22" s="78"/>
      <c r="G22" s="78"/>
      <c r="H22" s="63"/>
      <c r="I22" s="92"/>
      <c r="J22" s="92"/>
      <c r="K22" s="92"/>
      <c r="L22" s="92"/>
      <c r="M22" s="92"/>
      <c r="N22" s="92"/>
    </row>
    <row r="23" ht="29.15" customHeight="1" spans="1:14">
      <c r="A23" s="185"/>
      <c r="B23" s="185"/>
      <c r="C23" s="185"/>
      <c r="D23" s="185"/>
      <c r="E23" s="185"/>
      <c r="F23" s="185"/>
      <c r="G23" s="185"/>
      <c r="H23" s="63"/>
      <c r="I23" s="184"/>
      <c r="J23" s="184"/>
      <c r="K23" s="92"/>
      <c r="L23" s="184"/>
      <c r="M23" s="184"/>
      <c r="N23" s="184"/>
    </row>
    <row r="24" ht="14.25" spans="1:14">
      <c r="A24" s="268"/>
      <c r="B24" s="82"/>
      <c r="C24" s="82"/>
      <c r="D24" s="82"/>
      <c r="E24" s="82"/>
      <c r="F24" s="82"/>
      <c r="G24" s="82"/>
      <c r="H24" s="82"/>
      <c r="I24" s="81" t="s">
        <v>151</v>
      </c>
      <c r="J24" s="271">
        <v>45455</v>
      </c>
      <c r="K24" s="81" t="s">
        <v>152</v>
      </c>
      <c r="L24" s="81"/>
      <c r="M24" s="81" t="s">
        <v>153</v>
      </c>
      <c r="N24" s="54" t="s">
        <v>107</v>
      </c>
    </row>
    <row r="25" ht="19" customHeight="1" spans="1:1">
      <c r="A25" s="54" t="s">
        <v>154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39" zoomScaleNormal="139" zoomScalePageLayoutView="125" workbookViewId="0">
      <selection activeCell="B7" sqref="B7:C7"/>
    </sheetView>
  </sheetViews>
  <sheetFormatPr defaultColWidth="10" defaultRowHeight="16.5" customHeight="1"/>
  <cols>
    <col min="1" max="6" width="10" style="99"/>
    <col min="7" max="7" width="12.25" style="99" customWidth="1"/>
    <col min="8" max="16384" width="10" style="99"/>
  </cols>
  <sheetData>
    <row r="1" ht="22.5" customHeight="1" spans="1:11">
      <c r="A1" s="186" t="s">
        <v>155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18</v>
      </c>
      <c r="B2" s="102" t="s">
        <v>19</v>
      </c>
      <c r="C2" s="102"/>
      <c r="D2" s="188" t="s">
        <v>20</v>
      </c>
      <c r="E2" s="188"/>
      <c r="F2" s="189" t="s">
        <v>21</v>
      </c>
      <c r="G2" s="189"/>
      <c r="H2" s="190" t="s">
        <v>22</v>
      </c>
      <c r="I2" s="250" t="s">
        <v>23</v>
      </c>
      <c r="J2" s="250"/>
      <c r="K2" s="251"/>
    </row>
    <row r="3" customHeight="1" spans="1:11">
      <c r="A3" s="191" t="s">
        <v>24</v>
      </c>
      <c r="B3" s="192"/>
      <c r="C3" s="193"/>
      <c r="D3" s="194" t="s">
        <v>25</v>
      </c>
      <c r="E3" s="195"/>
      <c r="F3" s="195"/>
      <c r="G3" s="196"/>
      <c r="H3" s="194" t="s">
        <v>26</v>
      </c>
      <c r="I3" s="195"/>
      <c r="J3" s="195"/>
      <c r="K3" s="196"/>
    </row>
    <row r="4" customHeight="1" spans="1:11">
      <c r="A4" s="197" t="s">
        <v>27</v>
      </c>
      <c r="B4" s="106" t="s">
        <v>28</v>
      </c>
      <c r="C4" s="107"/>
      <c r="D4" s="197" t="s">
        <v>29</v>
      </c>
      <c r="E4" s="198"/>
      <c r="F4" s="199">
        <v>45468</v>
      </c>
      <c r="G4" s="200"/>
      <c r="H4" s="197" t="s">
        <v>156</v>
      </c>
      <c r="I4" s="198"/>
      <c r="J4" s="106" t="s">
        <v>31</v>
      </c>
      <c r="K4" s="107" t="s">
        <v>32</v>
      </c>
    </row>
    <row r="5" customHeight="1" spans="1:11">
      <c r="A5" s="201" t="s">
        <v>33</v>
      </c>
      <c r="B5" s="106" t="s">
        <v>34</v>
      </c>
      <c r="C5" s="107"/>
      <c r="D5" s="197" t="s">
        <v>157</v>
      </c>
      <c r="E5" s="198"/>
      <c r="F5" s="199">
        <v>45444</v>
      </c>
      <c r="G5" s="200"/>
      <c r="H5" s="197" t="s">
        <v>158</v>
      </c>
      <c r="I5" s="198"/>
      <c r="J5" s="106" t="s">
        <v>31</v>
      </c>
      <c r="K5" s="107" t="s">
        <v>32</v>
      </c>
    </row>
    <row r="6" customHeight="1" spans="1:11">
      <c r="A6" s="197" t="s">
        <v>37</v>
      </c>
      <c r="B6" s="109">
        <v>2</v>
      </c>
      <c r="C6" s="202">
        <v>5</v>
      </c>
      <c r="D6" s="197" t="s">
        <v>159</v>
      </c>
      <c r="E6" s="198"/>
      <c r="F6" s="199">
        <v>45459</v>
      </c>
      <c r="G6" s="200"/>
      <c r="H6" s="203" t="s">
        <v>160</v>
      </c>
      <c r="I6" s="231"/>
      <c r="J6" s="231"/>
      <c r="K6" s="252"/>
    </row>
    <row r="7" customHeight="1" spans="1:11">
      <c r="A7" s="197" t="s">
        <v>40</v>
      </c>
      <c r="B7" s="204">
        <v>950</v>
      </c>
      <c r="C7" s="205"/>
      <c r="D7" s="197" t="s">
        <v>161</v>
      </c>
      <c r="E7" s="198"/>
      <c r="F7" s="199">
        <v>45465</v>
      </c>
      <c r="G7" s="200"/>
      <c r="H7" s="206"/>
      <c r="I7" s="106"/>
      <c r="J7" s="106"/>
      <c r="K7" s="107"/>
    </row>
    <row r="8" customHeight="1" spans="1:11">
      <c r="A8" s="207"/>
      <c r="B8" s="117"/>
      <c r="C8" s="208"/>
      <c r="D8" s="207" t="s">
        <v>43</v>
      </c>
      <c r="E8" s="209"/>
      <c r="F8" s="210">
        <v>45465</v>
      </c>
      <c r="G8" s="211"/>
      <c r="H8" s="212"/>
      <c r="I8" s="227"/>
      <c r="J8" s="227"/>
      <c r="K8" s="253"/>
    </row>
    <row r="9" customHeight="1" spans="1:11">
      <c r="A9" s="213" t="s">
        <v>162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47</v>
      </c>
      <c r="B10" s="215" t="s">
        <v>48</v>
      </c>
      <c r="C10" s="216" t="s">
        <v>49</v>
      </c>
      <c r="D10" s="217"/>
      <c r="E10" s="218" t="s">
        <v>52</v>
      </c>
      <c r="F10" s="215" t="s">
        <v>48</v>
      </c>
      <c r="G10" s="216" t="s">
        <v>49</v>
      </c>
      <c r="H10" s="215"/>
      <c r="I10" s="218" t="s">
        <v>50</v>
      </c>
      <c r="J10" s="215" t="s">
        <v>48</v>
      </c>
      <c r="K10" s="254" t="s">
        <v>49</v>
      </c>
    </row>
    <row r="11" customHeight="1" spans="1:11">
      <c r="A11" s="201" t="s">
        <v>53</v>
      </c>
      <c r="B11" s="219" t="s">
        <v>48</v>
      </c>
      <c r="C11" s="106" t="s">
        <v>49</v>
      </c>
      <c r="D11" s="220"/>
      <c r="E11" s="221" t="s">
        <v>55</v>
      </c>
      <c r="F11" s="219" t="s">
        <v>48</v>
      </c>
      <c r="G11" s="106" t="s">
        <v>49</v>
      </c>
      <c r="H11" s="219"/>
      <c r="I11" s="221" t="s">
        <v>60</v>
      </c>
      <c r="J11" s="219" t="s">
        <v>48</v>
      </c>
      <c r="K11" s="107" t="s">
        <v>49</v>
      </c>
    </row>
    <row r="12" customHeight="1" spans="1:11">
      <c r="A12" s="207" t="s">
        <v>90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55"/>
    </row>
    <row r="13" customHeight="1" spans="1:11">
      <c r="A13" s="222" t="s">
        <v>163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/>
      <c r="B14" s="224"/>
      <c r="C14" s="224"/>
      <c r="D14" s="224"/>
      <c r="E14" s="224"/>
      <c r="F14" s="224"/>
      <c r="G14" s="224"/>
      <c r="H14" s="224"/>
      <c r="I14" s="134"/>
      <c r="J14" s="134"/>
      <c r="K14" s="165"/>
    </row>
    <row r="15" customHeight="1" spans="1:11">
      <c r="A15" s="136"/>
      <c r="B15" s="137"/>
      <c r="C15" s="137"/>
      <c r="D15" s="225"/>
      <c r="E15" s="226"/>
      <c r="F15" s="137"/>
      <c r="G15" s="137"/>
      <c r="H15" s="225"/>
      <c r="I15" s="152"/>
      <c r="J15" s="256"/>
      <c r="K15" s="257"/>
    </row>
    <row r="16" customHeight="1" spans="1:11">
      <c r="A16" s="212"/>
      <c r="B16" s="227"/>
      <c r="C16" s="227"/>
      <c r="D16" s="227"/>
      <c r="E16" s="227"/>
      <c r="F16" s="227"/>
      <c r="G16" s="227"/>
      <c r="H16" s="227"/>
      <c r="I16" s="227"/>
      <c r="J16" s="227"/>
      <c r="K16" s="253"/>
    </row>
    <row r="17" customHeight="1" spans="1:11">
      <c r="A17" s="222" t="s">
        <v>164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/>
      <c r="B18" s="224"/>
      <c r="C18" s="224"/>
      <c r="D18" s="224"/>
      <c r="E18" s="224"/>
      <c r="F18" s="224"/>
      <c r="G18" s="224"/>
      <c r="H18" s="224"/>
      <c r="I18" s="134"/>
      <c r="J18" s="134"/>
      <c r="K18" s="165"/>
    </row>
    <row r="19" customHeight="1" spans="1:11">
      <c r="A19" s="136"/>
      <c r="B19" s="137"/>
      <c r="C19" s="137"/>
      <c r="D19" s="225"/>
      <c r="E19" s="226"/>
      <c r="F19" s="137"/>
      <c r="G19" s="137"/>
      <c r="H19" s="225"/>
      <c r="I19" s="152"/>
      <c r="J19" s="256"/>
      <c r="K19" s="257"/>
    </row>
    <row r="20" customHeight="1" spans="1:11">
      <c r="A20" s="212"/>
      <c r="B20" s="227"/>
      <c r="C20" s="227"/>
      <c r="D20" s="227"/>
      <c r="E20" s="227"/>
      <c r="F20" s="227"/>
      <c r="G20" s="227"/>
      <c r="H20" s="227"/>
      <c r="I20" s="227"/>
      <c r="J20" s="227"/>
      <c r="K20" s="253"/>
    </row>
    <row r="21" customHeight="1" spans="1:11">
      <c r="A21" s="228" t="s">
        <v>87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101" t="s">
        <v>88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5"/>
    </row>
    <row r="23" customHeight="1" spans="1:11">
      <c r="A23" s="114" t="s">
        <v>89</v>
      </c>
      <c r="B23" s="115"/>
      <c r="C23" s="106" t="s">
        <v>31</v>
      </c>
      <c r="D23" s="106" t="s">
        <v>32</v>
      </c>
      <c r="E23" s="113"/>
      <c r="F23" s="113"/>
      <c r="G23" s="113"/>
      <c r="H23" s="113"/>
      <c r="I23" s="113"/>
      <c r="J23" s="113"/>
      <c r="K23" s="159"/>
    </row>
    <row r="24" customHeight="1" spans="1:11">
      <c r="A24" s="197" t="s">
        <v>165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7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58"/>
    </row>
    <row r="26" customHeight="1" spans="1:11">
      <c r="A26" s="213" t="s">
        <v>96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91" t="s">
        <v>97</v>
      </c>
      <c r="B27" s="216" t="s">
        <v>58</v>
      </c>
      <c r="C27" s="216" t="s">
        <v>59</v>
      </c>
      <c r="D27" s="216" t="s">
        <v>51</v>
      </c>
      <c r="E27" s="192" t="s">
        <v>98</v>
      </c>
      <c r="F27" s="216" t="s">
        <v>58</v>
      </c>
      <c r="G27" s="216" t="s">
        <v>59</v>
      </c>
      <c r="H27" s="216" t="s">
        <v>51</v>
      </c>
      <c r="I27" s="192" t="s">
        <v>99</v>
      </c>
      <c r="J27" s="216" t="s">
        <v>58</v>
      </c>
      <c r="K27" s="254" t="s">
        <v>59</v>
      </c>
    </row>
    <row r="28" customHeight="1" spans="1:11">
      <c r="A28" s="203" t="s">
        <v>50</v>
      </c>
      <c r="B28" s="106" t="s">
        <v>58</v>
      </c>
      <c r="C28" s="106" t="s">
        <v>59</v>
      </c>
      <c r="D28" s="106" t="s">
        <v>51</v>
      </c>
      <c r="E28" s="231" t="s">
        <v>57</v>
      </c>
      <c r="F28" s="106" t="s">
        <v>58</v>
      </c>
      <c r="G28" s="106" t="s">
        <v>59</v>
      </c>
      <c r="H28" s="106" t="s">
        <v>51</v>
      </c>
      <c r="I28" s="231" t="s">
        <v>68</v>
      </c>
      <c r="J28" s="106" t="s">
        <v>58</v>
      </c>
      <c r="K28" s="107" t="s">
        <v>59</v>
      </c>
    </row>
    <row r="29" customHeight="1" spans="1:11">
      <c r="A29" s="197" t="s">
        <v>61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66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59"/>
    </row>
    <row r="31" customHeight="1" spans="1:11">
      <c r="A31" s="213" t="s">
        <v>166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0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1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1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1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1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1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1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1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1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1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1"/>
    </row>
    <row r="43" ht="17.25" customHeight="1" spans="1:11">
      <c r="A43" s="232" t="s">
        <v>95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59"/>
    </row>
    <row r="44" customHeight="1" spans="1:11">
      <c r="A44" s="213" t="s">
        <v>167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</row>
    <row r="45" ht="18" customHeight="1" spans="1:11">
      <c r="A45" s="132" t="s">
        <v>90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64"/>
    </row>
    <row r="46" ht="18" customHeight="1" spans="1:11">
      <c r="A46" s="132"/>
      <c r="B46" s="133"/>
      <c r="C46" s="133"/>
      <c r="D46" s="133"/>
      <c r="E46" s="133"/>
      <c r="F46" s="133"/>
      <c r="G46" s="133"/>
      <c r="H46" s="133"/>
      <c r="I46" s="133"/>
      <c r="J46" s="133"/>
      <c r="K46" s="164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58"/>
    </row>
    <row r="48" ht="21" customHeight="1" spans="1:11">
      <c r="A48" s="238" t="s">
        <v>101</v>
      </c>
      <c r="B48" s="239" t="s">
        <v>102</v>
      </c>
      <c r="C48" s="239"/>
      <c r="D48" s="240" t="s">
        <v>103</v>
      </c>
      <c r="E48" s="241"/>
      <c r="F48" s="240" t="s">
        <v>105</v>
      </c>
      <c r="G48" s="242"/>
      <c r="H48" s="243" t="s">
        <v>106</v>
      </c>
      <c r="I48" s="243"/>
      <c r="J48" s="239"/>
      <c r="K48" s="262"/>
    </row>
    <row r="49" customHeight="1" spans="1:11">
      <c r="A49" s="244" t="s">
        <v>108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63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64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65"/>
    </row>
    <row r="52" ht="21" customHeight="1" spans="1:11">
      <c r="A52" s="238" t="s">
        <v>101</v>
      </c>
      <c r="B52" s="239" t="s">
        <v>102</v>
      </c>
      <c r="C52" s="239"/>
      <c r="D52" s="240" t="s">
        <v>103</v>
      </c>
      <c r="E52" s="240"/>
      <c r="F52" s="240" t="s">
        <v>105</v>
      </c>
      <c r="G52" s="240"/>
      <c r="H52" s="243" t="s">
        <v>106</v>
      </c>
      <c r="I52" s="243"/>
      <c r="J52" s="266"/>
      <c r="K52" s="26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3" workbookViewId="0">
      <selection activeCell="L21" sqref="L21"/>
    </sheetView>
  </sheetViews>
  <sheetFormatPr defaultColWidth="9" defaultRowHeight="26.15" customHeight="1"/>
  <cols>
    <col min="1" max="1" width="17.0833333333333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5833333333333" style="54" customWidth="1"/>
    <col min="13" max="13" width="14.0833333333333" style="54" customWidth="1"/>
    <col min="14" max="14" width="16.3333333333333" style="54" customWidth="1"/>
    <col min="15" max="16384" width="9" style="54"/>
  </cols>
  <sheetData>
    <row r="1" ht="30" customHeight="1" spans="1:14">
      <c r="A1" s="55" t="s">
        <v>110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1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2" t="s">
        <v>111</v>
      </c>
      <c r="B3" s="62" t="s">
        <v>112</v>
      </c>
      <c r="C3" s="62"/>
      <c r="D3" s="62"/>
      <c r="E3" s="62"/>
      <c r="F3" s="62"/>
      <c r="G3" s="62"/>
      <c r="H3" s="63"/>
      <c r="I3" s="62" t="s">
        <v>113</v>
      </c>
      <c r="J3" s="62"/>
      <c r="K3" s="62"/>
      <c r="L3" s="62"/>
      <c r="M3" s="62"/>
      <c r="N3" s="86"/>
    </row>
    <row r="4" ht="29.15" customHeight="1" spans="1:14">
      <c r="A4" s="62"/>
      <c r="B4" s="64" t="s">
        <v>74</v>
      </c>
      <c r="C4" s="64" t="s">
        <v>75</v>
      </c>
      <c r="D4" s="65" t="s">
        <v>76</v>
      </c>
      <c r="E4" s="64" t="s">
        <v>77</v>
      </c>
      <c r="F4" s="64" t="s">
        <v>78</v>
      </c>
      <c r="G4" s="64" t="s">
        <v>79</v>
      </c>
      <c r="H4" s="63"/>
      <c r="I4" s="87"/>
      <c r="J4" s="64" t="s">
        <v>168</v>
      </c>
      <c r="K4" s="65" t="s">
        <v>169</v>
      </c>
      <c r="L4" s="64" t="s">
        <v>170</v>
      </c>
      <c r="M4" s="64" t="s">
        <v>171</v>
      </c>
      <c r="N4" s="64" t="s">
        <v>172</v>
      </c>
    </row>
    <row r="5" ht="29.15" customHeight="1" spans="1:14">
      <c r="A5" s="62"/>
      <c r="B5" s="66" t="s">
        <v>115</v>
      </c>
      <c r="C5" s="66" t="s">
        <v>116</v>
      </c>
      <c r="D5" s="65" t="s">
        <v>117</v>
      </c>
      <c r="E5" s="66" t="s">
        <v>118</v>
      </c>
      <c r="F5" s="66" t="s">
        <v>119</v>
      </c>
      <c r="G5" s="66" t="s">
        <v>120</v>
      </c>
      <c r="H5" s="63"/>
      <c r="I5" s="89"/>
      <c r="J5" s="66" t="s">
        <v>116</v>
      </c>
      <c r="K5" s="65" t="s">
        <v>117</v>
      </c>
      <c r="L5" s="66" t="s">
        <v>118</v>
      </c>
      <c r="M5" s="66" t="s">
        <v>119</v>
      </c>
      <c r="N5" s="66" t="s">
        <v>120</v>
      </c>
    </row>
    <row r="6" ht="29.15" customHeight="1" spans="1:14">
      <c r="A6" s="67" t="s">
        <v>122</v>
      </c>
      <c r="B6" s="68">
        <f>C6-2.1</f>
        <v>89.8</v>
      </c>
      <c r="C6" s="68">
        <f>D6-2.1</f>
        <v>91.9</v>
      </c>
      <c r="D6" s="69">
        <v>94</v>
      </c>
      <c r="E6" s="68">
        <f t="shared" ref="E6:G6" si="0">D6+2.1</f>
        <v>96.1</v>
      </c>
      <c r="F6" s="68">
        <f t="shared" si="0"/>
        <v>98.2</v>
      </c>
      <c r="G6" s="68">
        <f t="shared" si="0"/>
        <v>100.3</v>
      </c>
      <c r="H6" s="63"/>
      <c r="I6" s="90"/>
      <c r="J6" s="90" t="s">
        <v>173</v>
      </c>
      <c r="K6" s="90" t="s">
        <v>131</v>
      </c>
      <c r="L6" s="90" t="s">
        <v>174</v>
      </c>
      <c r="M6" s="90" t="s">
        <v>128</v>
      </c>
      <c r="N6" s="90" t="s">
        <v>175</v>
      </c>
    </row>
    <row r="7" ht="29.15" customHeight="1" spans="1:14">
      <c r="A7" s="67" t="s">
        <v>126</v>
      </c>
      <c r="B7" s="68">
        <f>C7-1.5</f>
        <v>63</v>
      </c>
      <c r="C7" s="68">
        <f>D7-1.5</f>
        <v>64.5</v>
      </c>
      <c r="D7" s="69">
        <v>66</v>
      </c>
      <c r="E7" s="68">
        <f t="shared" ref="E7:G7" si="1">D7+1.5</f>
        <v>67.5</v>
      </c>
      <c r="F7" s="68">
        <f t="shared" si="1"/>
        <v>69</v>
      </c>
      <c r="G7" s="68">
        <f t="shared" si="1"/>
        <v>70.5</v>
      </c>
      <c r="H7" s="63"/>
      <c r="I7" s="92"/>
      <c r="J7" s="90" t="s">
        <v>128</v>
      </c>
      <c r="K7" s="90" t="s">
        <v>173</v>
      </c>
      <c r="L7" s="90" t="s">
        <v>128</v>
      </c>
      <c r="M7" s="90" t="s">
        <v>173</v>
      </c>
      <c r="N7" s="90" t="s">
        <v>125</v>
      </c>
    </row>
    <row r="8" ht="29.15" customHeight="1" spans="1:14">
      <c r="A8" s="67" t="s">
        <v>129</v>
      </c>
      <c r="B8" s="68">
        <f>C8-4</f>
        <v>66</v>
      </c>
      <c r="C8" s="68">
        <f>D8-4</f>
        <v>70</v>
      </c>
      <c r="D8" s="69" t="s">
        <v>130</v>
      </c>
      <c r="E8" s="68">
        <f t="shared" ref="E8:G10" si="2">D8+4</f>
        <v>78</v>
      </c>
      <c r="F8" s="68">
        <f>E8+5</f>
        <v>83</v>
      </c>
      <c r="G8" s="68">
        <f>F8+6</f>
        <v>89</v>
      </c>
      <c r="H8" s="63"/>
      <c r="I8" s="92"/>
      <c r="J8" s="90" t="s">
        <v>144</v>
      </c>
      <c r="K8" s="90" t="s">
        <v>136</v>
      </c>
      <c r="L8" s="90" t="s">
        <v>136</v>
      </c>
      <c r="M8" s="90" t="s">
        <v>136</v>
      </c>
      <c r="N8" s="90" t="s">
        <v>176</v>
      </c>
    </row>
    <row r="9" ht="29.15" customHeight="1" spans="1:14">
      <c r="A9" s="67" t="s">
        <v>132</v>
      </c>
      <c r="B9" s="68">
        <f>C9-4</f>
        <v>80</v>
      </c>
      <c r="C9" s="68">
        <f>D9-4</f>
        <v>84</v>
      </c>
      <c r="D9" s="69" t="s">
        <v>133</v>
      </c>
      <c r="E9" s="68">
        <f t="shared" si="2"/>
        <v>92</v>
      </c>
      <c r="F9" s="68">
        <f>E9+5</f>
        <v>97</v>
      </c>
      <c r="G9" s="68">
        <f>F9+6</f>
        <v>103</v>
      </c>
      <c r="H9" s="63"/>
      <c r="I9" s="92"/>
      <c r="J9" s="90"/>
      <c r="K9" s="90"/>
      <c r="L9" s="90"/>
      <c r="M9" s="90"/>
      <c r="N9" s="90"/>
    </row>
    <row r="10" ht="43.5" customHeight="1" spans="1:14">
      <c r="A10" s="70" t="s">
        <v>134</v>
      </c>
      <c r="B10" s="71">
        <f>C10-3.6</f>
        <v>88.8</v>
      </c>
      <c r="C10" s="71">
        <f>D10-3.6</f>
        <v>92.4</v>
      </c>
      <c r="D10" s="72" t="s">
        <v>135</v>
      </c>
      <c r="E10" s="71">
        <f t="shared" si="2"/>
        <v>100</v>
      </c>
      <c r="F10" s="71">
        <f t="shared" si="2"/>
        <v>104</v>
      </c>
      <c r="G10" s="71">
        <f t="shared" si="2"/>
        <v>108</v>
      </c>
      <c r="H10" s="63"/>
      <c r="I10" s="92"/>
      <c r="J10" s="90" t="s">
        <v>143</v>
      </c>
      <c r="K10" s="90" t="s">
        <v>131</v>
      </c>
      <c r="L10" s="90" t="s">
        <v>138</v>
      </c>
      <c r="M10" s="90" t="s">
        <v>138</v>
      </c>
      <c r="N10" s="90" t="s">
        <v>131</v>
      </c>
    </row>
    <row r="11" ht="29.15" customHeight="1" spans="1:14">
      <c r="A11" s="70" t="s">
        <v>137</v>
      </c>
      <c r="B11" s="68">
        <f>C11-2.3/2</f>
        <v>28.2</v>
      </c>
      <c r="C11" s="68">
        <f>D11-2.3/2</f>
        <v>29.35</v>
      </c>
      <c r="D11" s="69">
        <v>30.5</v>
      </c>
      <c r="E11" s="68">
        <f t="shared" ref="E11:G11" si="3">D11+2.6/2</f>
        <v>31.8</v>
      </c>
      <c r="F11" s="68">
        <f t="shared" si="3"/>
        <v>33.1</v>
      </c>
      <c r="G11" s="68">
        <f t="shared" si="3"/>
        <v>34.4</v>
      </c>
      <c r="H11" s="63"/>
      <c r="I11" s="92"/>
      <c r="J11" s="90" t="s">
        <v>177</v>
      </c>
      <c r="K11" s="90" t="s">
        <v>143</v>
      </c>
      <c r="L11" s="90" t="s">
        <v>138</v>
      </c>
      <c r="M11" s="90" t="s">
        <v>178</v>
      </c>
      <c r="N11" s="90" t="s">
        <v>131</v>
      </c>
    </row>
    <row r="12" ht="29.15" customHeight="1" spans="1:14">
      <c r="A12" s="67" t="s">
        <v>139</v>
      </c>
      <c r="B12" s="68">
        <f>C12-0.7</f>
        <v>19.6</v>
      </c>
      <c r="C12" s="68">
        <f>D12-0.7</f>
        <v>20.3</v>
      </c>
      <c r="D12" s="69">
        <v>21</v>
      </c>
      <c r="E12" s="68">
        <f>D12+0.7</f>
        <v>21.7</v>
      </c>
      <c r="F12" s="68">
        <f>E12+0.7</f>
        <v>22.4</v>
      </c>
      <c r="G12" s="68">
        <f>F12+0.9</f>
        <v>23.3</v>
      </c>
      <c r="H12" s="63"/>
      <c r="I12" s="92"/>
      <c r="J12" s="90" t="s">
        <v>124</v>
      </c>
      <c r="K12" s="90" t="s">
        <v>173</v>
      </c>
      <c r="L12" s="90" t="s">
        <v>138</v>
      </c>
      <c r="M12" s="90" t="s">
        <v>131</v>
      </c>
      <c r="N12" s="90" t="s">
        <v>146</v>
      </c>
    </row>
    <row r="13" ht="29.15" customHeight="1" spans="1:14">
      <c r="A13" s="67" t="s">
        <v>140</v>
      </c>
      <c r="B13" s="68">
        <f>C13-0.5</f>
        <v>13</v>
      </c>
      <c r="C13" s="68">
        <f>D13-0.5</f>
        <v>13.5</v>
      </c>
      <c r="D13" s="69">
        <v>14</v>
      </c>
      <c r="E13" s="68">
        <f>D13+0.5</f>
        <v>14.5</v>
      </c>
      <c r="F13" s="68">
        <f>E13+0.5</f>
        <v>15</v>
      </c>
      <c r="G13" s="68">
        <f>F13+0.7</f>
        <v>15.7</v>
      </c>
      <c r="H13" s="63"/>
      <c r="I13" s="92"/>
      <c r="J13" s="90" t="s">
        <v>138</v>
      </c>
      <c r="K13" s="90" t="s">
        <v>174</v>
      </c>
      <c r="L13" s="90" t="s">
        <v>138</v>
      </c>
      <c r="M13" s="90" t="s">
        <v>144</v>
      </c>
      <c r="N13" s="90" t="s">
        <v>175</v>
      </c>
    </row>
    <row r="14" ht="29.15" customHeight="1" spans="1:14">
      <c r="A14" s="67" t="s">
        <v>141</v>
      </c>
      <c r="B14" s="68">
        <f>C14-0.5</f>
        <v>15.5</v>
      </c>
      <c r="C14" s="68">
        <f>D14-0.5</f>
        <v>16</v>
      </c>
      <c r="D14" s="69">
        <v>16.5</v>
      </c>
      <c r="E14" s="68">
        <f>D14+0.5</f>
        <v>17</v>
      </c>
      <c r="F14" s="68">
        <f>E14+0.5</f>
        <v>17.5</v>
      </c>
      <c r="G14" s="68">
        <f>F14+0.7</f>
        <v>18.2</v>
      </c>
      <c r="H14" s="63"/>
      <c r="I14" s="92"/>
      <c r="J14" s="90"/>
      <c r="K14" s="90"/>
      <c r="L14" s="90"/>
      <c r="M14" s="90"/>
      <c r="N14" s="90"/>
    </row>
    <row r="15" ht="29.15" customHeight="1" spans="1:14">
      <c r="A15" s="67" t="s">
        <v>142</v>
      </c>
      <c r="B15" s="68">
        <f>C15-0.7</f>
        <v>26.2</v>
      </c>
      <c r="C15" s="68">
        <f>D15-0.6</f>
        <v>26.9</v>
      </c>
      <c r="D15" s="69">
        <v>27.5</v>
      </c>
      <c r="E15" s="68">
        <f>D15+0.6</f>
        <v>28.1</v>
      </c>
      <c r="F15" s="68">
        <f>E15+0.7</f>
        <v>28.8</v>
      </c>
      <c r="G15" s="68">
        <f>F15+0.6</f>
        <v>29.4</v>
      </c>
      <c r="H15" s="63"/>
      <c r="I15" s="92"/>
      <c r="J15" s="90" t="s">
        <v>131</v>
      </c>
      <c r="K15" s="90" t="s">
        <v>138</v>
      </c>
      <c r="L15" s="90" t="s">
        <v>138</v>
      </c>
      <c r="M15" s="90" t="s">
        <v>131</v>
      </c>
      <c r="N15" s="90" t="s">
        <v>124</v>
      </c>
    </row>
    <row r="16" ht="29.15" customHeight="1" spans="1:14">
      <c r="A16" s="67" t="s">
        <v>145</v>
      </c>
      <c r="B16" s="68">
        <f>C16-0.9</f>
        <v>36.7</v>
      </c>
      <c r="C16" s="68">
        <f>D16-0.9</f>
        <v>37.6</v>
      </c>
      <c r="D16" s="69">
        <v>38.5</v>
      </c>
      <c r="E16" s="68">
        <f t="shared" ref="E16:G16" si="4">D16+1.1</f>
        <v>39.6</v>
      </c>
      <c r="F16" s="68">
        <f t="shared" si="4"/>
        <v>40.7</v>
      </c>
      <c r="G16" s="68">
        <f t="shared" si="4"/>
        <v>41.8</v>
      </c>
      <c r="H16" s="63"/>
      <c r="I16" s="92"/>
      <c r="J16" s="90" t="s">
        <v>131</v>
      </c>
      <c r="K16" s="90" t="s">
        <v>131</v>
      </c>
      <c r="L16" s="90" t="s">
        <v>138</v>
      </c>
      <c r="M16" s="90" t="s">
        <v>131</v>
      </c>
      <c r="N16" s="90" t="s">
        <v>177</v>
      </c>
    </row>
    <row r="17" ht="29.15" customHeight="1" spans="1:14">
      <c r="A17" s="67" t="s">
        <v>147</v>
      </c>
      <c r="B17" s="68">
        <f>D17-0.5</f>
        <v>15.5</v>
      </c>
      <c r="C17" s="68">
        <f>B17</f>
        <v>15.5</v>
      </c>
      <c r="D17" s="69">
        <v>16</v>
      </c>
      <c r="E17" s="68">
        <f>D17</f>
        <v>16</v>
      </c>
      <c r="F17" s="68">
        <f>D17+1.5</f>
        <v>17.5</v>
      </c>
      <c r="G17" s="68">
        <f>F17</f>
        <v>17.5</v>
      </c>
      <c r="H17" s="63"/>
      <c r="I17" s="90"/>
      <c r="J17" s="90" t="s">
        <v>131</v>
      </c>
      <c r="K17" s="90" t="s">
        <v>131</v>
      </c>
      <c r="L17" s="90" t="s">
        <v>131</v>
      </c>
      <c r="M17" s="90" t="s">
        <v>131</v>
      </c>
      <c r="N17" s="90" t="s">
        <v>131</v>
      </c>
    </row>
    <row r="18" ht="29.15" customHeight="1" spans="1:14">
      <c r="A18" s="67" t="s">
        <v>148</v>
      </c>
      <c r="B18" s="68">
        <f>D18</f>
        <v>4</v>
      </c>
      <c r="C18" s="68">
        <f>D18</f>
        <v>4</v>
      </c>
      <c r="D18" s="69">
        <v>4</v>
      </c>
      <c r="E18" s="68">
        <f>D18</f>
        <v>4</v>
      </c>
      <c r="F18" s="68">
        <f>D18</f>
        <v>4</v>
      </c>
      <c r="G18" s="68">
        <f>D18</f>
        <v>4</v>
      </c>
      <c r="H18" s="63"/>
      <c r="I18" s="92"/>
      <c r="J18" s="90" t="s">
        <v>131</v>
      </c>
      <c r="K18" s="90" t="s">
        <v>131</v>
      </c>
      <c r="L18" s="90" t="s">
        <v>131</v>
      </c>
      <c r="M18" s="90" t="s">
        <v>131</v>
      </c>
      <c r="N18" s="90" t="s">
        <v>131</v>
      </c>
    </row>
    <row r="19" ht="29.15" customHeight="1" spans="1:14">
      <c r="A19" s="67" t="s">
        <v>149</v>
      </c>
      <c r="B19" s="68">
        <f>D19</f>
        <v>4</v>
      </c>
      <c r="C19" s="68">
        <f>D19</f>
        <v>4</v>
      </c>
      <c r="D19" s="69">
        <v>4</v>
      </c>
      <c r="E19" s="68">
        <f>D19</f>
        <v>4</v>
      </c>
      <c r="F19" s="68">
        <f>D19</f>
        <v>4</v>
      </c>
      <c r="G19" s="68">
        <f>D19</f>
        <v>4</v>
      </c>
      <c r="H19" s="63"/>
      <c r="I19" s="92"/>
      <c r="J19" s="90" t="s">
        <v>131</v>
      </c>
      <c r="K19" s="90" t="s">
        <v>131</v>
      </c>
      <c r="L19" s="90" t="s">
        <v>131</v>
      </c>
      <c r="M19" s="90" t="s">
        <v>131</v>
      </c>
      <c r="N19" s="90" t="s">
        <v>131</v>
      </c>
    </row>
    <row r="20" ht="29.15" customHeight="1" spans="1:14">
      <c r="A20" s="73" t="s">
        <v>150</v>
      </c>
      <c r="B20" s="74"/>
      <c r="C20" s="74">
        <v>105</v>
      </c>
      <c r="D20" s="75">
        <v>109</v>
      </c>
      <c r="E20" s="74">
        <v>113</v>
      </c>
      <c r="F20" s="74">
        <v>118</v>
      </c>
      <c r="G20" s="74">
        <v>124</v>
      </c>
      <c r="H20" s="63"/>
      <c r="I20" s="92"/>
      <c r="J20" s="90" t="s">
        <v>131</v>
      </c>
      <c r="K20" s="90" t="s">
        <v>131</v>
      </c>
      <c r="L20" s="90" t="s">
        <v>131</v>
      </c>
      <c r="M20" s="90" t="s">
        <v>131</v>
      </c>
      <c r="N20" s="90" t="s">
        <v>131</v>
      </c>
    </row>
    <row r="21" ht="29.15" customHeight="1" spans="1:14">
      <c r="A21" s="76"/>
      <c r="B21" s="76"/>
      <c r="C21" s="76"/>
      <c r="D21" s="77"/>
      <c r="E21" s="78"/>
      <c r="F21" s="78"/>
      <c r="G21" s="78"/>
      <c r="H21" s="63"/>
      <c r="I21" s="92"/>
      <c r="J21" s="92"/>
      <c r="K21" s="92"/>
      <c r="L21" s="92"/>
      <c r="M21" s="92"/>
      <c r="N21" s="92"/>
    </row>
    <row r="22" ht="29.15" customHeight="1" spans="1:14">
      <c r="A22" s="76"/>
      <c r="B22" s="76"/>
      <c r="C22" s="76"/>
      <c r="D22" s="77"/>
      <c r="E22" s="78"/>
      <c r="F22" s="78"/>
      <c r="G22" s="78"/>
      <c r="H22" s="63"/>
      <c r="I22" s="92"/>
      <c r="J22" s="92"/>
      <c r="K22" s="92"/>
      <c r="L22" s="92"/>
      <c r="M22" s="93"/>
      <c r="N22" s="92"/>
    </row>
    <row r="23" ht="29.15" customHeight="1" spans="1:14">
      <c r="A23" s="79"/>
      <c r="B23" s="185"/>
      <c r="C23" s="185"/>
      <c r="D23" s="185"/>
      <c r="E23" s="185"/>
      <c r="F23" s="185"/>
      <c r="G23" s="185"/>
      <c r="H23" s="80"/>
      <c r="I23" s="184"/>
      <c r="J23" s="184"/>
      <c r="K23" s="92"/>
      <c r="L23" s="184"/>
      <c r="M23" s="184"/>
      <c r="N23" s="184"/>
    </row>
    <row r="24" ht="15" spans="1:14">
      <c r="A24" s="81" t="s">
        <v>90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ht="14.25" spans="1:14">
      <c r="A25" s="54" t="s">
        <v>179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3">
      <c r="A26" s="82" t="s">
        <v>180</v>
      </c>
      <c r="B26" s="82"/>
      <c r="C26" s="82"/>
      <c r="D26" s="82"/>
      <c r="E26" s="82"/>
      <c r="F26" s="82"/>
      <c r="G26" s="82"/>
      <c r="H26" s="82"/>
      <c r="I26" s="81" t="s">
        <v>181</v>
      </c>
      <c r="J26" s="98"/>
      <c r="K26" s="81" t="s">
        <v>152</v>
      </c>
      <c r="L26" s="81"/>
      <c r="M26" s="81" t="s">
        <v>153</v>
      </c>
    </row>
    <row r="27" ht="19" customHeight="1" spans="1:1">
      <c r="A27" s="54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90" zoomScaleNormal="90" topLeftCell="A2" workbookViewId="0">
      <selection activeCell="J7" sqref="J7:N21"/>
    </sheetView>
  </sheetViews>
  <sheetFormatPr defaultColWidth="9" defaultRowHeight="26.15" customHeight="1"/>
  <cols>
    <col min="1" max="1" width="17.0833333333333" style="54" customWidth="1"/>
    <col min="2" max="7" width="9.33333333333333" style="54" customWidth="1"/>
    <col min="8" max="8" width="1.33333333333333" style="54" customWidth="1"/>
    <col min="9" max="9" width="14.1666666666667" style="54" customWidth="1"/>
    <col min="10" max="10" width="14.5833333333333" style="54" customWidth="1"/>
    <col min="11" max="11" width="16.5833333333333" style="54" customWidth="1"/>
    <col min="12" max="12" width="14.6666666666667" style="54" customWidth="1"/>
    <col min="13" max="13" width="12.4166666666667" style="54" customWidth="1"/>
    <col min="14" max="14" width="15.5833333333333" style="54" customWidth="1"/>
    <col min="15" max="16384" width="9" style="54"/>
  </cols>
  <sheetData>
    <row r="1" ht="30" customHeight="1" spans="1:14">
      <c r="A1" s="55" t="s">
        <v>110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1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175" t="s">
        <v>111</v>
      </c>
      <c r="B3" s="62" t="s">
        <v>112</v>
      </c>
      <c r="C3" s="62"/>
      <c r="D3" s="62"/>
      <c r="E3" s="62"/>
      <c r="F3" s="62"/>
      <c r="G3" s="62"/>
      <c r="H3" s="63"/>
      <c r="I3" s="62" t="s">
        <v>113</v>
      </c>
      <c r="J3" s="62"/>
      <c r="K3" s="62"/>
      <c r="L3" s="62"/>
      <c r="M3" s="62"/>
      <c r="N3" s="62"/>
    </row>
    <row r="4" ht="29.15" customHeight="1" spans="1:14">
      <c r="A4" s="176"/>
      <c r="B4" s="64" t="s">
        <v>74</v>
      </c>
      <c r="C4" s="64" t="s">
        <v>75</v>
      </c>
      <c r="D4" s="65" t="s">
        <v>76</v>
      </c>
      <c r="E4" s="64" t="s">
        <v>77</v>
      </c>
      <c r="F4" s="64" t="s">
        <v>78</v>
      </c>
      <c r="G4" s="64" t="s">
        <v>79</v>
      </c>
      <c r="H4" s="63"/>
      <c r="I4" s="87"/>
      <c r="J4" s="182" t="s">
        <v>168</v>
      </c>
      <c r="K4" s="66" t="s">
        <v>169</v>
      </c>
      <c r="L4" s="64" t="s">
        <v>170</v>
      </c>
      <c r="M4" s="182" t="s">
        <v>171</v>
      </c>
      <c r="N4" s="64" t="s">
        <v>172</v>
      </c>
    </row>
    <row r="5" ht="29.15" customHeight="1" spans="1:14">
      <c r="A5" s="176"/>
      <c r="B5" s="177" t="s">
        <v>115</v>
      </c>
      <c r="C5" s="177" t="s">
        <v>116</v>
      </c>
      <c r="D5" s="178" t="s">
        <v>117</v>
      </c>
      <c r="E5" s="177" t="s">
        <v>118</v>
      </c>
      <c r="F5" s="177" t="s">
        <v>119</v>
      </c>
      <c r="G5" s="177" t="s">
        <v>120</v>
      </c>
      <c r="H5" s="63"/>
      <c r="I5" s="89"/>
      <c r="J5" s="65" t="s">
        <v>116</v>
      </c>
      <c r="K5" s="66" t="s">
        <v>117</v>
      </c>
      <c r="L5" s="66" t="s">
        <v>118</v>
      </c>
      <c r="M5" s="65" t="s">
        <v>119</v>
      </c>
      <c r="N5" s="66" t="s">
        <v>120</v>
      </c>
    </row>
    <row r="6" ht="29.15" customHeight="1" spans="1:14">
      <c r="A6" s="179"/>
      <c r="B6" s="180"/>
      <c r="C6" s="180"/>
      <c r="D6" s="181"/>
      <c r="E6" s="180"/>
      <c r="F6" s="180"/>
      <c r="G6" s="180"/>
      <c r="H6" s="63"/>
      <c r="I6" s="89"/>
      <c r="J6" s="183" t="s">
        <v>182</v>
      </c>
      <c r="K6" s="183" t="s">
        <v>182</v>
      </c>
      <c r="L6" s="183" t="s">
        <v>182</v>
      </c>
      <c r="M6" s="183" t="s">
        <v>182</v>
      </c>
      <c r="N6" s="183" t="s">
        <v>182</v>
      </c>
    </row>
    <row r="7" ht="29.15" customHeight="1" spans="1:14">
      <c r="A7" s="67" t="s">
        <v>122</v>
      </c>
      <c r="B7" s="68">
        <f>C7-2.1</f>
        <v>89.8</v>
      </c>
      <c r="C7" s="68">
        <f>D7-2.1</f>
        <v>91.9</v>
      </c>
      <c r="D7" s="69">
        <v>94</v>
      </c>
      <c r="E7" s="68">
        <f t="shared" ref="E7:G7" si="0">D7+2.1</f>
        <v>96.1</v>
      </c>
      <c r="F7" s="68">
        <f t="shared" si="0"/>
        <v>98.2</v>
      </c>
      <c r="G7" s="68">
        <f t="shared" si="0"/>
        <v>100.3</v>
      </c>
      <c r="H7" s="63"/>
      <c r="I7" s="90"/>
      <c r="J7" s="90" t="s">
        <v>183</v>
      </c>
      <c r="K7" s="90" t="s">
        <v>184</v>
      </c>
      <c r="L7" s="90" t="s">
        <v>185</v>
      </c>
      <c r="M7" s="90" t="s">
        <v>186</v>
      </c>
      <c r="N7" s="90" t="s">
        <v>187</v>
      </c>
    </row>
    <row r="8" ht="29.15" customHeight="1" spans="1:14">
      <c r="A8" s="67" t="s">
        <v>126</v>
      </c>
      <c r="B8" s="68">
        <f>C8-1.5</f>
        <v>63</v>
      </c>
      <c r="C8" s="68">
        <f>D8-1.5</f>
        <v>64.5</v>
      </c>
      <c r="D8" s="69">
        <v>66</v>
      </c>
      <c r="E8" s="68">
        <f t="shared" ref="E8:G8" si="1">D8+1.5</f>
        <v>67.5</v>
      </c>
      <c r="F8" s="68">
        <f t="shared" si="1"/>
        <v>69</v>
      </c>
      <c r="G8" s="68">
        <f t="shared" si="1"/>
        <v>70.5</v>
      </c>
      <c r="H8" s="63"/>
      <c r="I8" s="92"/>
      <c r="J8" s="90" t="s">
        <v>186</v>
      </c>
      <c r="K8" s="90" t="s">
        <v>188</v>
      </c>
      <c r="L8" s="90" t="s">
        <v>186</v>
      </c>
      <c r="M8" s="90" t="s">
        <v>189</v>
      </c>
      <c r="N8" s="90" t="s">
        <v>190</v>
      </c>
    </row>
    <row r="9" ht="29.15" customHeight="1" spans="1:14">
      <c r="A9" s="67" t="s">
        <v>129</v>
      </c>
      <c r="B9" s="68">
        <f>C9-4</f>
        <v>66</v>
      </c>
      <c r="C9" s="68">
        <f>D9-4</f>
        <v>70</v>
      </c>
      <c r="D9" s="69" t="s">
        <v>130</v>
      </c>
      <c r="E9" s="68">
        <f t="shared" ref="E9:G11" si="2">D9+4</f>
        <v>78</v>
      </c>
      <c r="F9" s="68">
        <f>E9+5</f>
        <v>83</v>
      </c>
      <c r="G9" s="68">
        <f>F9+6</f>
        <v>89</v>
      </c>
      <c r="H9" s="63"/>
      <c r="I9" s="92"/>
      <c r="J9" s="90" t="s">
        <v>191</v>
      </c>
      <c r="K9" s="90" t="s">
        <v>192</v>
      </c>
      <c r="L9" s="90" t="s">
        <v>192</v>
      </c>
      <c r="M9" s="90" t="s">
        <v>136</v>
      </c>
      <c r="N9" s="90" t="s">
        <v>193</v>
      </c>
    </row>
    <row r="10" ht="29.15" customHeight="1" spans="1:14">
      <c r="A10" s="67" t="s">
        <v>132</v>
      </c>
      <c r="B10" s="68">
        <f>C10-4</f>
        <v>80</v>
      </c>
      <c r="C10" s="68">
        <f>D10-4</f>
        <v>84</v>
      </c>
      <c r="D10" s="69" t="s">
        <v>133</v>
      </c>
      <c r="E10" s="68">
        <f t="shared" si="2"/>
        <v>92</v>
      </c>
      <c r="F10" s="68">
        <f>E10+5</f>
        <v>97</v>
      </c>
      <c r="G10" s="68">
        <f>F10+6</f>
        <v>103</v>
      </c>
      <c r="H10" s="63"/>
      <c r="I10" s="90"/>
      <c r="J10" s="90"/>
      <c r="K10" s="90"/>
      <c r="L10" s="90"/>
      <c r="M10" s="90"/>
      <c r="N10" s="90"/>
    </row>
    <row r="11" ht="44" customHeight="1" spans="1:14">
      <c r="A11" s="70" t="s">
        <v>134</v>
      </c>
      <c r="B11" s="71">
        <f>C11-3.6</f>
        <v>88.8</v>
      </c>
      <c r="C11" s="71">
        <f>D11-3.6</f>
        <v>92.4</v>
      </c>
      <c r="D11" s="72" t="s">
        <v>135</v>
      </c>
      <c r="E11" s="71">
        <f t="shared" si="2"/>
        <v>100</v>
      </c>
      <c r="F11" s="71">
        <f t="shared" si="2"/>
        <v>104</v>
      </c>
      <c r="G11" s="71">
        <f t="shared" si="2"/>
        <v>108</v>
      </c>
      <c r="H11" s="63"/>
      <c r="I11" s="90"/>
      <c r="J11" s="90" t="s">
        <v>194</v>
      </c>
      <c r="K11" s="90" t="s">
        <v>195</v>
      </c>
      <c r="L11" s="90" t="s">
        <v>196</v>
      </c>
      <c r="M11" s="90" t="s">
        <v>197</v>
      </c>
      <c r="N11" s="90" t="s">
        <v>195</v>
      </c>
    </row>
    <row r="12" ht="29.15" customHeight="1" spans="1:14">
      <c r="A12" s="70" t="s">
        <v>137</v>
      </c>
      <c r="B12" s="68">
        <f>C12-2.3/2</f>
        <v>28.2</v>
      </c>
      <c r="C12" s="68">
        <f>D12-2.3/2</f>
        <v>29.35</v>
      </c>
      <c r="D12" s="69">
        <v>30.5</v>
      </c>
      <c r="E12" s="68">
        <f t="shared" ref="E12:G12" si="3">D12+2.6/2</f>
        <v>31.8</v>
      </c>
      <c r="F12" s="68">
        <f t="shared" si="3"/>
        <v>33.1</v>
      </c>
      <c r="G12" s="68">
        <f t="shared" si="3"/>
        <v>34.4</v>
      </c>
      <c r="H12" s="63"/>
      <c r="I12" s="90"/>
      <c r="J12" s="90" t="s">
        <v>198</v>
      </c>
      <c r="K12" s="90" t="s">
        <v>194</v>
      </c>
      <c r="L12" s="90" t="s">
        <v>199</v>
      </c>
      <c r="M12" s="90" t="s">
        <v>200</v>
      </c>
      <c r="N12" s="90" t="s">
        <v>201</v>
      </c>
    </row>
    <row r="13" ht="29.15" customHeight="1" spans="1:14">
      <c r="A13" s="67" t="s">
        <v>139</v>
      </c>
      <c r="B13" s="68">
        <f>C13-0.7</f>
        <v>19.6</v>
      </c>
      <c r="C13" s="68">
        <f>D13-0.7</f>
        <v>20.3</v>
      </c>
      <c r="D13" s="69">
        <v>21</v>
      </c>
      <c r="E13" s="68">
        <f>D13+0.7</f>
        <v>21.7</v>
      </c>
      <c r="F13" s="68">
        <f>E13+0.7</f>
        <v>22.4</v>
      </c>
      <c r="G13" s="68">
        <f>F13+0.9</f>
        <v>23.3</v>
      </c>
      <c r="H13" s="63"/>
      <c r="I13" s="90"/>
      <c r="J13" s="90" t="s">
        <v>202</v>
      </c>
      <c r="K13" s="90" t="s">
        <v>188</v>
      </c>
      <c r="L13" s="90" t="s">
        <v>203</v>
      </c>
      <c r="M13" s="90" t="s">
        <v>195</v>
      </c>
      <c r="N13" s="90" t="s">
        <v>204</v>
      </c>
    </row>
    <row r="14" ht="29.15" customHeight="1" spans="1:14">
      <c r="A14" s="67" t="s">
        <v>140</v>
      </c>
      <c r="B14" s="68">
        <f>C14-0.5</f>
        <v>13</v>
      </c>
      <c r="C14" s="68">
        <f>D14-0.5</f>
        <v>13.5</v>
      </c>
      <c r="D14" s="69">
        <v>14</v>
      </c>
      <c r="E14" s="68">
        <f>D14+0.5</f>
        <v>14.5</v>
      </c>
      <c r="F14" s="68">
        <f>E14+0.5</f>
        <v>15</v>
      </c>
      <c r="G14" s="68">
        <f>F14+0.7</f>
        <v>15.7</v>
      </c>
      <c r="H14" s="63"/>
      <c r="I14" s="92"/>
      <c r="J14" s="90" t="s">
        <v>196</v>
      </c>
      <c r="K14" s="90" t="s">
        <v>185</v>
      </c>
      <c r="L14" s="90" t="s">
        <v>196</v>
      </c>
      <c r="M14" s="90" t="s">
        <v>205</v>
      </c>
      <c r="N14" s="90" t="s">
        <v>187</v>
      </c>
    </row>
    <row r="15" ht="29.15" customHeight="1" spans="1:14">
      <c r="A15" s="67" t="s">
        <v>141</v>
      </c>
      <c r="B15" s="68">
        <f>C15-0.5</f>
        <v>15.5</v>
      </c>
      <c r="C15" s="68">
        <f>D15-0.5</f>
        <v>16</v>
      </c>
      <c r="D15" s="69">
        <v>16.5</v>
      </c>
      <c r="E15" s="68">
        <f>D15+0.5</f>
        <v>17</v>
      </c>
      <c r="F15" s="68">
        <f>E15+0.5</f>
        <v>17.5</v>
      </c>
      <c r="G15" s="68">
        <f>F15+0.7</f>
        <v>18.2</v>
      </c>
      <c r="H15" s="63"/>
      <c r="I15" s="92"/>
      <c r="J15" s="90"/>
      <c r="K15" s="90"/>
      <c r="L15" s="90"/>
      <c r="M15" s="90"/>
      <c r="N15" s="90"/>
    </row>
    <row r="16" ht="29.15" customHeight="1" spans="1:14">
      <c r="A16" s="67" t="s">
        <v>142</v>
      </c>
      <c r="B16" s="68">
        <f>C16-0.7</f>
        <v>26.2</v>
      </c>
      <c r="C16" s="68">
        <f>D16-0.6</f>
        <v>26.9</v>
      </c>
      <c r="D16" s="69">
        <v>27.5</v>
      </c>
      <c r="E16" s="68">
        <f>D16+0.6</f>
        <v>28.1</v>
      </c>
      <c r="F16" s="68">
        <f>E16+0.7</f>
        <v>28.8</v>
      </c>
      <c r="G16" s="68">
        <f>F16+0.6</f>
        <v>29.4</v>
      </c>
      <c r="H16" s="63"/>
      <c r="I16" s="92"/>
      <c r="J16" s="90" t="s">
        <v>195</v>
      </c>
      <c r="K16" s="90" t="s">
        <v>196</v>
      </c>
      <c r="L16" s="90" t="s">
        <v>196</v>
      </c>
      <c r="M16" s="90" t="s">
        <v>195</v>
      </c>
      <c r="N16" s="90" t="s">
        <v>206</v>
      </c>
    </row>
    <row r="17" ht="29.15" customHeight="1" spans="1:14">
      <c r="A17" s="67" t="s">
        <v>145</v>
      </c>
      <c r="B17" s="68">
        <f>C17-0.9</f>
        <v>36.7</v>
      </c>
      <c r="C17" s="68">
        <f>D17-0.9</f>
        <v>37.6</v>
      </c>
      <c r="D17" s="69">
        <v>38.5</v>
      </c>
      <c r="E17" s="68">
        <f t="shared" ref="E17:G17" si="4">D17+1.1</f>
        <v>39.6</v>
      </c>
      <c r="F17" s="68">
        <f t="shared" si="4"/>
        <v>40.7</v>
      </c>
      <c r="G17" s="68">
        <f t="shared" si="4"/>
        <v>41.8</v>
      </c>
      <c r="H17" s="63"/>
      <c r="I17" s="92"/>
      <c r="J17" s="90" t="s">
        <v>195</v>
      </c>
      <c r="K17" s="90" t="s">
        <v>195</v>
      </c>
      <c r="L17" s="90" t="s">
        <v>207</v>
      </c>
      <c r="M17" s="90" t="s">
        <v>195</v>
      </c>
      <c r="N17" s="90" t="s">
        <v>208</v>
      </c>
    </row>
    <row r="18" ht="29.15" customHeight="1" spans="1:14">
      <c r="A18" s="67" t="s">
        <v>147</v>
      </c>
      <c r="B18" s="68">
        <f>D18-0.5</f>
        <v>15.5</v>
      </c>
      <c r="C18" s="68">
        <f>B18</f>
        <v>15.5</v>
      </c>
      <c r="D18" s="69">
        <v>16</v>
      </c>
      <c r="E18" s="68">
        <f>D18</f>
        <v>16</v>
      </c>
      <c r="F18" s="68">
        <f>D18+1.5</f>
        <v>17.5</v>
      </c>
      <c r="G18" s="68">
        <f>F18</f>
        <v>17.5</v>
      </c>
      <c r="H18" s="63"/>
      <c r="I18" s="92"/>
      <c r="J18" s="90" t="s">
        <v>195</v>
      </c>
      <c r="K18" s="90" t="s">
        <v>195</v>
      </c>
      <c r="L18" s="90" t="s">
        <v>195</v>
      </c>
      <c r="M18" s="90" t="s">
        <v>195</v>
      </c>
      <c r="N18" s="90" t="s">
        <v>195</v>
      </c>
    </row>
    <row r="19" ht="29.15" customHeight="1" spans="1:14">
      <c r="A19" s="67" t="s">
        <v>148</v>
      </c>
      <c r="B19" s="68">
        <f>D19</f>
        <v>4</v>
      </c>
      <c r="C19" s="68">
        <f>D19</f>
        <v>4</v>
      </c>
      <c r="D19" s="69">
        <v>4</v>
      </c>
      <c r="E19" s="68">
        <f>D19</f>
        <v>4</v>
      </c>
      <c r="F19" s="68">
        <f>D19</f>
        <v>4</v>
      </c>
      <c r="G19" s="68">
        <f>D19</f>
        <v>4</v>
      </c>
      <c r="H19" s="63"/>
      <c r="I19" s="92"/>
      <c r="J19" s="90" t="s">
        <v>195</v>
      </c>
      <c r="K19" s="90" t="s">
        <v>195</v>
      </c>
      <c r="L19" s="90" t="s">
        <v>195</v>
      </c>
      <c r="M19" s="90" t="s">
        <v>195</v>
      </c>
      <c r="N19" s="90" t="s">
        <v>195</v>
      </c>
    </row>
    <row r="20" ht="29.15" customHeight="1" spans="1:14">
      <c r="A20" s="67" t="s">
        <v>149</v>
      </c>
      <c r="B20" s="68">
        <f>D20</f>
        <v>4</v>
      </c>
      <c r="C20" s="68">
        <f>D20</f>
        <v>4</v>
      </c>
      <c r="D20" s="69">
        <v>4</v>
      </c>
      <c r="E20" s="68">
        <f>D20</f>
        <v>4</v>
      </c>
      <c r="F20" s="68">
        <f>D20</f>
        <v>4</v>
      </c>
      <c r="G20" s="68">
        <f>D20</f>
        <v>4</v>
      </c>
      <c r="H20" s="63"/>
      <c r="I20" s="92"/>
      <c r="J20" s="90" t="s">
        <v>195</v>
      </c>
      <c r="K20" s="90" t="s">
        <v>195</v>
      </c>
      <c r="L20" s="90" t="s">
        <v>195</v>
      </c>
      <c r="M20" s="90" t="s">
        <v>195</v>
      </c>
      <c r="N20" s="90" t="s">
        <v>195</v>
      </c>
    </row>
    <row r="21" ht="29.15" customHeight="1" spans="1:14">
      <c r="A21" s="73" t="s">
        <v>150</v>
      </c>
      <c r="B21" s="74"/>
      <c r="C21" s="74">
        <v>105</v>
      </c>
      <c r="D21" s="75">
        <v>109</v>
      </c>
      <c r="E21" s="74">
        <v>113</v>
      </c>
      <c r="F21" s="74">
        <v>118</v>
      </c>
      <c r="G21" s="74">
        <v>124</v>
      </c>
      <c r="H21" s="63"/>
      <c r="I21" s="92"/>
      <c r="J21" s="90" t="s">
        <v>195</v>
      </c>
      <c r="K21" s="90" t="s">
        <v>195</v>
      </c>
      <c r="L21" s="90" t="s">
        <v>195</v>
      </c>
      <c r="M21" s="90" t="s">
        <v>195</v>
      </c>
      <c r="N21" s="90" t="s">
        <v>195</v>
      </c>
    </row>
    <row r="22" ht="29.15" customHeight="1" spans="1:14">
      <c r="A22" s="76"/>
      <c r="B22" s="76"/>
      <c r="C22" s="76"/>
      <c r="D22" s="77"/>
      <c r="E22" s="78"/>
      <c r="F22" s="78"/>
      <c r="G22" s="78"/>
      <c r="H22" s="63"/>
      <c r="I22" s="92"/>
      <c r="J22" s="92"/>
      <c r="K22" s="92"/>
      <c r="L22" s="92"/>
      <c r="M22" s="92"/>
      <c r="N22" s="92"/>
    </row>
    <row r="23" ht="29.15" customHeight="1" spans="1:14">
      <c r="A23" s="76"/>
      <c r="B23" s="76"/>
      <c r="C23" s="76"/>
      <c r="D23" s="77"/>
      <c r="E23" s="78"/>
      <c r="F23" s="78"/>
      <c r="G23" s="78"/>
      <c r="H23" s="63"/>
      <c r="I23" s="92"/>
      <c r="J23" s="92"/>
      <c r="K23" s="92"/>
      <c r="L23" s="92"/>
      <c r="M23" s="92"/>
      <c r="N23" s="92"/>
    </row>
    <row r="24" ht="29.15" customHeight="1" spans="1:14">
      <c r="A24" s="79"/>
      <c r="B24" s="79"/>
      <c r="C24" s="79"/>
      <c r="D24" s="79"/>
      <c r="E24" s="79"/>
      <c r="F24" s="79"/>
      <c r="G24" s="79"/>
      <c r="H24" s="80"/>
      <c r="I24" s="184"/>
      <c r="J24" s="184"/>
      <c r="K24" s="92"/>
      <c r="L24" s="184"/>
      <c r="M24" s="184"/>
      <c r="N24" s="184"/>
    </row>
    <row r="25" ht="15" spans="1:14">
      <c r="A25" s="81" t="s">
        <v>90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</row>
    <row r="26" ht="14.25" spans="1:14">
      <c r="A26" s="54" t="s">
        <v>179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</row>
    <row r="27" ht="14.25" spans="1:13">
      <c r="A27" s="82" t="s">
        <v>180</v>
      </c>
      <c r="B27" s="82"/>
      <c r="C27" s="82"/>
      <c r="D27" s="82"/>
      <c r="E27" s="82"/>
      <c r="F27" s="82"/>
      <c r="G27" s="82"/>
      <c r="H27" s="82"/>
      <c r="I27" s="81" t="s">
        <v>209</v>
      </c>
      <c r="J27" s="98"/>
      <c r="K27" s="81" t="s">
        <v>152</v>
      </c>
      <c r="L27" s="81"/>
      <c r="M27" s="81" t="s">
        <v>153</v>
      </c>
    </row>
    <row r="28" ht="19" customHeight="1" spans="1:1">
      <c r="A28" s="54" t="s">
        <v>154</v>
      </c>
    </row>
  </sheetData>
  <mergeCells count="14">
    <mergeCell ref="A1:N1"/>
    <mergeCell ref="B2:C2"/>
    <mergeCell ref="E2:G2"/>
    <mergeCell ref="J2:N2"/>
    <mergeCell ref="B3:G3"/>
    <mergeCell ref="I3:N3"/>
    <mergeCell ref="A3:A6"/>
    <mergeCell ref="B5:B6"/>
    <mergeCell ref="C5:C6"/>
    <mergeCell ref="D5:D6"/>
    <mergeCell ref="E5:E6"/>
    <mergeCell ref="F5:F6"/>
    <mergeCell ref="G5:G6"/>
    <mergeCell ref="H2:H24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A17" sqref="A17:K17"/>
    </sheetView>
  </sheetViews>
  <sheetFormatPr defaultColWidth="10.0833333333333" defaultRowHeight="14.25"/>
  <cols>
    <col min="1" max="1" width="9.58333333333333" style="99" customWidth="1"/>
    <col min="2" max="2" width="11.0833333333333" style="99" customWidth="1"/>
    <col min="3" max="3" width="9.08333333333333" style="99" customWidth="1"/>
    <col min="4" max="4" width="9.5" style="99" customWidth="1"/>
    <col min="5" max="5" width="11.3333333333333" style="99" customWidth="1"/>
    <col min="6" max="6" width="10.3333333333333" style="99" customWidth="1"/>
    <col min="7" max="7" width="9.5" style="99" customWidth="1"/>
    <col min="8" max="8" width="9.08333333333333" style="99" customWidth="1"/>
    <col min="9" max="9" width="8.08333333333333" style="99" customWidth="1"/>
    <col min="10" max="10" width="10.5" style="99" customWidth="1"/>
    <col min="11" max="11" width="12.0833333333333" style="99" customWidth="1"/>
    <col min="12" max="16384" width="10.0833333333333" style="99"/>
  </cols>
  <sheetData>
    <row r="1" ht="26.25" spans="1:11">
      <c r="A1" s="100" t="s">
        <v>210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5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211</v>
      </c>
      <c r="G2" s="106" t="s">
        <v>34</v>
      </c>
      <c r="H2" s="107"/>
      <c r="I2" s="134" t="s">
        <v>22</v>
      </c>
      <c r="J2" s="157" t="s">
        <v>23</v>
      </c>
      <c r="K2" s="158"/>
    </row>
    <row r="3" spans="1:11">
      <c r="A3" s="108" t="s">
        <v>40</v>
      </c>
      <c r="B3" s="109">
        <v>950</v>
      </c>
      <c r="C3" s="109"/>
      <c r="D3" s="110" t="s">
        <v>212</v>
      </c>
      <c r="E3" s="111">
        <v>45468</v>
      </c>
      <c r="F3" s="112"/>
      <c r="G3" s="112"/>
      <c r="H3" s="113" t="s">
        <v>213</v>
      </c>
      <c r="I3" s="113"/>
      <c r="J3" s="113"/>
      <c r="K3" s="159"/>
    </row>
    <row r="4" spans="1:11">
      <c r="A4" s="114" t="s">
        <v>37</v>
      </c>
      <c r="B4" s="109">
        <v>2</v>
      </c>
      <c r="C4" s="109">
        <v>5</v>
      </c>
      <c r="D4" s="115" t="s">
        <v>214</v>
      </c>
      <c r="E4" s="112"/>
      <c r="F4" s="112"/>
      <c r="G4" s="112"/>
      <c r="H4" s="115" t="s">
        <v>215</v>
      </c>
      <c r="I4" s="115"/>
      <c r="J4" s="128" t="s">
        <v>31</v>
      </c>
      <c r="K4" s="160" t="s">
        <v>32</v>
      </c>
    </row>
    <row r="5" spans="1:11">
      <c r="A5" s="114" t="s">
        <v>216</v>
      </c>
      <c r="B5" s="109">
        <v>1</v>
      </c>
      <c r="C5" s="109"/>
      <c r="D5" s="110" t="s">
        <v>217</v>
      </c>
      <c r="E5" s="110" t="s">
        <v>218</v>
      </c>
      <c r="F5" s="110" t="s">
        <v>219</v>
      </c>
      <c r="G5" s="110" t="s">
        <v>220</v>
      </c>
      <c r="H5" s="115" t="s">
        <v>221</v>
      </c>
      <c r="I5" s="115"/>
      <c r="J5" s="128" t="s">
        <v>31</v>
      </c>
      <c r="K5" s="160" t="s">
        <v>32</v>
      </c>
    </row>
    <row r="6" spans="1:11">
      <c r="A6" s="116" t="s">
        <v>222</v>
      </c>
      <c r="B6" s="117">
        <v>80</v>
      </c>
      <c r="C6" s="117"/>
      <c r="D6" s="118" t="s">
        <v>223</v>
      </c>
      <c r="E6" s="119"/>
      <c r="F6" s="120">
        <v>950</v>
      </c>
      <c r="G6" s="118"/>
      <c r="H6" s="121" t="s">
        <v>224</v>
      </c>
      <c r="I6" s="121"/>
      <c r="J6" s="120" t="s">
        <v>31</v>
      </c>
      <c r="K6" s="161" t="s">
        <v>32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225</v>
      </c>
      <c r="B8" s="105" t="s">
        <v>226</v>
      </c>
      <c r="C8" s="105" t="s">
        <v>227</v>
      </c>
      <c r="D8" s="105" t="s">
        <v>228</v>
      </c>
      <c r="E8" s="105" t="s">
        <v>229</v>
      </c>
      <c r="F8" s="105" t="s">
        <v>230</v>
      </c>
      <c r="G8" s="126"/>
      <c r="H8" s="127"/>
      <c r="I8" s="127"/>
      <c r="J8" s="127"/>
      <c r="K8" s="162"/>
    </row>
    <row r="9" spans="1:11">
      <c r="A9" s="114" t="s">
        <v>231</v>
      </c>
      <c r="B9" s="115"/>
      <c r="C9" s="128" t="s">
        <v>31</v>
      </c>
      <c r="D9" s="128" t="s">
        <v>32</v>
      </c>
      <c r="E9" s="110" t="s">
        <v>232</v>
      </c>
      <c r="F9" s="129" t="s">
        <v>233</v>
      </c>
      <c r="G9" s="130"/>
      <c r="H9" s="131"/>
      <c r="I9" s="131"/>
      <c r="J9" s="131"/>
      <c r="K9" s="163"/>
    </row>
    <row r="10" spans="1:11">
      <c r="A10" s="114" t="s">
        <v>234</v>
      </c>
      <c r="B10" s="115"/>
      <c r="C10" s="128" t="s">
        <v>31</v>
      </c>
      <c r="D10" s="128" t="s">
        <v>32</v>
      </c>
      <c r="E10" s="110" t="s">
        <v>235</v>
      </c>
      <c r="F10" s="129" t="s">
        <v>236</v>
      </c>
      <c r="G10" s="130" t="s">
        <v>237</v>
      </c>
      <c r="H10" s="131"/>
      <c r="I10" s="131"/>
      <c r="J10" s="131"/>
      <c r="K10" s="163"/>
    </row>
    <row r="11" spans="1:11">
      <c r="A11" s="132" t="s">
        <v>162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4"/>
    </row>
    <row r="12" spans="1:11">
      <c r="A12" s="108" t="s">
        <v>52</v>
      </c>
      <c r="B12" s="128" t="s">
        <v>48</v>
      </c>
      <c r="C12" s="128" t="s">
        <v>49</v>
      </c>
      <c r="D12" s="129"/>
      <c r="E12" s="110" t="s">
        <v>50</v>
      </c>
      <c r="F12" s="128" t="s">
        <v>48</v>
      </c>
      <c r="G12" s="128" t="s">
        <v>49</v>
      </c>
      <c r="H12" s="128"/>
      <c r="I12" s="110" t="s">
        <v>238</v>
      </c>
      <c r="J12" s="128" t="s">
        <v>48</v>
      </c>
      <c r="K12" s="160" t="s">
        <v>49</v>
      </c>
    </row>
    <row r="13" spans="1:11">
      <c r="A13" s="108" t="s">
        <v>55</v>
      </c>
      <c r="B13" s="128" t="s">
        <v>48</v>
      </c>
      <c r="C13" s="128" t="s">
        <v>49</v>
      </c>
      <c r="D13" s="129"/>
      <c r="E13" s="110" t="s">
        <v>60</v>
      </c>
      <c r="F13" s="128" t="s">
        <v>48</v>
      </c>
      <c r="G13" s="128" t="s">
        <v>49</v>
      </c>
      <c r="H13" s="128"/>
      <c r="I13" s="110" t="s">
        <v>239</v>
      </c>
      <c r="J13" s="128" t="s">
        <v>48</v>
      </c>
      <c r="K13" s="160" t="s">
        <v>49</v>
      </c>
    </row>
    <row r="14" ht="15" spans="1:11">
      <c r="A14" s="116" t="s">
        <v>240</v>
      </c>
      <c r="B14" s="120" t="s">
        <v>48</v>
      </c>
      <c r="C14" s="120" t="s">
        <v>49</v>
      </c>
      <c r="D14" s="119"/>
      <c r="E14" s="118" t="s">
        <v>241</v>
      </c>
      <c r="F14" s="120" t="s">
        <v>48</v>
      </c>
      <c r="G14" s="120" t="s">
        <v>49</v>
      </c>
      <c r="H14" s="120"/>
      <c r="I14" s="118" t="s">
        <v>242</v>
      </c>
      <c r="J14" s="120" t="s">
        <v>48</v>
      </c>
      <c r="K14" s="161" t="s">
        <v>49</v>
      </c>
    </row>
    <row r="15" ht="15" spans="1:11">
      <c r="A15" s="122"/>
      <c r="B15" s="124"/>
      <c r="C15" s="124"/>
      <c r="D15" s="123"/>
      <c r="E15" s="122"/>
      <c r="F15" s="124"/>
      <c r="G15" s="124"/>
      <c r="H15" s="124"/>
      <c r="I15" s="122"/>
      <c r="J15" s="124"/>
      <c r="K15" s="124"/>
    </row>
    <row r="16" spans="1:11">
      <c r="A16" s="101" t="s">
        <v>243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5"/>
    </row>
    <row r="17" spans="1:11">
      <c r="A17" s="114" t="s">
        <v>244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6"/>
    </row>
    <row r="18" spans="1:11">
      <c r="A18" s="114" t="s">
        <v>245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6"/>
    </row>
    <row r="19" spans="1:11">
      <c r="A19" s="135" t="s">
        <v>246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60"/>
    </row>
    <row r="20" spans="1:11">
      <c r="A20" s="136" t="s">
        <v>247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7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7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7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8"/>
    </row>
    <row r="24" spans="1:11">
      <c r="A24" s="114" t="s">
        <v>89</v>
      </c>
      <c r="B24" s="115"/>
      <c r="C24" s="128" t="s">
        <v>31</v>
      </c>
      <c r="D24" s="128" t="s">
        <v>32</v>
      </c>
      <c r="E24" s="113"/>
      <c r="F24" s="113"/>
      <c r="G24" s="113"/>
      <c r="H24" s="113"/>
      <c r="I24" s="113"/>
      <c r="J24" s="113"/>
      <c r="K24" s="159"/>
    </row>
    <row r="25" ht="15" spans="1:11">
      <c r="A25" s="140" t="s">
        <v>248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9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249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70"/>
    </row>
    <row r="28" spans="1:11">
      <c r="A28" s="136" t="s">
        <v>250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7"/>
    </row>
    <row r="29" spans="1:11">
      <c r="A29" s="136" t="s">
        <v>251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7"/>
    </row>
    <row r="30" ht="14" customHeight="1" spans="1:11">
      <c r="A30" s="136" t="s">
        <v>252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67"/>
    </row>
    <row r="31" ht="14" customHeight="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7"/>
    </row>
    <row r="32" ht="14" customHeight="1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7"/>
    </row>
    <row r="33" ht="14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1"/>
    </row>
    <row r="34" ht="14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7"/>
    </row>
    <row r="35" ht="14" customHeight="1" spans="1:11">
      <c r="A35" s="147"/>
      <c r="B35" s="137"/>
      <c r="C35" s="137"/>
      <c r="D35" s="137"/>
      <c r="E35" s="137"/>
      <c r="F35" s="137"/>
      <c r="G35" s="137"/>
      <c r="H35" s="137"/>
      <c r="I35" s="137"/>
      <c r="J35" s="137"/>
      <c r="K35" s="167"/>
    </row>
    <row r="36" ht="14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2"/>
    </row>
    <row r="37" ht="18.75" customHeight="1" spans="1:11">
      <c r="A37" s="150" t="s">
        <v>253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3"/>
    </row>
    <row r="38" ht="18.75" customHeight="1" spans="1:11">
      <c r="A38" s="114" t="s">
        <v>254</v>
      </c>
      <c r="B38" s="115"/>
      <c r="C38" s="115"/>
      <c r="D38" s="113" t="s">
        <v>255</v>
      </c>
      <c r="E38" s="113"/>
      <c r="F38" s="152" t="s">
        <v>256</v>
      </c>
      <c r="G38" s="153"/>
      <c r="H38" s="115" t="s">
        <v>257</v>
      </c>
      <c r="I38" s="115"/>
      <c r="J38" s="115" t="s">
        <v>258</v>
      </c>
      <c r="K38" s="166"/>
    </row>
    <row r="39" ht="18.75" customHeight="1" spans="1:11">
      <c r="A39" s="114" t="s">
        <v>90</v>
      </c>
      <c r="B39" s="115" t="s">
        <v>259</v>
      </c>
      <c r="C39" s="115"/>
      <c r="D39" s="115"/>
      <c r="E39" s="115"/>
      <c r="F39" s="115"/>
      <c r="G39" s="115"/>
      <c r="H39" s="115"/>
      <c r="I39" s="115"/>
      <c r="J39" s="115"/>
      <c r="K39" s="166"/>
    </row>
    <row r="40" ht="31" customHeight="1" spans="1:11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66"/>
    </row>
    <row r="41" ht="18.75" customHeight="1" spans="1:1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66"/>
    </row>
    <row r="42" ht="32.15" customHeight="1" spans="1:11">
      <c r="A42" s="116" t="s">
        <v>101</v>
      </c>
      <c r="B42" s="154" t="s">
        <v>260</v>
      </c>
      <c r="C42" s="154"/>
      <c r="D42" s="118" t="s">
        <v>261</v>
      </c>
      <c r="E42" s="119" t="s">
        <v>104</v>
      </c>
      <c r="F42" s="118" t="s">
        <v>105</v>
      </c>
      <c r="G42" s="155">
        <v>45463</v>
      </c>
      <c r="H42" s="156" t="s">
        <v>106</v>
      </c>
      <c r="I42" s="156"/>
      <c r="J42" s="154" t="s">
        <v>107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2</xdr:col>
                    <xdr:colOff>612775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B2" sqref="B2:C2"/>
    </sheetView>
  </sheetViews>
  <sheetFormatPr defaultColWidth="9" defaultRowHeight="26.15" customHeight="1"/>
  <cols>
    <col min="1" max="1" width="17.0833333333333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5833333333333" style="54" customWidth="1"/>
    <col min="13" max="13" width="14.0833333333333" style="54" customWidth="1"/>
    <col min="14" max="14" width="16.3333333333333" style="54" customWidth="1"/>
    <col min="15" max="16384" width="9" style="54"/>
  </cols>
  <sheetData>
    <row r="1" ht="30" customHeight="1" spans="1:14">
      <c r="A1" s="55" t="s">
        <v>110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1"/>
      <c r="I2" s="83" t="s">
        <v>22</v>
      </c>
      <c r="J2" s="84" t="s">
        <v>23</v>
      </c>
      <c r="K2" s="84"/>
      <c r="L2" s="84"/>
      <c r="M2" s="84"/>
      <c r="N2" s="85"/>
    </row>
    <row r="3" ht="29.15" customHeight="1" spans="1:14">
      <c r="A3" s="62" t="s">
        <v>111</v>
      </c>
      <c r="B3" s="62" t="s">
        <v>112</v>
      </c>
      <c r="C3" s="62"/>
      <c r="D3" s="62"/>
      <c r="E3" s="62"/>
      <c r="F3" s="62"/>
      <c r="G3" s="62"/>
      <c r="H3" s="63"/>
      <c r="I3" s="62" t="s">
        <v>113</v>
      </c>
      <c r="J3" s="62"/>
      <c r="K3" s="62"/>
      <c r="L3" s="62"/>
      <c r="M3" s="62"/>
      <c r="N3" s="86"/>
    </row>
    <row r="4" ht="29.15" customHeight="1" spans="1:14">
      <c r="A4" s="62"/>
      <c r="B4" s="64" t="s">
        <v>74</v>
      </c>
      <c r="C4" s="64" t="s">
        <v>75</v>
      </c>
      <c r="D4" s="65" t="s">
        <v>76</v>
      </c>
      <c r="E4" s="64" t="s">
        <v>77</v>
      </c>
      <c r="F4" s="64" t="s">
        <v>78</v>
      </c>
      <c r="G4" s="64" t="s">
        <v>79</v>
      </c>
      <c r="H4" s="63"/>
      <c r="I4" s="87"/>
      <c r="J4" s="88" t="s">
        <v>75</v>
      </c>
      <c r="K4" s="66" t="s">
        <v>76</v>
      </c>
      <c r="L4" s="88" t="s">
        <v>77</v>
      </c>
      <c r="M4" s="88" t="s">
        <v>78</v>
      </c>
      <c r="N4" s="88" t="s">
        <v>262</v>
      </c>
    </row>
    <row r="5" ht="29.15" customHeight="1" spans="1:14">
      <c r="A5" s="62"/>
      <c r="B5" s="66" t="s">
        <v>115</v>
      </c>
      <c r="C5" s="66" t="s">
        <v>116</v>
      </c>
      <c r="D5" s="65" t="s">
        <v>117</v>
      </c>
      <c r="E5" s="66" t="s">
        <v>118</v>
      </c>
      <c r="F5" s="66" t="s">
        <v>119</v>
      </c>
      <c r="G5" s="66" t="s">
        <v>120</v>
      </c>
      <c r="H5" s="63"/>
      <c r="I5" s="89"/>
      <c r="J5" s="54" t="s">
        <v>84</v>
      </c>
      <c r="K5" s="54" t="s">
        <v>83</v>
      </c>
      <c r="L5" s="54" t="s">
        <v>83</v>
      </c>
      <c r="M5" s="54" t="s">
        <v>84</v>
      </c>
      <c r="N5" s="54" t="s">
        <v>83</v>
      </c>
    </row>
    <row r="6" ht="29.15" customHeight="1" spans="1:14">
      <c r="A6" s="67" t="s">
        <v>122</v>
      </c>
      <c r="B6" s="68">
        <f>C6-2.1</f>
        <v>89.8</v>
      </c>
      <c r="C6" s="68">
        <f>D6-2.1</f>
        <v>91.9</v>
      </c>
      <c r="D6" s="69">
        <v>94</v>
      </c>
      <c r="E6" s="68">
        <f t="shared" ref="E6:G6" si="0">D6+2.1</f>
        <v>96.1</v>
      </c>
      <c r="F6" s="68">
        <f t="shared" si="0"/>
        <v>98.2</v>
      </c>
      <c r="G6" s="68">
        <f t="shared" si="0"/>
        <v>100.3</v>
      </c>
      <c r="H6" s="63"/>
      <c r="I6" s="90"/>
      <c r="J6" s="90" t="s">
        <v>173</v>
      </c>
      <c r="K6" s="90" t="s">
        <v>131</v>
      </c>
      <c r="L6" s="90" t="s">
        <v>125</v>
      </c>
      <c r="M6" s="91" t="s">
        <v>128</v>
      </c>
      <c r="N6" s="90" t="s">
        <v>175</v>
      </c>
    </row>
    <row r="7" ht="29.15" customHeight="1" spans="1:14">
      <c r="A7" s="67" t="s">
        <v>129</v>
      </c>
      <c r="B7" s="68">
        <f>C7-4</f>
        <v>66</v>
      </c>
      <c r="C7" s="68">
        <f>D7-4</f>
        <v>70</v>
      </c>
      <c r="D7" s="69" t="s">
        <v>130</v>
      </c>
      <c r="E7" s="68">
        <f>D7+4</f>
        <v>78</v>
      </c>
      <c r="F7" s="68">
        <f>E7+5</f>
        <v>83</v>
      </c>
      <c r="G7" s="68">
        <f>F7+6</f>
        <v>89</v>
      </c>
      <c r="H7" s="63"/>
      <c r="I7" s="92"/>
      <c r="J7" s="92" t="s">
        <v>144</v>
      </c>
      <c r="K7" s="92" t="s">
        <v>136</v>
      </c>
      <c r="L7" s="92" t="s">
        <v>263</v>
      </c>
      <c r="M7" s="93" t="s">
        <v>136</v>
      </c>
      <c r="N7" s="92" t="s">
        <v>176</v>
      </c>
    </row>
    <row r="8" ht="43" customHeight="1" spans="1:14">
      <c r="A8" s="70" t="s">
        <v>134</v>
      </c>
      <c r="B8" s="71">
        <f>C8-3.6</f>
        <v>88.8</v>
      </c>
      <c r="C8" s="71">
        <f>D8-3.6</f>
        <v>92.4</v>
      </c>
      <c r="D8" s="72" t="s">
        <v>135</v>
      </c>
      <c r="E8" s="71">
        <f>D8+4</f>
        <v>100</v>
      </c>
      <c r="F8" s="71">
        <f>E8+4</f>
        <v>104</v>
      </c>
      <c r="G8" s="71">
        <f>F8+4</f>
        <v>108</v>
      </c>
      <c r="H8" s="63"/>
      <c r="I8" s="92"/>
      <c r="J8" s="92" t="s">
        <v>144</v>
      </c>
      <c r="K8" s="92" t="s">
        <v>138</v>
      </c>
      <c r="L8" s="92" t="s">
        <v>138</v>
      </c>
      <c r="M8" s="93" t="s">
        <v>138</v>
      </c>
      <c r="N8" s="92" t="s">
        <v>131</v>
      </c>
    </row>
    <row r="9" ht="29.15" customHeight="1" spans="1:14">
      <c r="A9" s="70" t="s">
        <v>137</v>
      </c>
      <c r="B9" s="68">
        <f>C9-2.3/2</f>
        <v>28.2</v>
      </c>
      <c r="C9" s="68">
        <f>D9-2.3/2</f>
        <v>29.35</v>
      </c>
      <c r="D9" s="69">
        <v>30.5</v>
      </c>
      <c r="E9" s="68">
        <f t="shared" ref="E9:G9" si="1">D9+2.6/2</f>
        <v>31.8</v>
      </c>
      <c r="F9" s="68">
        <f t="shared" si="1"/>
        <v>33.1</v>
      </c>
      <c r="G9" s="68">
        <f t="shared" si="1"/>
        <v>34.4</v>
      </c>
      <c r="H9" s="63"/>
      <c r="I9" s="92"/>
      <c r="J9" s="92" t="s">
        <v>144</v>
      </c>
      <c r="K9" s="92" t="s">
        <v>131</v>
      </c>
      <c r="L9" s="92" t="s">
        <v>144</v>
      </c>
      <c r="M9" s="93" t="s">
        <v>138</v>
      </c>
      <c r="N9" s="92" t="s">
        <v>178</v>
      </c>
    </row>
    <row r="10" ht="29.15" customHeight="1" spans="1:14">
      <c r="A10" s="67" t="s">
        <v>139</v>
      </c>
      <c r="B10" s="68">
        <f>C10-0.7</f>
        <v>19.6</v>
      </c>
      <c r="C10" s="68">
        <f>D10-0.7</f>
        <v>20.3</v>
      </c>
      <c r="D10" s="69">
        <v>21</v>
      </c>
      <c r="E10" s="68">
        <f>D10+0.7</f>
        <v>21.7</v>
      </c>
      <c r="F10" s="68">
        <f>E10+0.7</f>
        <v>22.4</v>
      </c>
      <c r="G10" s="68">
        <f>F10+0.9</f>
        <v>23.3</v>
      </c>
      <c r="H10" s="63"/>
      <c r="I10" s="92"/>
      <c r="J10" s="92" t="s">
        <v>124</v>
      </c>
      <c r="K10" s="92" t="s">
        <v>173</v>
      </c>
      <c r="L10" s="92" t="s">
        <v>263</v>
      </c>
      <c r="M10" s="93" t="s">
        <v>131</v>
      </c>
      <c r="N10" s="92" t="s">
        <v>175</v>
      </c>
    </row>
    <row r="11" ht="29.15" customHeight="1" spans="1:14">
      <c r="A11" s="67" t="s">
        <v>140</v>
      </c>
      <c r="B11" s="68">
        <f>C11-0.5</f>
        <v>13</v>
      </c>
      <c r="C11" s="68">
        <f>D11-0.5</f>
        <v>13.5</v>
      </c>
      <c r="D11" s="69">
        <v>14</v>
      </c>
      <c r="E11" s="68">
        <f>D11+0.5</f>
        <v>14.5</v>
      </c>
      <c r="F11" s="68">
        <f>E11+0.5</f>
        <v>15</v>
      </c>
      <c r="G11" s="68">
        <f>F11+0.7</f>
        <v>15.7</v>
      </c>
      <c r="H11" s="63"/>
      <c r="I11" s="92"/>
      <c r="J11" s="92" t="s">
        <v>138</v>
      </c>
      <c r="K11" s="92" t="s">
        <v>264</v>
      </c>
      <c r="L11" s="92" t="s">
        <v>138</v>
      </c>
      <c r="M11" s="93" t="s">
        <v>144</v>
      </c>
      <c r="N11" s="92" t="s">
        <v>131</v>
      </c>
    </row>
    <row r="12" ht="29.15" customHeight="1" spans="1:14">
      <c r="A12" s="67" t="s">
        <v>142</v>
      </c>
      <c r="B12" s="68">
        <f>C12-0.7</f>
        <v>26.2</v>
      </c>
      <c r="C12" s="68">
        <f>D12-0.6</f>
        <v>26.9</v>
      </c>
      <c r="D12" s="69">
        <v>27.5</v>
      </c>
      <c r="E12" s="68">
        <f>D12+0.6</f>
        <v>28.1</v>
      </c>
      <c r="F12" s="68">
        <f>E12+0.7</f>
        <v>28.8</v>
      </c>
      <c r="G12" s="68">
        <f>F12+0.6</f>
        <v>29.4</v>
      </c>
      <c r="H12" s="63"/>
      <c r="I12" s="92"/>
      <c r="J12" s="92" t="s">
        <v>131</v>
      </c>
      <c r="K12" s="92" t="s">
        <v>138</v>
      </c>
      <c r="L12" s="92" t="s">
        <v>138</v>
      </c>
      <c r="M12" s="92" t="s">
        <v>131</v>
      </c>
      <c r="N12" s="92" t="s">
        <v>124</v>
      </c>
    </row>
    <row r="13" ht="29.15" customHeight="1" spans="1:14">
      <c r="A13" s="67" t="s">
        <v>145</v>
      </c>
      <c r="B13" s="68">
        <f>C13-0.9</f>
        <v>36.7</v>
      </c>
      <c r="C13" s="68">
        <f>D13-0.9</f>
        <v>37.6</v>
      </c>
      <c r="D13" s="69">
        <v>38.5</v>
      </c>
      <c r="E13" s="68">
        <f t="shared" ref="E13:G13" si="2">D13+1.1</f>
        <v>39.6</v>
      </c>
      <c r="F13" s="68">
        <f t="shared" si="2"/>
        <v>40.7</v>
      </c>
      <c r="G13" s="68">
        <f t="shared" si="2"/>
        <v>41.8</v>
      </c>
      <c r="H13" s="63"/>
      <c r="I13" s="92"/>
      <c r="J13" s="92" t="s">
        <v>131</v>
      </c>
      <c r="K13" s="92" t="s">
        <v>131</v>
      </c>
      <c r="L13" s="92" t="s">
        <v>138</v>
      </c>
      <c r="M13" s="92" t="s">
        <v>131</v>
      </c>
      <c r="N13" s="92" t="s">
        <v>177</v>
      </c>
    </row>
    <row r="14" ht="29.15" customHeight="1" spans="1:14">
      <c r="A14" s="67" t="s">
        <v>147</v>
      </c>
      <c r="B14" s="68">
        <f>D14-0.5</f>
        <v>15.5</v>
      </c>
      <c r="C14" s="68">
        <f>B14</f>
        <v>15.5</v>
      </c>
      <c r="D14" s="69">
        <v>16</v>
      </c>
      <c r="E14" s="68">
        <f>D14</f>
        <v>16</v>
      </c>
      <c r="F14" s="68">
        <f>D14+1.5</f>
        <v>17.5</v>
      </c>
      <c r="G14" s="68">
        <f>F14</f>
        <v>17.5</v>
      </c>
      <c r="H14" s="63"/>
      <c r="I14" s="92"/>
      <c r="J14" s="90" t="s">
        <v>131</v>
      </c>
      <c r="K14" s="90" t="s">
        <v>131</v>
      </c>
      <c r="L14" s="90" t="s">
        <v>131</v>
      </c>
      <c r="M14" s="92" t="s">
        <v>131</v>
      </c>
      <c r="N14" s="92" t="s">
        <v>131</v>
      </c>
    </row>
    <row r="15" ht="29.15" customHeight="1" spans="1:14">
      <c r="A15" s="73" t="s">
        <v>150</v>
      </c>
      <c r="B15" s="74"/>
      <c r="C15" s="74">
        <v>105</v>
      </c>
      <c r="D15" s="75">
        <v>109</v>
      </c>
      <c r="E15" s="74">
        <v>113</v>
      </c>
      <c r="F15" s="74">
        <v>118</v>
      </c>
      <c r="G15" s="74">
        <v>124</v>
      </c>
      <c r="H15" s="63"/>
      <c r="I15" s="90"/>
      <c r="J15" s="92" t="s">
        <v>131</v>
      </c>
      <c r="K15" s="92" t="s">
        <v>131</v>
      </c>
      <c r="L15" s="92" t="s">
        <v>131</v>
      </c>
      <c r="M15" s="92" t="s">
        <v>131</v>
      </c>
      <c r="N15" s="92" t="s">
        <v>131</v>
      </c>
    </row>
    <row r="16" ht="29.15" customHeight="1" spans="1:14">
      <c r="A16" s="76"/>
      <c r="B16" s="76"/>
      <c r="C16" s="76"/>
      <c r="D16" s="77"/>
      <c r="E16" s="78"/>
      <c r="F16" s="78"/>
      <c r="G16" s="78"/>
      <c r="H16" s="63"/>
      <c r="I16" s="92"/>
      <c r="J16" s="92"/>
      <c r="K16" s="92"/>
      <c r="L16" s="92"/>
      <c r="M16" s="92"/>
      <c r="N16" s="92"/>
    </row>
    <row r="17" ht="29.15" customHeight="1" spans="1:14">
      <c r="A17" s="76"/>
      <c r="B17" s="76"/>
      <c r="C17" s="76"/>
      <c r="D17" s="77"/>
      <c r="E17" s="78"/>
      <c r="F17" s="78"/>
      <c r="G17" s="78"/>
      <c r="H17" s="63"/>
      <c r="I17" s="92"/>
      <c r="J17" s="92"/>
      <c r="K17" s="92"/>
      <c r="L17" s="92"/>
      <c r="M17" s="92"/>
      <c r="N17" s="92"/>
    </row>
    <row r="18" ht="29.15" customHeight="1" spans="1:14">
      <c r="A18" s="79"/>
      <c r="B18" s="79"/>
      <c r="C18" s="79"/>
      <c r="D18" s="79"/>
      <c r="E18" s="79"/>
      <c r="F18" s="79"/>
      <c r="G18" s="79"/>
      <c r="H18" s="80"/>
      <c r="I18" s="94"/>
      <c r="J18" s="95"/>
      <c r="K18" s="96"/>
      <c r="L18" s="95"/>
      <c r="M18" s="95"/>
      <c r="N18" s="97"/>
    </row>
    <row r="19" ht="15" spans="1:14">
      <c r="A19" s="81" t="s">
        <v>90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ht="14.25" spans="1:14">
      <c r="A20" s="54" t="s">
        <v>179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ht="14.25" spans="1:14">
      <c r="A21" s="82" t="s">
        <v>180</v>
      </c>
      <c r="B21" s="82"/>
      <c r="C21" s="82"/>
      <c r="D21" s="82"/>
      <c r="E21" s="82"/>
      <c r="F21" s="82"/>
      <c r="G21" s="82"/>
      <c r="H21" s="82"/>
      <c r="I21" s="81" t="s">
        <v>209</v>
      </c>
      <c r="J21" s="98"/>
      <c r="K21" s="81" t="s">
        <v>152</v>
      </c>
      <c r="L21" s="81"/>
      <c r="M21" s="81" t="s">
        <v>153</v>
      </c>
      <c r="N21" s="54" t="s">
        <v>107</v>
      </c>
    </row>
    <row r="22" ht="19" customHeight="1" spans="1:1">
      <c r="A22" s="54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PageLayoutView="125" workbookViewId="0">
      <selection activeCell="G9" sqref="G9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5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281</v>
      </c>
      <c r="J3" s="4" t="s">
        <v>281</v>
      </c>
      <c r="K3" s="4" t="s">
        <v>281</v>
      </c>
      <c r="L3" s="4" t="s">
        <v>281</v>
      </c>
      <c r="M3" s="4" t="s">
        <v>281</v>
      </c>
      <c r="N3" s="7"/>
      <c r="O3" s="7"/>
    </row>
    <row r="4" spans="1:15">
      <c r="A4" s="13">
        <v>1</v>
      </c>
      <c r="B4" s="13" t="s">
        <v>282</v>
      </c>
      <c r="C4" s="13" t="s">
        <v>283</v>
      </c>
      <c r="D4" s="13" t="s">
        <v>83</v>
      </c>
      <c r="E4" s="13" t="s">
        <v>284</v>
      </c>
      <c r="F4" s="52" t="s">
        <v>285</v>
      </c>
      <c r="G4" s="13"/>
      <c r="H4" s="13"/>
      <c r="I4" s="13">
        <v>1</v>
      </c>
      <c r="J4" s="13">
        <v>0</v>
      </c>
      <c r="K4" s="13">
        <v>0</v>
      </c>
      <c r="L4" s="13">
        <v>0</v>
      </c>
      <c r="M4" s="13">
        <v>1</v>
      </c>
      <c r="N4" s="13"/>
      <c r="O4" s="13" t="s">
        <v>286</v>
      </c>
    </row>
    <row r="5" spans="1:15">
      <c r="A5" s="13">
        <v>2</v>
      </c>
      <c r="B5" s="13" t="s">
        <v>282</v>
      </c>
      <c r="C5" s="13" t="s">
        <v>283</v>
      </c>
      <c r="D5" s="13" t="s">
        <v>83</v>
      </c>
      <c r="E5" s="13" t="s">
        <v>287</v>
      </c>
      <c r="F5" s="52" t="s">
        <v>285</v>
      </c>
      <c r="G5" s="13"/>
      <c r="H5" s="13"/>
      <c r="I5" s="13">
        <v>1</v>
      </c>
      <c r="J5" s="13">
        <v>0</v>
      </c>
      <c r="K5" s="13">
        <v>0</v>
      </c>
      <c r="L5" s="13">
        <v>0</v>
      </c>
      <c r="M5" s="13">
        <v>1</v>
      </c>
      <c r="N5" s="13"/>
      <c r="O5" s="13" t="s">
        <v>286</v>
      </c>
    </row>
    <row r="6" spans="1:15">
      <c r="A6" s="13">
        <v>3</v>
      </c>
      <c r="B6" s="13" t="s">
        <v>282</v>
      </c>
      <c r="C6" s="13" t="s">
        <v>283</v>
      </c>
      <c r="D6" s="13" t="s">
        <v>83</v>
      </c>
      <c r="E6" s="13" t="s">
        <v>28</v>
      </c>
      <c r="F6" s="52" t="s">
        <v>285</v>
      </c>
      <c r="G6" s="13"/>
      <c r="H6" s="13"/>
      <c r="I6" s="13">
        <v>1</v>
      </c>
      <c r="J6" s="13">
        <v>0</v>
      </c>
      <c r="K6" s="13">
        <v>0</v>
      </c>
      <c r="L6" s="13">
        <v>0</v>
      </c>
      <c r="M6" s="13">
        <v>1</v>
      </c>
      <c r="N6" s="13"/>
      <c r="O6" s="13" t="s">
        <v>286</v>
      </c>
    </row>
    <row r="7" spans="1:15">
      <c r="A7" s="13">
        <v>4</v>
      </c>
      <c r="B7" s="13" t="s">
        <v>288</v>
      </c>
      <c r="C7" s="13" t="s">
        <v>283</v>
      </c>
      <c r="D7" s="13" t="s">
        <v>84</v>
      </c>
      <c r="E7" s="13" t="s">
        <v>287</v>
      </c>
      <c r="F7" s="52" t="s">
        <v>285</v>
      </c>
      <c r="G7" s="13"/>
      <c r="H7" s="13"/>
      <c r="I7" s="13">
        <v>1</v>
      </c>
      <c r="J7" s="13">
        <v>0</v>
      </c>
      <c r="K7" s="13">
        <v>0</v>
      </c>
      <c r="L7" s="13">
        <v>0</v>
      </c>
      <c r="M7" s="13">
        <v>0</v>
      </c>
      <c r="N7" s="13"/>
      <c r="O7" s="13" t="s">
        <v>286</v>
      </c>
    </row>
    <row r="8" spans="1:15">
      <c r="A8" s="13">
        <v>5</v>
      </c>
      <c r="B8" s="13" t="s">
        <v>288</v>
      </c>
      <c r="C8" s="13" t="s">
        <v>283</v>
      </c>
      <c r="D8" s="13" t="s">
        <v>84</v>
      </c>
      <c r="E8" s="13" t="s">
        <v>28</v>
      </c>
      <c r="F8" s="52" t="s">
        <v>285</v>
      </c>
      <c r="G8" s="13"/>
      <c r="H8" s="13"/>
      <c r="I8" s="13">
        <v>1</v>
      </c>
      <c r="J8" s="13">
        <v>0</v>
      </c>
      <c r="K8" s="13">
        <v>0</v>
      </c>
      <c r="L8" s="13">
        <v>0</v>
      </c>
      <c r="M8" s="13">
        <v>0</v>
      </c>
      <c r="N8" s="13"/>
      <c r="O8" s="13" t="s">
        <v>286</v>
      </c>
    </row>
    <row r="9" spans="1:15">
      <c r="A9" s="13"/>
      <c r="B9" s="13"/>
      <c r="C9" s="13"/>
      <c r="D9" s="13"/>
      <c r="E9" s="13"/>
      <c r="F9" s="52"/>
      <c r="G9" s="13"/>
      <c r="H9" s="13"/>
      <c r="I9" s="13"/>
      <c r="J9" s="13"/>
      <c r="K9" s="13"/>
      <c r="L9" s="13"/>
      <c r="M9" s="13"/>
      <c r="N9" s="13"/>
      <c r="O9" s="13"/>
    </row>
    <row r="10" spans="1:1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>
      <c r="A12" s="13"/>
      <c r="B12" s="13"/>
      <c r="C12" s="13"/>
      <c r="D12" s="13"/>
      <c r="E12" s="13"/>
      <c r="F12" s="52"/>
      <c r="G12" s="13"/>
      <c r="H12" s="13"/>
      <c r="I12" s="13"/>
      <c r="J12" s="13"/>
      <c r="K12" s="13"/>
      <c r="L12" s="13"/>
      <c r="M12" s="13"/>
      <c r="N12" s="13"/>
      <c r="O12" s="13"/>
    </row>
    <row r="13" spans="1: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="2" customFormat="1" ht="18.75" spans="1:15">
      <c r="A15" s="51" t="s">
        <v>289</v>
      </c>
      <c r="B15" s="53"/>
      <c r="C15" s="53"/>
      <c r="D15" s="23"/>
      <c r="E15" s="18"/>
      <c r="F15" s="36"/>
      <c r="G15" s="36"/>
      <c r="H15" s="36"/>
      <c r="I15" s="30"/>
      <c r="J15" s="15" t="s">
        <v>290</v>
      </c>
      <c r="K15" s="16"/>
      <c r="L15" s="16"/>
      <c r="M15" s="17"/>
      <c r="N15" s="53"/>
      <c r="O15" s="23"/>
    </row>
    <row r="16" ht="16.5" spans="1:15">
      <c r="A16" s="19" t="s">
        <v>291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">
      <c r="A17" t="s">
        <v>292</v>
      </c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2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2024-06-20T03:34:00Z</cp:lastPrinted>
  <dcterms:modified xsi:type="dcterms:W3CDTF">2024-06-21T08:57:55Z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2052-12.1.0.16929</vt:lpwstr>
  </property>
</Properties>
</file>