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<sst xmlns="http://schemas.openxmlformats.org/spreadsheetml/2006/main" count="870" uniqueCount="347">
  <si>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</si>
  <si>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</si>
  <si>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</si>
  <si>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</si>
  <si>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</si>
  <si>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</si>
  <si>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</si>
  <si>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</si>
  <si>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</si>
  <si>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</si>
  <si>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</si>
  <si>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</si>
  <si>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</si>
  <si>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</si>
  <si>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</si>
  <si>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</si>
  <si>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</si>
  <si>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</si>
  <si>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</si>
  <si>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</si>
  <si>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</si>
  <si>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</si>
  <si>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</si>
  <si>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</si>
  <si>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</si>
  <si>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</si>
  <si>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</si>
  <si>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</si>
  <si>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</si>
  <si>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</si>
  <si>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</si>
  <si>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</si>
  <si>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</si>
  <si>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</si>
  <si>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</si>
  <si>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</si>
  <si>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</si>
  <si>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</si>
  <si>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</si>
  <si>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</si>
  <si>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</si>
  <si>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</si>
  <si>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</si>
  <si>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</si>
  <si>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</si>
  <si>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</si>
  <si>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</si>
  <si>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</si>
  <si>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</si>
  <si>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</si>
  <si>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</si>
  <si>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</si>
  <si>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</si>
  <si>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</si>
  <si>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</si>
  <si>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</si>
  <si>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</si>
  <si>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</si>
  <si>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</si>
  <si>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</si>
  <si>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</si>
  <si>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</si>
  <si>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TAJJFM81935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</si>
  <si>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</si>
  <si>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</si>
  <si>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</si>
  <si>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</si>
  <si>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</si>
  <si>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</si>
  <si>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</si>
  <si>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</si>
  <si>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</si>
  <si>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</si>
  <si>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</si>
  <si>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</si>
  <si>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</si>
  <si>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</si>
  <si>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</si>
  <si>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</si>
  <si>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</si>
  <si>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</si>
  <si>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</si>
  <si>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</si>
  <si>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</si>
  <si>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</si>
  <si>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</si>
  <si>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</si>
  <si>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</si>
  <si>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</si>
  <si>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</si>
  <si>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</si>
  <si>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</si>
  <si>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</si>
  <si>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</si>
  <si>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</si>
  <si>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</si>
  <si>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</si>
  <si>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</si>
  <si>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</si>
  <si>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</si>
  <si>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</si>
  <si>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</si>
  <si>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</si>
  <si>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</si>
  <si>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</si>
  <si>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</si>
  <si>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</si>
  <si>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</si>
  <si>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</si>
  <si>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</si>
  <si>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</si>
  <si>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</si>
  <si>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</si>
  <si>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</si>
  <si>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</si>
  <si>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</si>
  <si>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</si>
  <si>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</si>
  <si>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未裁齐原因</t>
  </si>
  <si>
    <t>冷松绿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</si>
  <si>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</si>
  <si>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</si>
  <si>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</si>
  <si>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</si>
  <si>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</si>
  <si>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</si>
  <si>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1、前门襟起酒窝，不顺直</t>
  </si>
  <si>
    <t>2、下级领起扭，不平服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</si>
  <si>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</si>
  <si>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</si>
  <si>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</si>
  <si>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</si>
  <si>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</si>
  <si>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</si>
  <si>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</si>
  <si>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</si>
  <si>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</si>
  <si>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</si>
  <si>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</si>
  <si>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</si>
  <si>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</si>
  <si>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</si>
  <si>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</si>
  <si>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</si>
  <si>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</si>
  <si>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</si>
  <si>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</si>
  <si>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</si>
  <si>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</si>
  <si>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</si>
  <si>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</si>
  <si>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</si>
  <si>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</si>
  <si>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</si>
  <si>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</si>
  <si>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</si>
  <si>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</si>
  <si>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</si>
  <si>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</si>
  <si>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后中长</t>
  </si>
  <si>
    <t>±1</t>
  </si>
  <si>
    <t>+1</t>
  </si>
  <si>
    <t>胸围</t>
  </si>
  <si>
    <t>腰围</t>
  </si>
  <si>
    <t>+0</t>
  </si>
  <si>
    <t>摆围</t>
  </si>
  <si>
    <t>±0.5</t>
  </si>
  <si>
    <t>肩宽</t>
  </si>
  <si>
    <t>-1</t>
  </si>
  <si>
    <t>-0.5</t>
  </si>
  <si>
    <t>肩点短袖长</t>
  </si>
  <si>
    <t>±0.3</t>
  </si>
  <si>
    <t>袖肥/2（参考值）</t>
  </si>
  <si>
    <t>+0.5</t>
  </si>
  <si>
    <t>短袖口/2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</si>
  <si>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</si>
  <si>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</si>
  <si>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</si>
  <si>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</si>
  <si>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</si>
  <si>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</si>
  <si>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</si>
  <si>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</si>
  <si>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</si>
  <si>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</si>
  <si>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</si>
  <si>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</si>
  <si>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</si>
  <si>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</si>
  <si>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</si>
  <si>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</si>
  <si>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</si>
  <si>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儿童长裤</t>
  </si>
  <si>
    <t>120/53</t>
  </si>
  <si>
    <t>130/56</t>
  </si>
  <si>
    <t>140/57</t>
  </si>
  <si>
    <t>150/63</t>
  </si>
  <si>
    <t>160/69</t>
  </si>
  <si>
    <t>170/74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</si>
  <si>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</si>
  <si>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</si>
  <si>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</si>
  <si>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</si>
  <si>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</si>
  <si>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</si>
  <si>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</si>
  <si>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</si>
  <si>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</si>
  <si>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</si>
  <si>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</si>
  <si>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</si>
  <si>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</si>
  <si>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</si>
  <si>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</si>
  <si>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</si>
  <si>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</si>
  <si>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</si>
  <si>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</si>
  <si>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</si>
  <si>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</si>
  <si>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</si>
  <si>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</si>
  <si>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</si>
  <si>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</si>
  <si>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</si>
  <si>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</si>
  <si>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</si>
  <si>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</si>
  <si>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</si>
  <si>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</si>
  <si>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</si>
  <si>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</si>
  <si>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</si>
  <si>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</si>
  <si>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</si>
  <si>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</si>
  <si>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1、筒底压线不顺直</t>
  </si>
  <si>
    <t>2、下摆冚线弯曲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</si>
  <si>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</si>
  <si>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</si>
  <si>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</si>
  <si>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</si>
  <si>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</si>
  <si>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</si>
  <si>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</si>
  <si>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走货1170件，抽查80件，发现4件不良品，已按照以上提出的问题点改正，可以出货</t>
  </si>
  <si>
    <t>服装QC部门</t>
  </si>
  <si>
    <t>检验人</t>
  </si>
  <si>
    <t>+0 -0.5 +0</t>
  </si>
  <si>
    <t>+0.5 +0.5 +1</t>
  </si>
  <si>
    <t>+0 +0 +0</t>
  </si>
  <si>
    <t>+0.5 +1 +0.5</t>
  </si>
  <si>
    <t>+0.5 +0 +0.5</t>
  </si>
  <si>
    <t>+0.5 +0 +0</t>
  </si>
  <si>
    <t>+1 +1 +1</t>
  </si>
  <si>
    <t>+1 +0 +1</t>
  </si>
  <si>
    <t>+1 +1 +0</t>
  </si>
  <si>
    <t>+1 +1 +2</t>
  </si>
  <si>
    <t>+1 +2 +1</t>
  </si>
  <si>
    <t>-0.5 -0.5 +0</t>
  </si>
  <si>
    <t>+0 +0 -0.5</t>
  </si>
  <si>
    <t>-0.2 -0.5 +0</t>
  </si>
  <si>
    <t>-0.4 -0.5 -0.5</t>
  </si>
  <si>
    <t>-0.5 +0 +0</t>
  </si>
  <si>
    <t>+0 +0.5 +0.5</t>
  </si>
  <si>
    <t>-0.5 +0.5 +0.5</t>
  </si>
  <si>
    <t>-0.5 +0 -0.5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</si>
  <si>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</si>
  <si>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</si>
  <si>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</si>
  <si>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</si>
  <si>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</si>
  <si>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</si>
  <si>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</si>
  <si>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</si>
  <si>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</si>
  <si>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</si>
  <si>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</si>
  <si>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</si>
  <si>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</si>
  <si>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</si>
  <si>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</si>
  <si>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</si>
  <si>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K2410222</t>
  </si>
  <si>
    <t>FK07611棉弹珠地布</t>
  </si>
  <si>
    <t>TAJJFM81935/82935</t>
  </si>
  <si>
    <t>新颜</t>
  </si>
  <si>
    <t>制表时间：2024/6/5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</si>
  <si>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</si>
  <si>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</si>
  <si>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</si>
  <si>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</si>
  <si>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</si>
  <si>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</si>
  <si>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</si>
  <si>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</si>
  <si>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</si>
  <si>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</si>
  <si>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</si>
  <si>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</si>
  <si>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</si>
  <si>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</si>
  <si>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</si>
  <si>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</si>
  <si>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</si>
  <si>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</si>
  <si>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</si>
  <si>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</si>
  <si>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</si>
  <si>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</si>
  <si>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钮扣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</si>
  <si>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</si>
  <si>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</si>
  <si>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</si>
  <si>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</si>
  <si>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</si>
  <si>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</si>
  <si>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</si>
  <si>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制表时间：2024/6/6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</si>
  <si>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</si>
  <si>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</si>
  <si>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</si>
  <si>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</si>
  <si>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</si>
  <si>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</si>
  <si>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</si>
  <si>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</si>
  <si>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</si>
  <si>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</si>
  <si>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</si>
  <si>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</si>
  <si>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</si>
  <si>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</si>
  <si>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</si>
  <si>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</si>
  <si>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肩+前胸</t>
  </si>
  <si>
    <t>印花</t>
  </si>
  <si>
    <t>无脱落开裂</t>
  </si>
  <si>
    <t>制表时间：2024/6/7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</si>
  <si>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</si>
  <si>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</si>
  <si>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</si>
  <si>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</si>
  <si>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</si>
  <si>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制表时间：5-25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</si>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</sst>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[$¥-804]* #,##0.00_ ;_ [$¥-804]* \-#,##0.00_ ;_ [$¥-804]* &quot;-&quot;??_ ;_ @_ "/>
    <numFmt numFmtId="178" formatCode="0.0_ "/>
  </numFmts>
  <fonts count="7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Microsoft YaHei"/>
      <charset val="136"/>
    </font>
    <font>
      <sz val="11"/>
      <name val="Microsoft YaHei"/>
      <charset val="134"/>
    </font>
    <font>
      <sz val="12"/>
      <color theme="1"/>
      <name val="微软雅黑"/>
      <charset val="134"/>
    </font>
    <font>
      <b/>
      <sz val="11"/>
      <name val="Microsoft YaHei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b/>
      <sz val="12"/>
      <name val="仿宋_GB2312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Arial"/>
      <charset val="134"/>
    </font>
    <font>
      <b/>
      <sz val="9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ajor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8" borderId="76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77" applyNumberFormat="0" applyFill="0" applyAlignment="0" applyProtection="0">
      <alignment vertical="center"/>
    </xf>
    <xf numFmtId="0" fontId="64" fillId="0" borderId="77" applyNumberFormat="0" applyFill="0" applyAlignment="0" applyProtection="0">
      <alignment vertical="center"/>
    </xf>
    <xf numFmtId="0" fontId="65" fillId="0" borderId="78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9" borderId="79" applyNumberFormat="0" applyAlignment="0" applyProtection="0">
      <alignment vertical="center"/>
    </xf>
    <xf numFmtId="0" fontId="67" fillId="10" borderId="80" applyNumberFormat="0" applyAlignment="0" applyProtection="0">
      <alignment vertical="center"/>
    </xf>
    <xf numFmtId="0" fontId="68" fillId="10" borderId="79" applyNumberFormat="0" applyAlignment="0" applyProtection="0">
      <alignment vertical="center"/>
    </xf>
    <xf numFmtId="0" fontId="69" fillId="11" borderId="81" applyNumberFormat="0" applyAlignment="0" applyProtection="0">
      <alignment vertical="center"/>
    </xf>
    <xf numFmtId="0" fontId="70" fillId="0" borderId="82" applyNumberFormat="0" applyFill="0" applyAlignment="0" applyProtection="0">
      <alignment vertical="center"/>
    </xf>
    <xf numFmtId="0" fontId="71" fillId="0" borderId="83" applyNumberFormat="0" applyFill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6" fillId="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4" borderId="0" applyNumberFormat="0" applyBorder="0" applyAlignment="0" applyProtection="0">
      <alignment vertical="center"/>
    </xf>
    <xf numFmtId="0" fontId="76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5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6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5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6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5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76" fillId="34" borderId="0" applyNumberFormat="0" applyBorder="0" applyAlignment="0" applyProtection="0">
      <alignment vertical="center"/>
    </xf>
    <xf numFmtId="0" fontId="76" fillId="35" borderId="0" applyNumberFormat="0" applyBorder="0" applyAlignment="0" applyProtection="0">
      <alignment vertical="center"/>
    </xf>
    <xf numFmtId="0" fontId="75" fillId="36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7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/>
    <xf numFmtId="0" fontId="12" fillId="0" borderId="0"/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0" fillId="0" borderId="9" xfId="0" applyBorder="1" applyAlignment="1"/>
    <xf numFmtId="0" fontId="0" fillId="0" borderId="9" xfId="0" applyBorder="1" applyAlignment="1">
      <alignment horizontal="center"/>
    </xf>
    <xf numFmtId="0" fontId="16" fillId="0" borderId="9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9" fontId="0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9" fontId="0" fillId="0" borderId="7" xfId="0" applyNumberFormat="1" applyFont="1" applyFill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Border="1" applyAlignment="1">
      <alignment horizontal="center" vertical="center"/>
    </xf>
    <xf numFmtId="9" fontId="0" fillId="0" borderId="6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3" xfId="0" applyNumberFormat="1" applyFont="1" applyFill="1" applyBorder="1" applyAlignment="1" applyProtection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12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22" fillId="0" borderId="0" xfId="53" applyFont="1" applyFill="1" applyAlignment="1"/>
    <xf numFmtId="0" fontId="10" fillId="0" borderId="0" xfId="53" applyFont="1" applyFill="1" applyAlignment="1"/>
    <xf numFmtId="49" fontId="22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3" fillId="0" borderId="0" xfId="53" applyFont="1" applyFill="1" applyBorder="1" applyAlignment="1">
      <alignment horizontal="center" vertical="center"/>
    </xf>
    <xf numFmtId="0" fontId="10" fillId="0" borderId="0" xfId="53" applyFont="1" applyFill="1" applyBorder="1" applyAlignment="1">
      <alignment horizontal="center" vertical="center"/>
    </xf>
    <xf numFmtId="0" fontId="22" fillId="0" borderId="0" xfId="53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horizontal="left" vertical="center"/>
    </xf>
    <xf numFmtId="0" fontId="24" fillId="0" borderId="2" xfId="52" applyFont="1" applyFill="1" applyBorder="1" applyAlignment="1">
      <alignment horizontal="center" vertical="center"/>
    </xf>
    <xf numFmtId="0" fontId="25" fillId="0" borderId="2" xfId="52" applyFont="1" applyFill="1" applyBorder="1" applyAlignment="1">
      <alignment horizontal="center" vertical="center"/>
    </xf>
    <xf numFmtId="0" fontId="24" fillId="0" borderId="2" xfId="52" applyFont="1" applyFill="1" applyBorder="1" applyAlignment="1">
      <alignment vertical="center"/>
    </xf>
    <xf numFmtId="0" fontId="26" fillId="0" borderId="2" xfId="53" applyFont="1" applyFill="1" applyBorder="1" applyAlignment="1" applyProtection="1">
      <alignment horizontal="center" vertical="center"/>
    </xf>
    <xf numFmtId="0" fontId="27" fillId="0" borderId="2" xfId="53" applyFont="1" applyFill="1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0" fontId="28" fillId="0" borderId="2" xfId="61" applyFont="1" applyFill="1" applyBorder="1" applyAlignment="1">
      <alignment horizontal="center" vertical="center"/>
    </xf>
    <xf numFmtId="0" fontId="29" fillId="0" borderId="2" xfId="61" applyFont="1" applyFill="1" applyBorder="1" applyAlignment="1">
      <alignment horizontal="left" vertical="center"/>
    </xf>
    <xf numFmtId="0" fontId="29" fillId="0" borderId="2" xfId="61" applyFont="1" applyFill="1" applyBorder="1" applyAlignment="1">
      <alignment horizontal="center" vertical="center"/>
    </xf>
    <xf numFmtId="0" fontId="30" fillId="0" borderId="2" xfId="61" applyFont="1" applyFill="1" applyBorder="1" applyAlignment="1">
      <alignment horizontal="center" vertical="center"/>
    </xf>
    <xf numFmtId="0" fontId="20" fillId="0" borderId="2" xfId="61" applyFont="1" applyFill="1" applyBorder="1" applyAlignment="1">
      <alignment horizontal="center" vertical="center"/>
    </xf>
    <xf numFmtId="0" fontId="31" fillId="0" borderId="2" xfId="0" applyNumberFormat="1" applyFont="1" applyFill="1" applyBorder="1" applyAlignment="1">
      <alignment horizontal="left" vertical="center"/>
    </xf>
    <xf numFmtId="0" fontId="31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0" xfId="53" applyFont="1" applyFill="1" applyAlignment="1"/>
    <xf numFmtId="0" fontId="11" fillId="0" borderId="0" xfId="53" applyFont="1" applyFill="1" applyAlignment="1"/>
    <xf numFmtId="0" fontId="27" fillId="0" borderId="0" xfId="53" applyFont="1" applyFill="1" applyAlignment="1"/>
    <xf numFmtId="14" fontId="27" fillId="0" borderId="0" xfId="53" applyNumberFormat="1" applyFont="1" applyFill="1" applyAlignment="1">
      <alignment horizontal="left"/>
    </xf>
    <xf numFmtId="0" fontId="33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/>
    </xf>
    <xf numFmtId="0" fontId="22" fillId="0" borderId="2" xfId="52" applyFont="1" applyFill="1" applyBorder="1" applyAlignment="1">
      <alignment horizontal="center" vertical="center"/>
    </xf>
    <xf numFmtId="0" fontId="27" fillId="0" borderId="2" xfId="53" applyFont="1" applyFill="1" applyBorder="1" applyAlignment="1" applyProtection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22" fillId="0" borderId="2" xfId="53" applyNumberFormat="1" applyFont="1" applyFill="1" applyBorder="1" applyAlignment="1">
      <alignment horizontal="center"/>
    </xf>
    <xf numFmtId="0" fontId="22" fillId="0" borderId="0" xfId="53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10" fillId="0" borderId="0" xfId="52" applyFill="1" applyAlignment="1">
      <alignment horizontal="left" vertical="center"/>
    </xf>
    <xf numFmtId="0" fontId="34" fillId="0" borderId="11" xfId="52" applyFont="1" applyBorder="1" applyAlignment="1">
      <alignment horizontal="center" vertical="top"/>
    </xf>
    <xf numFmtId="0" fontId="35" fillId="0" borderId="12" xfId="52" applyFont="1" applyFill="1" applyBorder="1" applyAlignment="1">
      <alignment horizontal="left" vertical="center"/>
    </xf>
    <xf numFmtId="0" fontId="25" fillId="0" borderId="13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vertical="center"/>
    </xf>
    <xf numFmtId="0" fontId="35" fillId="0" borderId="13" xfId="52" applyFont="1" applyFill="1" applyBorder="1" applyAlignment="1">
      <alignment vertical="center"/>
    </xf>
    <xf numFmtId="0" fontId="25" fillId="0" borderId="14" xfId="52" applyFont="1" applyBorder="1" applyAlignment="1">
      <alignment horizontal="left" vertical="center"/>
    </xf>
    <xf numFmtId="0" fontId="25" fillId="0" borderId="15" xfId="52" applyFont="1" applyBorder="1" applyAlignment="1">
      <alignment horizontal="left" vertical="center"/>
    </xf>
    <xf numFmtId="0" fontId="35" fillId="0" borderId="16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vertical="center"/>
    </xf>
    <xf numFmtId="58" fontId="11" fillId="0" borderId="14" xfId="52" applyNumberFormat="1" applyFont="1" applyFill="1" applyBorder="1" applyAlignment="1">
      <alignment horizontal="center" vertical="center"/>
    </xf>
    <xf numFmtId="0" fontId="11" fillId="0" borderId="14" xfId="52" applyFont="1" applyFill="1" applyBorder="1" applyAlignment="1">
      <alignment horizontal="center" vertical="center"/>
    </xf>
    <xf numFmtId="0" fontId="35" fillId="0" borderId="14" xfId="52" applyFont="1" applyFill="1" applyBorder="1" applyAlignment="1">
      <alignment horizontal="center" vertical="center"/>
    </xf>
    <xf numFmtId="0" fontId="35" fillId="0" borderId="16" xfId="52" applyFont="1" applyFill="1" applyBorder="1" applyAlignment="1">
      <alignment horizontal="left" vertical="center"/>
    </xf>
    <xf numFmtId="0" fontId="35" fillId="0" borderId="14" xfId="52" applyFont="1" applyFill="1" applyBorder="1" applyAlignment="1">
      <alignment horizontal="left" vertical="center"/>
    </xf>
    <xf numFmtId="0" fontId="35" fillId="0" borderId="17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vertical="center"/>
    </xf>
    <xf numFmtId="0" fontId="11" fillId="0" borderId="18" xfId="52" applyFont="1" applyFill="1" applyBorder="1" applyAlignment="1">
      <alignment horizontal="left" vertical="center"/>
    </xf>
    <xf numFmtId="0" fontId="35" fillId="0" borderId="18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vertical="center"/>
    </xf>
    <xf numFmtId="0" fontId="11" fillId="0" borderId="0" xfId="52" applyFont="1" applyFill="1" applyBorder="1" applyAlignment="1">
      <alignment vertical="center"/>
    </xf>
    <xf numFmtId="0" fontId="11" fillId="0" borderId="0" xfId="52" applyFont="1" applyFill="1" applyAlignment="1">
      <alignment horizontal="left" vertical="center"/>
    </xf>
    <xf numFmtId="0" fontId="35" fillId="0" borderId="12" xfId="52" applyFont="1" applyFill="1" applyBorder="1" applyAlignment="1">
      <alignment vertical="center"/>
    </xf>
    <xf numFmtId="0" fontId="35" fillId="0" borderId="19" xfId="52" applyFont="1" applyFill="1" applyBorder="1" applyAlignment="1">
      <alignment vertical="center"/>
    </xf>
    <xf numFmtId="0" fontId="35" fillId="0" borderId="20" xfId="52" applyFont="1" applyFill="1" applyBorder="1" applyAlignment="1">
      <alignment vertical="center"/>
    </xf>
    <xf numFmtId="0" fontId="11" fillId="0" borderId="14" xfId="52" applyFont="1" applyFill="1" applyBorder="1" applyAlignment="1">
      <alignment horizontal="left" vertical="center"/>
    </xf>
    <xf numFmtId="0" fontId="11" fillId="0" borderId="14" xfId="52" applyFont="1" applyFill="1" applyBorder="1" applyAlignment="1">
      <alignment vertical="center"/>
    </xf>
    <xf numFmtId="0" fontId="11" fillId="0" borderId="21" xfId="52" applyFont="1" applyFill="1" applyBorder="1" applyAlignment="1">
      <alignment horizontal="center" vertical="center"/>
    </xf>
    <xf numFmtId="0" fontId="11" fillId="0" borderId="22" xfId="52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22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vertical="center"/>
    </xf>
    <xf numFmtId="0" fontId="11" fillId="0" borderId="0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left" vertical="center"/>
    </xf>
    <xf numFmtId="0" fontId="11" fillId="0" borderId="22" xfId="52" applyFont="1" applyFill="1" applyBorder="1" applyAlignment="1">
      <alignment horizontal="left" vertical="center"/>
    </xf>
    <xf numFmtId="0" fontId="11" fillId="0" borderId="16" xfId="52" applyFont="1" applyFill="1" applyBorder="1" applyAlignment="1">
      <alignment horizontal="left" vertical="center" wrapText="1"/>
    </xf>
    <xf numFmtId="0" fontId="11" fillId="0" borderId="14" xfId="52" applyFont="1" applyFill="1" applyBorder="1" applyAlignment="1">
      <alignment horizontal="left" vertical="center" wrapText="1"/>
    </xf>
    <xf numFmtId="0" fontId="35" fillId="0" borderId="17" xfId="52" applyFont="1" applyFill="1" applyBorder="1" applyAlignment="1">
      <alignment horizontal="left" vertical="center"/>
    </xf>
    <xf numFmtId="0" fontId="10" fillId="0" borderId="18" xfId="52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0" xfId="52" applyFont="1" applyFill="1" applyBorder="1" applyAlignment="1">
      <alignment horizontal="left" vertical="center"/>
    </xf>
    <xf numFmtId="0" fontId="11" fillId="0" borderId="23" xfId="52" applyFont="1" applyFill="1" applyBorder="1" applyAlignment="1">
      <alignment horizontal="right" vertical="center"/>
    </xf>
    <xf numFmtId="0" fontId="11" fillId="0" borderId="22" xfId="52" applyFont="1" applyFill="1" applyBorder="1" applyAlignment="1">
      <alignment horizontal="right" vertical="center"/>
    </xf>
    <xf numFmtId="0" fontId="36" fillId="0" borderId="12" xfId="52" applyFont="1" applyFill="1" applyBorder="1" applyAlignment="1">
      <alignment horizontal="left" vertical="center"/>
    </xf>
    <xf numFmtId="0" fontId="36" fillId="0" borderId="13" xfId="52" applyFont="1" applyFill="1" applyBorder="1" applyAlignment="1">
      <alignment horizontal="left" vertical="center"/>
    </xf>
    <xf numFmtId="0" fontId="35" fillId="0" borderId="21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11" fillId="0" borderId="18" xfId="52" applyFont="1" applyFill="1" applyBorder="1" applyAlignment="1">
      <alignment horizontal="center" vertical="center"/>
    </xf>
    <xf numFmtId="58" fontId="11" fillId="0" borderId="18" xfId="52" applyNumberFormat="1" applyFont="1" applyFill="1" applyBorder="1" applyAlignment="1">
      <alignment horizontal="center" vertical="center"/>
    </xf>
    <xf numFmtId="0" fontId="35" fillId="0" borderId="18" xfId="52" applyFont="1" applyFill="1" applyBorder="1" applyAlignment="1">
      <alignment horizontal="center" vertical="center"/>
    </xf>
    <xf numFmtId="0" fontId="11" fillId="0" borderId="13" xfId="52" applyFont="1" applyFill="1" applyBorder="1" applyAlignment="1">
      <alignment horizontal="center" vertical="center"/>
    </xf>
    <xf numFmtId="0" fontId="11" fillId="0" borderId="27" xfId="52" applyFont="1" applyFill="1" applyBorder="1" applyAlignment="1">
      <alignment horizontal="center" vertical="center"/>
    </xf>
    <xf numFmtId="0" fontId="35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5" fillId="0" borderId="29" xfId="52" applyFont="1" applyFill="1" applyBorder="1" applyAlignment="1">
      <alignment vertical="center"/>
    </xf>
    <xf numFmtId="0" fontId="11" fillId="0" borderId="30" xfId="52" applyFont="1" applyFill="1" applyBorder="1" applyAlignment="1">
      <alignment horizontal="center" vertical="center"/>
    </xf>
    <xf numFmtId="0" fontId="36" fillId="0" borderId="30" xfId="52" applyFont="1" applyFill="1" applyBorder="1" applyAlignment="1">
      <alignment horizontal="left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15" xfId="52" applyFont="1" applyFill="1" applyBorder="1" applyAlignment="1">
      <alignment horizontal="left" vertical="center"/>
    </xf>
    <xf numFmtId="0" fontId="11" fillId="0" borderId="30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left" vertical="center" wrapText="1"/>
    </xf>
    <xf numFmtId="0" fontId="10" fillId="0" borderId="28" xfId="52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left" vertical="center"/>
    </xf>
    <xf numFmtId="0" fontId="11" fillId="0" borderId="15" xfId="52" applyFont="1" applyFill="1" applyBorder="1" applyAlignment="1">
      <alignment horizontal="center" vertical="center"/>
    </xf>
    <xf numFmtId="0" fontId="11" fillId="0" borderId="15" xfId="52" applyFont="1" applyFill="1" applyBorder="1" applyAlignment="1">
      <alignment horizontal="center" vertical="center" wrapText="1"/>
    </xf>
    <xf numFmtId="0" fontId="10" fillId="0" borderId="30" xfId="52" applyFont="1" applyFill="1" applyBorder="1" applyAlignment="1">
      <alignment horizontal="center" vertical="center"/>
    </xf>
    <xf numFmtId="0" fontId="16" fillId="0" borderId="30" xfId="52" applyFont="1" applyFill="1" applyBorder="1" applyAlignment="1">
      <alignment horizontal="center" vertical="center"/>
    </xf>
    <xf numFmtId="0" fontId="11" fillId="0" borderId="26" xfId="52" applyFont="1" applyFill="1" applyBorder="1" applyAlignment="1">
      <alignment horizontal="right" vertical="center"/>
    </xf>
    <xf numFmtId="0" fontId="11" fillId="0" borderId="31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center" vertical="center"/>
    </xf>
    <xf numFmtId="0" fontId="32" fillId="0" borderId="0" xfId="53" applyFont="1" applyFill="1" applyAlignment="1">
      <alignment horizontal="center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vertical="center"/>
    </xf>
    <xf numFmtId="0" fontId="33" fillId="0" borderId="35" xfId="52" applyFont="1" applyFill="1" applyBorder="1" applyAlignment="1">
      <alignment horizontal="center" vertical="center"/>
    </xf>
    <xf numFmtId="0" fontId="22" fillId="0" borderId="35" xfId="53" applyFont="1" applyFill="1" applyBorder="1" applyAlignment="1">
      <alignment horizontal="center"/>
    </xf>
    <xf numFmtId="0" fontId="26" fillId="0" borderId="36" xfId="53" applyFont="1" applyFill="1" applyBorder="1" applyAlignment="1" applyProtection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/>
    </xf>
    <xf numFmtId="0" fontId="22" fillId="0" borderId="5" xfId="53" applyFont="1" applyFill="1" applyBorder="1" applyAlignment="1">
      <alignment horizontal="center"/>
    </xf>
    <xf numFmtId="0" fontId="38" fillId="0" borderId="36" xfId="0" applyFon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1" fillId="0" borderId="36" xfId="0" applyFont="1" applyFill="1" applyBorder="1" applyAlignment="1">
      <alignment horizontal="left" vertical="center"/>
    </xf>
    <xf numFmtId="0" fontId="39" fillId="0" borderId="37" xfId="0" applyNumberFormat="1" applyFont="1" applyFill="1" applyBorder="1" applyAlignment="1">
      <alignment shrinkToFit="1"/>
    </xf>
    <xf numFmtId="0" fontId="40" fillId="0" borderId="38" xfId="0" applyNumberFormat="1" applyFont="1" applyFill="1" applyBorder="1" applyAlignment="1">
      <alignment horizontal="center" vertical="center"/>
    </xf>
    <xf numFmtId="0" fontId="41" fillId="0" borderId="38" xfId="0" applyFont="1" applyFill="1" applyBorder="1" applyAlignment="1">
      <alignment horizontal="center" vertical="center"/>
    </xf>
    <xf numFmtId="0" fontId="22" fillId="0" borderId="39" xfId="53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left" vertical="center"/>
    </xf>
    <xf numFmtId="0" fontId="27" fillId="0" borderId="2" xfId="53" applyFont="1" applyFill="1" applyBorder="1" applyAlignment="1" applyProtection="1">
      <alignment vertical="center"/>
    </xf>
    <xf numFmtId="0" fontId="0" fillId="0" borderId="42" xfId="0" applyFont="1" applyFill="1" applyBorder="1" applyAlignment="1">
      <alignment horizontal="left" vertical="center"/>
    </xf>
    <xf numFmtId="0" fontId="42" fillId="0" borderId="43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37" fillId="0" borderId="15" xfId="0" applyNumberFormat="1" applyFont="1" applyFill="1" applyBorder="1" applyAlignment="1">
      <alignment horizontal="center" vertical="center"/>
    </xf>
    <xf numFmtId="49" fontId="32" fillId="0" borderId="14" xfId="54" applyNumberFormat="1" applyFont="1" applyFill="1" applyBorder="1" applyAlignment="1">
      <alignment horizontal="center" vertical="center"/>
    </xf>
    <xf numFmtId="49" fontId="32" fillId="0" borderId="15" xfId="54" applyNumberFormat="1" applyFont="1" applyFill="1" applyBorder="1" applyAlignment="1">
      <alignment horizontal="center" vertical="center"/>
    </xf>
    <xf numFmtId="49" fontId="22" fillId="0" borderId="18" xfId="53" applyNumberFormat="1" applyFont="1" applyFill="1" applyBorder="1" applyAlignment="1">
      <alignment horizontal="center"/>
    </xf>
    <xf numFmtId="49" fontId="32" fillId="0" borderId="18" xfId="54" applyNumberFormat="1" applyFont="1" applyFill="1" applyBorder="1" applyAlignment="1">
      <alignment horizontal="center" vertical="center"/>
    </xf>
    <xf numFmtId="49" fontId="32" fillId="0" borderId="28" xfId="54" applyNumberFormat="1" applyFont="1" applyFill="1" applyBorder="1" applyAlignment="1">
      <alignment horizontal="center" vertical="center"/>
    </xf>
    <xf numFmtId="14" fontId="27" fillId="0" borderId="0" xfId="53" applyNumberFormat="1" applyFont="1" applyFill="1" applyAlignment="1"/>
    <xf numFmtId="58" fontId="32" fillId="0" borderId="0" xfId="53" applyNumberFormat="1" applyFont="1" applyFill="1" applyAlignment="1">
      <alignment horizontal="left"/>
    </xf>
    <xf numFmtId="0" fontId="10" fillId="0" borderId="0" xfId="52" applyFont="1" applyAlignment="1">
      <alignment horizontal="left" vertical="center"/>
    </xf>
    <xf numFmtId="0" fontId="16" fillId="0" borderId="44" xfId="52" applyFont="1" applyBorder="1" applyAlignment="1">
      <alignment horizontal="left" vertical="center"/>
    </xf>
    <xf numFmtId="0" fontId="25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36" fillId="0" borderId="45" xfId="52" applyFont="1" applyBorder="1" applyAlignment="1">
      <alignment horizontal="left" vertical="center"/>
    </xf>
    <xf numFmtId="0" fontId="36" fillId="0" borderId="12" xfId="52" applyFont="1" applyBorder="1" applyAlignment="1">
      <alignment horizontal="center" vertical="center"/>
    </xf>
    <xf numFmtId="0" fontId="36" fillId="0" borderId="13" xfId="52" applyFont="1" applyBorder="1" applyAlignment="1">
      <alignment horizontal="center" vertical="center"/>
    </xf>
    <xf numFmtId="0" fontId="36" fillId="0" borderId="27" xfId="52" applyFont="1" applyBorder="1" applyAlignment="1">
      <alignment horizontal="center" vertical="center"/>
    </xf>
    <xf numFmtId="0" fontId="16" fillId="0" borderId="12" xfId="52" applyFont="1" applyBorder="1" applyAlignment="1">
      <alignment horizontal="center" vertical="center"/>
    </xf>
    <xf numFmtId="0" fontId="16" fillId="0" borderId="13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36" fillId="0" borderId="16" xfId="52" applyFont="1" applyBorder="1" applyAlignment="1">
      <alignment horizontal="left" vertical="center"/>
    </xf>
    <xf numFmtId="0" fontId="36" fillId="0" borderId="14" xfId="52" applyFont="1" applyBorder="1" applyAlignment="1">
      <alignment horizontal="left" vertical="center"/>
    </xf>
    <xf numFmtId="14" fontId="25" fillId="0" borderId="14" xfId="52" applyNumberFormat="1" applyFont="1" applyBorder="1" applyAlignment="1">
      <alignment horizontal="center" vertical="center"/>
    </xf>
    <xf numFmtId="14" fontId="25" fillId="0" borderId="15" xfId="52" applyNumberFormat="1" applyFont="1" applyBorder="1" applyAlignment="1">
      <alignment horizontal="center" vertical="center"/>
    </xf>
    <xf numFmtId="0" fontId="36" fillId="0" borderId="16" xfId="52" applyFont="1" applyBorder="1" applyAlignment="1">
      <alignment vertical="center"/>
    </xf>
    <xf numFmtId="49" fontId="25" fillId="0" borderId="14" xfId="52" applyNumberFormat="1" applyFont="1" applyBorder="1" applyAlignment="1">
      <alignment horizontal="center" vertical="center"/>
    </xf>
    <xf numFmtId="0" fontId="25" fillId="0" borderId="15" xfId="52" applyFont="1" applyBorder="1" applyAlignment="1">
      <alignment horizontal="center" vertical="center"/>
    </xf>
    <xf numFmtId="0" fontId="36" fillId="0" borderId="14" xfId="52" applyFont="1" applyBorder="1" applyAlignment="1">
      <alignment vertical="center"/>
    </xf>
    <xf numFmtId="0" fontId="25" fillId="0" borderId="46" xfId="52" applyFont="1" applyBorder="1" applyAlignment="1">
      <alignment horizontal="center" vertical="center"/>
    </xf>
    <xf numFmtId="0" fontId="25" fillId="0" borderId="47" xfId="52" applyFont="1" applyBorder="1" applyAlignment="1">
      <alignment horizontal="center" vertical="center"/>
    </xf>
    <xf numFmtId="0" fontId="10" fillId="0" borderId="14" xfId="52" applyFont="1" applyBorder="1" applyAlignment="1">
      <alignment vertical="center"/>
    </xf>
    <xf numFmtId="0" fontId="43" fillId="0" borderId="17" xfId="52" applyFont="1" applyBorder="1" applyAlignment="1">
      <alignment vertical="center"/>
    </xf>
    <xf numFmtId="0" fontId="25" fillId="0" borderId="48" xfId="52" applyFont="1" applyBorder="1" applyAlignment="1">
      <alignment horizontal="center" vertical="center"/>
    </xf>
    <xf numFmtId="0" fontId="25" fillId="0" borderId="31" xfId="52" applyFont="1" applyBorder="1" applyAlignment="1">
      <alignment horizontal="center" vertical="center"/>
    </xf>
    <xf numFmtId="0" fontId="36" fillId="0" borderId="17" xfId="52" applyFont="1" applyBorder="1" applyAlignment="1">
      <alignment horizontal="left" vertical="center"/>
    </xf>
    <xf numFmtId="0" fontId="36" fillId="0" borderId="18" xfId="52" applyFont="1" applyBorder="1" applyAlignment="1">
      <alignment horizontal="left" vertical="center"/>
    </xf>
    <xf numFmtId="14" fontId="25" fillId="0" borderId="18" xfId="52" applyNumberFormat="1" applyFont="1" applyBorder="1" applyAlignment="1">
      <alignment horizontal="center" vertical="center"/>
    </xf>
    <xf numFmtId="14" fontId="25" fillId="0" borderId="28" xfId="52" applyNumberFormat="1" applyFont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36" fillId="0" borderId="12" xfId="52" applyFont="1" applyBorder="1" applyAlignment="1">
      <alignment vertical="center"/>
    </xf>
    <xf numFmtId="0" fontId="10" fillId="0" borderId="13" xfId="52" applyFont="1" applyBorder="1" applyAlignment="1">
      <alignment horizontal="left" vertical="center"/>
    </xf>
    <xf numFmtId="0" fontId="25" fillId="0" borderId="13" xfId="52" applyFont="1" applyBorder="1" applyAlignment="1">
      <alignment horizontal="left" vertical="center"/>
    </xf>
    <xf numFmtId="0" fontId="10" fillId="0" borderId="13" xfId="52" applyFont="1" applyBorder="1" applyAlignment="1">
      <alignment vertical="center"/>
    </xf>
    <xf numFmtId="0" fontId="36" fillId="0" borderId="13" xfId="52" applyFont="1" applyBorder="1" applyAlignment="1">
      <alignment vertical="center"/>
    </xf>
    <xf numFmtId="0" fontId="10" fillId="0" borderId="14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11" fillId="0" borderId="25" xfId="52" applyFont="1" applyBorder="1" applyAlignment="1">
      <alignment horizontal="left" vertical="center" wrapText="1"/>
    </xf>
    <xf numFmtId="0" fontId="11" fillId="0" borderId="20" xfId="52" applyFont="1" applyBorder="1" applyAlignment="1">
      <alignment horizontal="left" vertical="center" wrapText="1"/>
    </xf>
    <xf numFmtId="0" fontId="11" fillId="0" borderId="49" xfId="52" applyFont="1" applyBorder="1" applyAlignment="1">
      <alignment horizontal="left" vertical="center" wrapText="1"/>
    </xf>
    <xf numFmtId="0" fontId="11" fillId="0" borderId="23" xfId="52" applyFont="1" applyBorder="1" applyAlignment="1">
      <alignment horizontal="left" vertical="center"/>
    </xf>
    <xf numFmtId="0" fontId="11" fillId="0" borderId="22" xfId="52" applyFont="1" applyBorder="1" applyAlignment="1">
      <alignment horizontal="left" vertical="center"/>
    </xf>
    <xf numFmtId="0" fontId="11" fillId="0" borderId="26" xfId="52" applyFont="1" applyBorder="1" applyAlignment="1">
      <alignment horizontal="left" vertical="center"/>
    </xf>
    <xf numFmtId="0" fontId="11" fillId="0" borderId="21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11" fillId="0" borderId="12" xfId="52" applyFont="1" applyBorder="1" applyAlignment="1">
      <alignment horizontal="left" vertical="center" wrapText="1"/>
    </xf>
    <xf numFmtId="0" fontId="11" fillId="0" borderId="13" xfId="5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36" fillId="0" borderId="16" xfId="52" applyFont="1" applyFill="1" applyBorder="1" applyAlignment="1">
      <alignment horizontal="left" vertical="center"/>
    </xf>
    <xf numFmtId="0" fontId="36" fillId="0" borderId="17" xfId="52" applyFont="1" applyBorder="1" applyAlignment="1">
      <alignment horizontal="center" vertical="center"/>
    </xf>
    <xf numFmtId="0" fontId="36" fillId="0" borderId="18" xfId="52" applyFont="1" applyBorder="1" applyAlignment="1">
      <alignment horizontal="center" vertical="center"/>
    </xf>
    <xf numFmtId="0" fontId="36" fillId="0" borderId="16" xfId="52" applyFont="1" applyBorder="1" applyAlignment="1">
      <alignment horizontal="center" vertical="center"/>
    </xf>
    <xf numFmtId="0" fontId="36" fillId="0" borderId="14" xfId="52" applyFont="1" applyBorder="1" applyAlignment="1">
      <alignment horizontal="center" vertical="center"/>
    </xf>
    <xf numFmtId="0" fontId="35" fillId="0" borderId="14" xfId="52" applyFont="1" applyBorder="1" applyAlignment="1">
      <alignment horizontal="left" vertical="center"/>
    </xf>
    <xf numFmtId="0" fontId="36" fillId="0" borderId="50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16" fillId="0" borderId="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36" fillId="0" borderId="23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16" fillId="0" borderId="52" xfId="52" applyFont="1" applyBorder="1" applyAlignment="1">
      <alignment vertical="center"/>
    </xf>
    <xf numFmtId="0" fontId="25" fillId="0" borderId="53" xfId="52" applyFont="1" applyBorder="1" applyAlignment="1">
      <alignment horizontal="center" vertical="center"/>
    </xf>
    <xf numFmtId="0" fontId="16" fillId="0" borderId="53" xfId="52" applyFont="1" applyBorder="1" applyAlignment="1">
      <alignment vertical="center"/>
    </xf>
    <xf numFmtId="58" fontId="10" fillId="0" borderId="53" xfId="52" applyNumberFormat="1" applyFont="1" applyBorder="1" applyAlignment="1">
      <alignment vertical="center"/>
    </xf>
    <xf numFmtId="0" fontId="16" fillId="0" borderId="53" xfId="52" applyFont="1" applyBorder="1" applyAlignment="1">
      <alignment horizontal="center" vertical="center"/>
    </xf>
    <xf numFmtId="0" fontId="16" fillId="0" borderId="54" xfId="52" applyFont="1" applyFill="1" applyBorder="1" applyAlignment="1">
      <alignment horizontal="left" vertical="center"/>
    </xf>
    <xf numFmtId="0" fontId="16" fillId="0" borderId="53" xfId="52" applyFont="1" applyFill="1" applyBorder="1" applyAlignment="1">
      <alignment horizontal="left" vertical="center"/>
    </xf>
    <xf numFmtId="0" fontId="16" fillId="0" borderId="55" xfId="52" applyFont="1" applyFill="1" applyBorder="1" applyAlignment="1">
      <alignment horizontal="center" vertical="center"/>
    </xf>
    <xf numFmtId="0" fontId="16" fillId="0" borderId="56" xfId="52" applyFont="1" applyFill="1" applyBorder="1" applyAlignment="1">
      <alignment horizontal="center" vertical="center"/>
    </xf>
    <xf numFmtId="0" fontId="16" fillId="0" borderId="17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0" fillId="0" borderId="45" xfId="52" applyFont="1" applyBorder="1" applyAlignment="1">
      <alignment horizontal="center" vertical="center"/>
    </xf>
    <xf numFmtId="0" fontId="10" fillId="0" borderId="57" xfId="52" applyFont="1" applyBorder="1" applyAlignment="1">
      <alignment horizontal="center" vertical="center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36" fillId="0" borderId="28" xfId="52" applyFont="1" applyBorder="1" applyAlignment="1">
      <alignment horizontal="left" vertical="center"/>
    </xf>
    <xf numFmtId="0" fontId="35" fillId="0" borderId="13" xfId="52" applyFont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21" xfId="52" applyFont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25" fillId="0" borderId="15" xfId="52" applyFont="1" applyFill="1" applyBorder="1" applyAlignment="1">
      <alignment horizontal="left" vertical="center"/>
    </xf>
    <xf numFmtId="0" fontId="36" fillId="0" borderId="28" xfId="52" applyFont="1" applyBorder="1" applyAlignment="1">
      <alignment horizontal="center" vertical="center"/>
    </xf>
    <xf numFmtId="0" fontId="35" fillId="0" borderId="15" xfId="52" applyFont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36" fillId="0" borderId="30" xfId="52" applyFont="1" applyBorder="1" applyAlignment="1">
      <alignment horizontal="left" vertical="center"/>
    </xf>
    <xf numFmtId="0" fontId="25" fillId="0" borderId="58" xfId="52" applyFont="1" applyBorder="1" applyAlignment="1">
      <alignment horizontal="center" vertical="center"/>
    </xf>
    <xf numFmtId="0" fontId="16" fillId="0" borderId="59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center" vertical="center"/>
    </xf>
    <xf numFmtId="0" fontId="16" fillId="0" borderId="28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left"/>
    </xf>
    <xf numFmtId="0" fontId="44" fillId="0" borderId="2" xfId="0" applyFont="1" applyFill="1" applyBorder="1" applyAlignment="1">
      <alignment horizontal="left" vertical="center"/>
    </xf>
    <xf numFmtId="0" fontId="44" fillId="0" borderId="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0" xfId="0" applyNumberFormat="1" applyFont="1" applyFill="1" applyBorder="1" applyAlignment="1">
      <alignment horizontal="center" vertical="center"/>
    </xf>
    <xf numFmtId="0" fontId="41" fillId="0" borderId="0" xfId="51" applyNumberFormat="1" applyFont="1" applyFill="1" applyBorder="1" applyAlignment="1">
      <alignment horizontal="center" vertical="center"/>
    </xf>
    <xf numFmtId="49" fontId="42" fillId="0" borderId="2" xfId="51" applyNumberFormat="1" applyFont="1" applyFill="1" applyBorder="1" applyAlignment="1">
      <alignment horizontal="center" vertical="center"/>
    </xf>
    <xf numFmtId="177" fontId="37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45" fillId="0" borderId="2" xfId="49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178" fontId="46" fillId="0" borderId="2" xfId="0" applyNumberFormat="1" applyFont="1" applyFill="1" applyBorder="1" applyAlignment="1">
      <alignment horizontal="center" vertical="center"/>
    </xf>
    <xf numFmtId="0" fontId="46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42" fillId="0" borderId="2" xfId="0" applyFont="1" applyFill="1" applyBorder="1" applyAlignment="1">
      <alignment horizontal="center" vertical="center"/>
    </xf>
    <xf numFmtId="0" fontId="22" fillId="0" borderId="2" xfId="53" applyFont="1" applyFill="1" applyBorder="1" applyAlignment="1"/>
    <xf numFmtId="0" fontId="10" fillId="0" borderId="0" xfId="52" applyFont="1" applyBorder="1" applyAlignment="1">
      <alignment horizontal="left" vertical="center"/>
    </xf>
    <xf numFmtId="0" fontId="47" fillId="0" borderId="11" xfId="52" applyFont="1" applyBorder="1" applyAlignment="1">
      <alignment horizontal="center" vertical="top"/>
    </xf>
    <xf numFmtId="0" fontId="36" fillId="0" borderId="61" xfId="52" applyFont="1" applyBorder="1" applyAlignment="1">
      <alignment horizontal="left" vertical="center"/>
    </xf>
    <xf numFmtId="0" fontId="36" fillId="0" borderId="11" xfId="52" applyFont="1" applyBorder="1" applyAlignment="1">
      <alignment horizontal="left" vertical="center"/>
    </xf>
    <xf numFmtId="0" fontId="36" fillId="0" borderId="24" xfId="52" applyFont="1" applyBorder="1" applyAlignment="1">
      <alignment horizontal="left" vertical="center"/>
    </xf>
    <xf numFmtId="0" fontId="16" fillId="0" borderId="54" xfId="52" applyFont="1" applyBorder="1" applyAlignment="1">
      <alignment horizontal="left" vertical="center"/>
    </xf>
    <xf numFmtId="0" fontId="16" fillId="0" borderId="53" xfId="52" applyFont="1" applyBorder="1" applyAlignment="1">
      <alignment horizontal="left" vertical="center"/>
    </xf>
    <xf numFmtId="0" fontId="36" fillId="0" borderId="55" xfId="52" applyFont="1" applyBorder="1" applyAlignment="1">
      <alignment vertical="center"/>
    </xf>
    <xf numFmtId="0" fontId="10" fillId="0" borderId="56" xfId="52" applyFont="1" applyBorder="1" applyAlignment="1">
      <alignment horizontal="left" vertical="center"/>
    </xf>
    <xf numFmtId="0" fontId="25" fillId="0" borderId="56" xfId="52" applyFont="1" applyBorder="1" applyAlignment="1">
      <alignment horizontal="left" vertical="center"/>
    </xf>
    <xf numFmtId="0" fontId="10" fillId="0" borderId="56" xfId="52" applyFont="1" applyBorder="1" applyAlignment="1">
      <alignment vertical="center"/>
    </xf>
    <xf numFmtId="0" fontId="36" fillId="0" borderId="56" xfId="52" applyFont="1" applyBorder="1" applyAlignment="1">
      <alignment vertical="center"/>
    </xf>
    <xf numFmtId="0" fontId="36" fillId="0" borderId="55" xfId="52" applyFont="1" applyBorder="1" applyAlignment="1">
      <alignment horizontal="center" vertical="center"/>
    </xf>
    <xf numFmtId="0" fontId="25" fillId="0" borderId="56" xfId="52" applyFont="1" applyBorder="1" applyAlignment="1">
      <alignment horizontal="center" vertical="center"/>
    </xf>
    <xf numFmtId="0" fontId="36" fillId="0" borderId="56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5" fillId="0" borderId="14" xfId="52" applyFont="1" applyBorder="1" applyAlignment="1">
      <alignment horizontal="center" vertical="center"/>
    </xf>
    <xf numFmtId="0" fontId="10" fillId="0" borderId="14" xfId="52" applyFont="1" applyBorder="1" applyAlignment="1">
      <alignment horizontal="center" vertical="center"/>
    </xf>
    <xf numFmtId="0" fontId="36" fillId="0" borderId="50" xfId="52" applyFont="1" applyBorder="1" applyAlignment="1">
      <alignment horizontal="left" vertical="center" wrapText="1"/>
    </xf>
    <xf numFmtId="0" fontId="36" fillId="0" borderId="51" xfId="52" applyFont="1" applyBorder="1" applyAlignment="1">
      <alignment horizontal="left" vertical="center" wrapText="1"/>
    </xf>
    <xf numFmtId="0" fontId="36" fillId="0" borderId="62" xfId="52" applyFont="1" applyBorder="1" applyAlignment="1">
      <alignment horizontal="left" vertical="center"/>
    </xf>
    <xf numFmtId="0" fontId="36" fillId="0" borderId="63" xfId="52" applyFont="1" applyBorder="1" applyAlignment="1">
      <alignment horizontal="left" vertical="center"/>
    </xf>
    <xf numFmtId="0" fontId="48" fillId="0" borderId="64" xfId="52" applyFont="1" applyBorder="1" applyAlignment="1">
      <alignment horizontal="left" vertical="center" wrapText="1"/>
    </xf>
    <xf numFmtId="0" fontId="49" fillId="3" borderId="2" xfId="0" applyFont="1" applyFill="1" applyBorder="1" applyAlignment="1" applyProtection="1">
      <alignment horizontal="center" vertical="center" wrapText="1"/>
      <protection locked="0"/>
    </xf>
    <xf numFmtId="0" fontId="50" fillId="3" borderId="2" xfId="0" applyFont="1" applyFill="1" applyBorder="1" applyAlignment="1" applyProtection="1">
      <alignment horizontal="center" vertical="center" wrapText="1"/>
      <protection locked="0"/>
    </xf>
    <xf numFmtId="0" fontId="50" fillId="3" borderId="5" xfId="0" applyFont="1" applyFill="1" applyBorder="1" applyAlignment="1" applyProtection="1">
      <alignment horizontal="center" vertical="center" wrapText="1"/>
      <protection locked="0"/>
    </xf>
    <xf numFmtId="9" fontId="25" fillId="0" borderId="2" xfId="52" applyNumberFormat="1" applyFont="1" applyBorder="1" applyAlignment="1">
      <alignment horizontal="center" vertical="center"/>
    </xf>
    <xf numFmtId="9" fontId="25" fillId="0" borderId="56" xfId="52" applyNumberFormat="1" applyFont="1" applyBorder="1" applyAlignment="1">
      <alignment horizontal="center" vertical="center"/>
    </xf>
    <xf numFmtId="9" fontId="25" fillId="0" borderId="14" xfId="52" applyNumberFormat="1" applyFont="1" applyBorder="1" applyAlignment="1">
      <alignment horizontal="center" vertical="center"/>
    </xf>
    <xf numFmtId="0" fontId="25" fillId="0" borderId="16" xfId="52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3" xfId="0" applyFont="1" applyBorder="1" applyAlignment="1">
      <alignment horizontal="left" vertical="center"/>
    </xf>
    <xf numFmtId="9" fontId="25" fillId="0" borderId="25" xfId="52" applyNumberFormat="1" applyFont="1" applyBorder="1" applyAlignment="1">
      <alignment horizontal="left" vertical="center"/>
    </xf>
    <xf numFmtId="9" fontId="25" fillId="0" borderId="20" xfId="52" applyNumberFormat="1" applyFont="1" applyBorder="1" applyAlignment="1">
      <alignment horizontal="left" vertical="center"/>
    </xf>
    <xf numFmtId="9" fontId="25" fillId="0" borderId="50" xfId="52" applyNumberFormat="1" applyFont="1" applyBorder="1" applyAlignment="1">
      <alignment horizontal="left" vertical="center"/>
    </xf>
    <xf numFmtId="9" fontId="25" fillId="0" borderId="51" xfId="52" applyNumberFormat="1" applyFont="1" applyBorder="1" applyAlignment="1">
      <alignment horizontal="left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left" vertical="center"/>
    </xf>
    <xf numFmtId="0" fontId="35" fillId="0" borderId="48" xfId="52" applyFont="1" applyFill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16" fillId="0" borderId="24" xfId="52" applyFont="1" applyFill="1" applyBorder="1" applyAlignment="1">
      <alignment horizontal="left" vertical="center"/>
    </xf>
    <xf numFmtId="0" fontId="25" fillId="0" borderId="65" xfId="52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16" fillId="0" borderId="44" xfId="52" applyFont="1" applyBorder="1" applyAlignment="1">
      <alignment vertical="center"/>
    </xf>
    <xf numFmtId="0" fontId="51" fillId="0" borderId="53" xfId="52" applyFont="1" applyBorder="1" applyAlignment="1">
      <alignment horizontal="center" vertical="center"/>
    </xf>
    <xf numFmtId="0" fontId="16" fillId="0" borderId="45" xfId="52" applyFont="1" applyBorder="1" applyAlignment="1">
      <alignment vertical="center"/>
    </xf>
    <xf numFmtId="0" fontId="25" fillId="0" borderId="67" xfId="52" applyFont="1" applyBorder="1" applyAlignment="1">
      <alignment vertical="center"/>
    </xf>
    <xf numFmtId="0" fontId="16" fillId="0" borderId="67" xfId="52" applyFont="1" applyBorder="1" applyAlignment="1">
      <alignment vertical="center"/>
    </xf>
    <xf numFmtId="58" fontId="10" fillId="0" borderId="45" xfId="52" applyNumberFormat="1" applyFont="1" applyBorder="1" applyAlignment="1">
      <alignment vertical="center"/>
    </xf>
    <xf numFmtId="0" fontId="16" fillId="0" borderId="24" xfId="52" applyFont="1" applyBorder="1" applyAlignment="1">
      <alignment horizontal="center" vertical="center"/>
    </xf>
    <xf numFmtId="0" fontId="25" fillId="0" borderId="68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36" fillId="0" borderId="69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25" fillId="0" borderId="60" xfId="52" applyFont="1" applyBorder="1" applyAlignment="1">
      <alignment horizontal="left" vertical="center"/>
    </xf>
    <xf numFmtId="0" fontId="36" fillId="0" borderId="0" xfId="52" applyFont="1" applyBorder="1" applyAlignment="1">
      <alignment vertical="center"/>
    </xf>
    <xf numFmtId="0" fontId="36" fillId="0" borderId="31" xfId="52" applyFont="1" applyBorder="1" applyAlignment="1">
      <alignment horizontal="left" vertical="center" wrapText="1"/>
    </xf>
    <xf numFmtId="0" fontId="36" fillId="0" borderId="60" xfId="52" applyFont="1" applyBorder="1" applyAlignment="1">
      <alignment horizontal="left" vertical="center"/>
    </xf>
    <xf numFmtId="0" fontId="52" fillId="0" borderId="30" xfId="52" applyFont="1" applyBorder="1" applyAlignment="1">
      <alignment horizontal="left" vertical="center"/>
    </xf>
    <xf numFmtId="0" fontId="11" fillId="0" borderId="30" xfId="52" applyFont="1" applyBorder="1" applyAlignment="1">
      <alignment horizontal="left" vertical="center"/>
    </xf>
    <xf numFmtId="0" fontId="11" fillId="0" borderId="15" xfId="52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25" fillId="0" borderId="29" xfId="52" applyNumberFormat="1" applyFont="1" applyBorder="1" applyAlignment="1">
      <alignment horizontal="left" vertical="center"/>
    </xf>
    <xf numFmtId="9" fontId="25" fillId="0" borderId="31" xfId="52" applyNumberFormat="1" applyFont="1" applyBorder="1" applyAlignment="1">
      <alignment horizontal="left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25" fillId="0" borderId="70" xfId="52" applyFont="1" applyFill="1" applyBorder="1" applyAlignment="1">
      <alignment horizontal="left" vertical="center"/>
    </xf>
    <xf numFmtId="0" fontId="16" fillId="0" borderId="71" xfId="52" applyFont="1" applyBorder="1" applyAlignment="1">
      <alignment horizontal="center" vertical="center"/>
    </xf>
    <xf numFmtId="0" fontId="25" fillId="0" borderId="67" xfId="52" applyFont="1" applyBorder="1" applyAlignment="1">
      <alignment horizontal="center" vertical="center"/>
    </xf>
    <xf numFmtId="0" fontId="25" fillId="0" borderId="69" xfId="52" applyFont="1" applyBorder="1" applyAlignment="1">
      <alignment horizontal="center" vertical="center"/>
    </xf>
    <xf numFmtId="0" fontId="25" fillId="0" borderId="69" xfId="52" applyFont="1" applyFill="1" applyBorder="1" applyAlignment="1">
      <alignment horizontal="left" vertical="center"/>
    </xf>
    <xf numFmtId="0" fontId="53" fillId="0" borderId="32" xfId="0" applyFont="1" applyBorder="1" applyAlignment="1">
      <alignment horizontal="center" vertical="center" wrapText="1"/>
    </xf>
    <xf numFmtId="0" fontId="53" fillId="0" borderId="35" xfId="0" applyFont="1" applyBorder="1" applyAlignment="1">
      <alignment horizontal="center" vertical="center" wrapText="1"/>
    </xf>
    <xf numFmtId="0" fontId="54" fillId="0" borderId="36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4" borderId="5" xfId="0" applyFont="1" applyFill="1" applyBorder="1" applyAlignment="1">
      <alignment horizontal="center" vertical="center"/>
    </xf>
    <xf numFmtId="0" fontId="54" fillId="4" borderId="7" xfId="0" applyFont="1" applyFill="1" applyBorder="1" applyAlignment="1">
      <alignment horizontal="center" vertical="center"/>
    </xf>
    <xf numFmtId="0" fontId="54" fillId="4" borderId="2" xfId="0" applyFont="1" applyFill="1" applyBorder="1"/>
    <xf numFmtId="0" fontId="0" fillId="0" borderId="36" xfId="0" applyBorder="1"/>
    <xf numFmtId="0" fontId="0" fillId="4" borderId="2" xfId="0" applyFill="1" applyBorder="1"/>
    <xf numFmtId="0" fontId="0" fillId="0" borderId="37" xfId="0" applyBorder="1"/>
    <xf numFmtId="0" fontId="0" fillId="0" borderId="38" xfId="0" applyBorder="1"/>
    <xf numFmtId="0" fontId="0" fillId="4" borderId="38" xfId="0" applyFill="1" applyBorder="1"/>
    <xf numFmtId="0" fontId="0" fillId="5" borderId="0" xfId="0" applyFill="1"/>
    <xf numFmtId="0" fontId="53" fillId="0" borderId="72" xfId="0" applyFont="1" applyBorder="1" applyAlignment="1">
      <alignment horizontal="center" vertical="center" wrapText="1"/>
    </xf>
    <xf numFmtId="0" fontId="54" fillId="0" borderId="73" xfId="0" applyFont="1" applyBorder="1" applyAlignment="1">
      <alignment horizontal="center" vertical="center"/>
    </xf>
    <xf numFmtId="0" fontId="54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5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4" fillId="6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7" fillId="0" borderId="0" xfId="0" applyFont="1"/>
    <xf numFmtId="0" fontId="5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 71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0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0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0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49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49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49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295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295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295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4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5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7" name="Text Box 1"/>
        <xdr:cNvSpPr txBox="1">
          <a:spLocks noChangeArrowheads="1"/>
        </xdr:cNvSpPr>
      </xdr:nvSpPr>
      <xdr:spPr>
        <a:xfrm>
          <a:off x="0" y="4803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8" name="Text Box 1"/>
        <xdr:cNvSpPr txBox="1">
          <a:spLocks noChangeArrowheads="1"/>
        </xdr:cNvSpPr>
      </xdr:nvSpPr>
      <xdr:spPr>
        <a:xfrm>
          <a:off x="0" y="4803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0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1" name="Text Box 1"/>
        <xdr:cNvSpPr txBox="1">
          <a:spLocks noChangeArrowheads="1"/>
        </xdr:cNvSpPr>
      </xdr:nvSpPr>
      <xdr:spPr>
        <a:xfrm>
          <a:off x="0" y="480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2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3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4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7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88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89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4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5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6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97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98" name="Text Box 1"/>
        <xdr:cNvSpPr txBox="1">
          <a:spLocks noChangeArrowheads="1"/>
        </xdr:cNvSpPr>
      </xdr:nvSpPr>
      <xdr:spPr>
        <a:xfrm>
          <a:off x="0" y="69977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9" name="Text Box 1"/>
        <xdr:cNvSpPr txBox="1">
          <a:spLocks noChangeArrowheads="1"/>
        </xdr:cNvSpPr>
      </xdr:nvSpPr>
      <xdr:spPr>
        <a:xfrm>
          <a:off x="0" y="69977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0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1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2" name="Text Box 1"/>
        <xdr:cNvSpPr txBox="1">
          <a:spLocks noChangeArrowheads="1"/>
        </xdr:cNvSpPr>
      </xdr:nvSpPr>
      <xdr:spPr>
        <a:xfrm>
          <a:off x="0" y="69977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3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4" name="Text Box 1"/>
        <xdr:cNvSpPr txBox="1">
          <a:spLocks noChangeArrowheads="1"/>
        </xdr:cNvSpPr>
      </xdr:nvSpPr>
      <xdr:spPr>
        <a:xfrm>
          <a:off x="0" y="5892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05" name="Text Box 1"/>
        <xdr:cNvSpPr txBox="1">
          <a:spLocks noChangeArrowheads="1"/>
        </xdr:cNvSpPr>
      </xdr:nvSpPr>
      <xdr:spPr>
        <a:xfrm>
          <a:off x="0" y="5892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6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7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8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09" name="Text Box 1"/>
        <xdr:cNvSpPr txBox="1">
          <a:spLocks noChangeArrowheads="1"/>
        </xdr:cNvSpPr>
      </xdr:nvSpPr>
      <xdr:spPr>
        <a:xfrm>
          <a:off x="0" y="5892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10" name="Text Box 1"/>
        <xdr:cNvSpPr txBox="1">
          <a:spLocks noChangeArrowheads="1"/>
        </xdr:cNvSpPr>
      </xdr:nvSpPr>
      <xdr:spPr>
        <a:xfrm>
          <a:off x="0" y="5892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1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2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3" name="Text Box 1"/>
        <xdr:cNvSpPr txBox="1">
          <a:spLocks noChangeArrowheads="1"/>
        </xdr:cNvSpPr>
      </xdr:nvSpPr>
      <xdr:spPr>
        <a:xfrm>
          <a:off x="0" y="5892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177165</xdr:colOff>
      <xdr:row>2</xdr:row>
      <xdr:rowOff>49530</xdr:rowOff>
    </xdr:from>
    <xdr:to>
      <xdr:col>9</xdr:col>
      <xdr:colOff>510540</xdr:colOff>
      <xdr:row>2</xdr:row>
      <xdr:rowOff>358140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97190" y="630555"/>
          <a:ext cx="140017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236220</xdr:colOff>
      <xdr:row>3</xdr:row>
      <xdr:rowOff>7620</xdr:rowOff>
    </xdr:from>
    <xdr:to>
      <xdr:col>9</xdr:col>
      <xdr:colOff>466090</xdr:colOff>
      <xdr:row>4</xdr:row>
      <xdr:rowOff>243840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056245" y="969645"/>
          <a:ext cx="1296670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10">
        <v>1</v>
      </c>
      <c r="B2" s="477" t="s">
        <v>1</v>
      </c>
    </row>
    <row r="3" spans="1:2">
      <c r="A3" s="10">
        <v>2</v>
      </c>
      <c r="B3" s="477" t="s">
        <v>2</v>
      </c>
    </row>
    <row r="4" spans="1:2">
      <c r="A4" s="10">
        <v>3</v>
      </c>
      <c r="B4" s="477" t="s">
        <v>3</v>
      </c>
    </row>
    <row r="5" spans="1:2">
      <c r="A5" s="10">
        <v>4</v>
      </c>
      <c r="B5" s="477" t="s">
        <v>4</v>
      </c>
    </row>
    <row r="6" spans="1:2">
      <c r="A6" s="10">
        <v>5</v>
      </c>
      <c r="B6" s="477" t="s">
        <v>5</v>
      </c>
    </row>
    <row r="7" spans="1:2">
      <c r="A7" s="10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10">
        <v>1</v>
      </c>
      <c r="B10" s="481" t="s">
        <v>9</v>
      </c>
    </row>
    <row r="11" spans="1:2">
      <c r="A11" s="10">
        <v>2</v>
      </c>
      <c r="B11" s="477" t="s">
        <v>10</v>
      </c>
    </row>
    <row r="12" spans="1:2">
      <c r="A12" s="10">
        <v>3</v>
      </c>
      <c r="B12" s="479" t="s">
        <v>11</v>
      </c>
    </row>
    <row r="13" spans="1:2">
      <c r="A13" s="10">
        <v>4</v>
      </c>
      <c r="B13" s="477" t="s">
        <v>12</v>
      </c>
    </row>
    <row r="14" spans="1:2">
      <c r="A14" s="10">
        <v>5</v>
      </c>
      <c r="B14" s="477" t="s">
        <v>13</v>
      </c>
    </row>
    <row r="15" spans="1:2">
      <c r="A15" s="10">
        <v>6</v>
      </c>
      <c r="B15" s="477" t="s">
        <v>14</v>
      </c>
    </row>
    <row r="16" spans="1:2">
      <c r="A16" s="10">
        <v>7</v>
      </c>
      <c r="B16" s="477" t="s">
        <v>15</v>
      </c>
    </row>
    <row r="17" spans="1:2">
      <c r="A17" s="10">
        <v>8</v>
      </c>
      <c r="B17" s="477" t="s">
        <v>16</v>
      </c>
    </row>
    <row r="18" spans="1:2">
      <c r="A18" s="10">
        <v>9</v>
      </c>
      <c r="B18" s="477" t="s">
        <v>17</v>
      </c>
    </row>
    <row r="19" spans="1:2">
      <c r="A19" s="10"/>
      <c r="B19" s="477"/>
    </row>
    <row r="20" ht="20.25" spans="1:2">
      <c r="A20" s="475"/>
      <c r="B20" s="476" t="s">
        <v>18</v>
      </c>
    </row>
    <row r="21" spans="1:2">
      <c r="A21" s="10">
        <v>1</v>
      </c>
      <c r="B21" s="482" t="s">
        <v>19</v>
      </c>
    </row>
    <row r="22" spans="1:2">
      <c r="A22" s="10">
        <v>2</v>
      </c>
      <c r="B22" s="477" t="s">
        <v>20</v>
      </c>
    </row>
    <row r="23" spans="1:2">
      <c r="A23" s="10">
        <v>3</v>
      </c>
      <c r="B23" s="477" t="s">
        <v>21</v>
      </c>
    </row>
    <row r="24" spans="1:2">
      <c r="A24" s="10">
        <v>4</v>
      </c>
      <c r="B24" s="477" t="s">
        <v>22</v>
      </c>
    </row>
    <row r="25" spans="1:2">
      <c r="A25" s="10">
        <v>5</v>
      </c>
      <c r="B25" s="477" t="s">
        <v>23</v>
      </c>
    </row>
    <row r="26" spans="1:2">
      <c r="A26" s="10">
        <v>6</v>
      </c>
      <c r="B26" s="477" t="s">
        <v>24</v>
      </c>
    </row>
    <row r="27" spans="1:2">
      <c r="A27" s="10">
        <v>7</v>
      </c>
      <c r="B27" s="477" t="s">
        <v>25</v>
      </c>
    </row>
    <row r="28" spans="1:2">
      <c r="A28" s="10"/>
      <c r="B28" s="477"/>
    </row>
    <row r="29" ht="20.25" spans="1:2">
      <c r="A29" s="475"/>
      <c r="B29" s="476" t="s">
        <v>26</v>
      </c>
    </row>
    <row r="30" spans="1:2">
      <c r="A30" s="10">
        <v>1</v>
      </c>
      <c r="B30" s="482" t="s">
        <v>27</v>
      </c>
    </row>
    <row r="31" spans="1:2">
      <c r="A31" s="10">
        <v>2</v>
      </c>
      <c r="B31" s="477" t="s">
        <v>28</v>
      </c>
    </row>
    <row r="32" spans="1:2">
      <c r="A32" s="10">
        <v>3</v>
      </c>
      <c r="B32" s="477" t="s">
        <v>29</v>
      </c>
    </row>
    <row r="33" ht="28.5" spans="1:2">
      <c r="A33" s="10">
        <v>4</v>
      </c>
      <c r="B33" s="477" t="s">
        <v>30</v>
      </c>
    </row>
    <row r="34" spans="1:2">
      <c r="A34" s="10">
        <v>5</v>
      </c>
      <c r="B34" s="477" t="s">
        <v>31</v>
      </c>
    </row>
    <row r="35" spans="1:2">
      <c r="A35" s="10">
        <v>6</v>
      </c>
      <c r="B35" s="477" t="s">
        <v>32</v>
      </c>
    </row>
    <row r="36" spans="1:2">
      <c r="A36" s="10">
        <v>7</v>
      </c>
      <c r="B36" s="477" t="s">
        <v>33</v>
      </c>
    </row>
    <row r="37" spans="1:2">
      <c r="A37" s="10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268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291</v>
      </c>
      <c r="H2" s="4"/>
      <c r="I2" s="4" t="s">
        <v>292</v>
      </c>
      <c r="J2" s="4"/>
      <c r="K2" s="6" t="s">
        <v>293</v>
      </c>
      <c r="L2" s="93" t="s">
        <v>294</v>
      </c>
      <c r="M2" s="19" t="s">
        <v>295</v>
      </c>
    </row>
    <row r="3" s="1" customFormat="1" ht="16.5" spans="1:13">
      <c r="A3" s="4"/>
      <c r="B3" s="7"/>
      <c r="C3" s="7"/>
      <c r="D3" s="7"/>
      <c r="E3" s="7"/>
      <c r="F3" s="7"/>
      <c r="G3" s="4" t="s">
        <v>296</v>
      </c>
      <c r="H3" s="4" t="s">
        <v>297</v>
      </c>
      <c r="I3" s="4" t="s">
        <v>296</v>
      </c>
      <c r="J3" s="4" t="s">
        <v>297</v>
      </c>
      <c r="K3" s="8"/>
      <c r="L3" s="94"/>
      <c r="M3" s="20"/>
    </row>
    <row r="4" ht="22" customHeight="1" spans="1:13">
      <c r="A4" s="77">
        <v>1</v>
      </c>
      <c r="B4" s="23" t="s">
        <v>286</v>
      </c>
      <c r="C4" s="24" t="s">
        <v>283</v>
      </c>
      <c r="D4" s="25" t="s">
        <v>284</v>
      </c>
      <c r="E4" s="23" t="s">
        <v>119</v>
      </c>
      <c r="F4" s="26" t="s">
        <v>285</v>
      </c>
      <c r="G4" s="78">
        <v>-0.02</v>
      </c>
      <c r="H4" s="78">
        <v>-0.04</v>
      </c>
      <c r="I4" s="79">
        <v>-0.02</v>
      </c>
      <c r="J4" s="78">
        <v>-0.04</v>
      </c>
      <c r="K4" s="95"/>
      <c r="L4" s="9" t="s">
        <v>94</v>
      </c>
      <c r="M4" s="9" t="s">
        <v>298</v>
      </c>
    </row>
    <row r="5" ht="22" customHeight="1" spans="1:13">
      <c r="A5" s="77"/>
      <c r="B5" s="24"/>
      <c r="C5" s="24"/>
      <c r="D5" s="24"/>
      <c r="E5" s="24"/>
      <c r="F5" s="24"/>
      <c r="G5" s="78"/>
      <c r="H5" s="79"/>
      <c r="I5" s="79"/>
      <c r="J5" s="79"/>
      <c r="K5" s="95"/>
      <c r="L5" s="9"/>
      <c r="M5" s="9"/>
    </row>
    <row r="6" ht="22" customHeight="1" spans="1:13">
      <c r="A6" s="77"/>
      <c r="B6" s="80"/>
      <c r="C6" s="29"/>
      <c r="D6" s="30"/>
      <c r="E6" s="31"/>
      <c r="F6" s="32"/>
      <c r="G6" s="81"/>
      <c r="H6" s="81"/>
      <c r="I6" s="81"/>
      <c r="J6" s="81"/>
      <c r="K6" s="95"/>
      <c r="L6" s="9"/>
      <c r="M6" s="9"/>
    </row>
    <row r="7" ht="22" customHeight="1" spans="1:13">
      <c r="A7" s="77"/>
      <c r="B7" s="80"/>
      <c r="C7" s="29"/>
      <c r="D7" s="30"/>
      <c r="E7" s="31"/>
      <c r="F7" s="32"/>
      <c r="G7" s="81"/>
      <c r="H7" s="81"/>
      <c r="I7" s="81"/>
      <c r="J7" s="81"/>
      <c r="K7" s="95"/>
      <c r="L7" s="9"/>
      <c r="M7" s="9"/>
    </row>
    <row r="8" ht="22" customHeight="1" spans="1:13">
      <c r="A8" s="77"/>
      <c r="B8" s="80"/>
      <c r="C8" s="29"/>
      <c r="D8" s="30"/>
      <c r="E8" s="31"/>
      <c r="F8" s="32"/>
      <c r="G8" s="81"/>
      <c r="H8" s="81"/>
      <c r="I8" s="81"/>
      <c r="J8" s="81"/>
      <c r="K8" s="95"/>
      <c r="L8" s="9"/>
      <c r="M8" s="9"/>
    </row>
    <row r="9" customFormat="1" ht="22" customHeight="1" spans="1:13">
      <c r="A9" s="77"/>
      <c r="B9" s="80"/>
      <c r="C9" s="33"/>
      <c r="D9" s="33"/>
      <c r="E9" s="33"/>
      <c r="F9" s="32"/>
      <c r="G9" s="81"/>
      <c r="H9" s="81"/>
      <c r="I9" s="81"/>
      <c r="J9" s="81"/>
      <c r="K9" s="95"/>
      <c r="L9" s="9"/>
      <c r="M9" s="9"/>
    </row>
    <row r="10" customFormat="1" ht="22" customHeight="1" spans="1:13">
      <c r="A10" s="77"/>
      <c r="B10" s="80"/>
      <c r="C10" s="33"/>
      <c r="D10" s="33"/>
      <c r="E10" s="33"/>
      <c r="F10" s="32"/>
      <c r="G10" s="81"/>
      <c r="H10" s="81"/>
      <c r="I10" s="81"/>
      <c r="J10" s="81"/>
      <c r="K10" s="95"/>
      <c r="L10" s="9"/>
      <c r="M10" s="9"/>
    </row>
    <row r="11" customFormat="1" ht="22" customHeight="1" spans="1:13">
      <c r="A11" s="77"/>
      <c r="B11" s="80"/>
      <c r="C11" s="33"/>
      <c r="D11" s="33"/>
      <c r="E11" s="33"/>
      <c r="F11" s="32"/>
      <c r="G11" s="81"/>
      <c r="H11" s="81"/>
      <c r="I11" s="81"/>
      <c r="J11" s="81"/>
      <c r="K11" s="95"/>
      <c r="L11" s="9"/>
      <c r="M11" s="9"/>
    </row>
    <row r="12" customFormat="1" ht="22" customHeight="1" spans="1:13">
      <c r="A12" s="82"/>
      <c r="B12" s="83"/>
      <c r="C12" s="84"/>
      <c r="D12" s="85"/>
      <c r="E12" s="86"/>
      <c r="F12" s="32"/>
      <c r="G12" s="87"/>
      <c r="H12" s="88"/>
      <c r="I12" s="96"/>
      <c r="J12" s="96"/>
      <c r="K12" s="97"/>
      <c r="L12" s="98"/>
      <c r="M12" s="99"/>
    </row>
    <row r="13" s="2" customFormat="1" ht="18.75" spans="1:13">
      <c r="A13" s="13" t="s">
        <v>287</v>
      </c>
      <c r="B13" s="14"/>
      <c r="C13" s="14"/>
      <c r="D13" s="89"/>
      <c r="E13" s="15"/>
      <c r="F13" s="90"/>
      <c r="G13" s="34"/>
      <c r="H13" s="13" t="s">
        <v>288</v>
      </c>
      <c r="I13" s="14"/>
      <c r="J13" s="14"/>
      <c r="K13" s="15"/>
      <c r="L13" s="100"/>
      <c r="M13" s="21"/>
    </row>
    <row r="14" ht="84" customHeight="1" spans="1:13">
      <c r="A14" s="91" t="s">
        <v>299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101"/>
    </row>
  </sheetData>
  <mergeCells count="15">
    <mergeCell ref="A1:M1"/>
    <mergeCell ref="G2:H2"/>
    <mergeCell ref="I2:J2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11 M12 M1:M3 M5:M6 M7:M8 M9:M10 M13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workbookViewId="0">
      <selection activeCell="D18" sqref="D18:D19"/>
    </sheetView>
  </sheetViews>
  <sheetFormatPr defaultColWidth="9" defaultRowHeight="14.25"/>
  <cols>
    <col min="1" max="2" width="8.625" customWidth="1"/>
    <col min="3" max="3" width="16.625" customWidth="1"/>
    <col min="4" max="4" width="12.875" customWidth="1"/>
    <col min="5" max="5" width="13.625" customWidth="1"/>
    <col min="6" max="6" width="16.8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301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1" t="s">
        <v>302</v>
      </c>
      <c r="H2" s="42"/>
      <c r="I2" s="74"/>
      <c r="J2" s="41" t="s">
        <v>303</v>
      </c>
      <c r="K2" s="42"/>
      <c r="L2" s="74"/>
      <c r="M2" s="41" t="s">
        <v>304</v>
      </c>
      <c r="N2" s="42"/>
      <c r="O2" s="74"/>
      <c r="P2" s="41" t="s">
        <v>305</v>
      </c>
      <c r="Q2" s="42"/>
      <c r="R2" s="74"/>
      <c r="S2" s="42" t="s">
        <v>306</v>
      </c>
      <c r="T2" s="42"/>
      <c r="U2" s="74"/>
      <c r="V2" s="37" t="s">
        <v>307</v>
      </c>
      <c r="W2" s="37" t="s">
        <v>282</v>
      </c>
    </row>
    <row r="3" s="1" customFormat="1" ht="16.5" spans="1:23">
      <c r="A3" s="7"/>
      <c r="B3" s="43"/>
      <c r="C3" s="43"/>
      <c r="D3" s="43"/>
      <c r="E3" s="43"/>
      <c r="F3" s="43"/>
      <c r="G3" s="4" t="s">
        <v>308</v>
      </c>
      <c r="H3" s="4" t="s">
        <v>67</v>
      </c>
      <c r="I3" s="4" t="s">
        <v>273</v>
      </c>
      <c r="J3" s="4" t="s">
        <v>308</v>
      </c>
      <c r="K3" s="4" t="s">
        <v>67</v>
      </c>
      <c r="L3" s="4" t="s">
        <v>273</v>
      </c>
      <c r="M3" s="4" t="s">
        <v>308</v>
      </c>
      <c r="N3" s="4" t="s">
        <v>67</v>
      </c>
      <c r="O3" s="4" t="s">
        <v>273</v>
      </c>
      <c r="P3" s="4" t="s">
        <v>308</v>
      </c>
      <c r="Q3" s="4" t="s">
        <v>67</v>
      </c>
      <c r="R3" s="4" t="s">
        <v>273</v>
      </c>
      <c r="S3" s="4" t="s">
        <v>308</v>
      </c>
      <c r="T3" s="4" t="s">
        <v>67</v>
      </c>
      <c r="U3" s="4" t="s">
        <v>273</v>
      </c>
      <c r="V3" s="76"/>
      <c r="W3" s="76"/>
    </row>
    <row r="4" ht="18.75" spans="1:23">
      <c r="A4" s="44" t="s">
        <v>309</v>
      </c>
      <c r="B4" s="23" t="s">
        <v>286</v>
      </c>
      <c r="C4" s="24" t="s">
        <v>283</v>
      </c>
      <c r="D4" s="25" t="s">
        <v>284</v>
      </c>
      <c r="E4" s="23" t="s">
        <v>119</v>
      </c>
      <c r="F4" s="26" t="s">
        <v>285</v>
      </c>
      <c r="G4" s="45" t="s">
        <v>310</v>
      </c>
      <c r="H4" s="46"/>
      <c r="I4" s="46" t="s">
        <v>311</v>
      </c>
      <c r="J4" s="46"/>
      <c r="K4" s="27"/>
      <c r="L4" s="27"/>
      <c r="M4" s="9"/>
      <c r="N4" s="9"/>
      <c r="O4" s="9"/>
      <c r="P4" s="9"/>
      <c r="Q4" s="9"/>
      <c r="R4" s="9"/>
      <c r="S4" s="9"/>
      <c r="T4" s="9"/>
      <c r="U4" s="9"/>
      <c r="V4" s="9" t="s">
        <v>312</v>
      </c>
      <c r="W4" s="9"/>
    </row>
    <row r="5" ht="16.5" spans="1:23">
      <c r="A5" s="44"/>
      <c r="B5" s="24"/>
      <c r="C5" s="24"/>
      <c r="D5" s="24"/>
      <c r="E5" s="24"/>
      <c r="F5" s="24"/>
      <c r="G5" s="47" t="s">
        <v>313</v>
      </c>
      <c r="H5" s="48"/>
      <c r="I5" s="75"/>
      <c r="J5" s="47" t="s">
        <v>314</v>
      </c>
      <c r="K5" s="48"/>
      <c r="L5" s="75"/>
      <c r="M5" s="41" t="s">
        <v>315</v>
      </c>
      <c r="N5" s="42"/>
      <c r="O5" s="74"/>
      <c r="P5" s="41" t="s">
        <v>316</v>
      </c>
      <c r="Q5" s="42"/>
      <c r="R5" s="74"/>
      <c r="S5" s="42" t="s">
        <v>317</v>
      </c>
      <c r="T5" s="42"/>
      <c r="U5" s="74"/>
      <c r="V5" s="9"/>
      <c r="W5" s="9"/>
    </row>
    <row r="6" ht="16.5" spans="1:23">
      <c r="A6" s="44"/>
      <c r="B6" s="24"/>
      <c r="C6" s="29"/>
      <c r="D6" s="24"/>
      <c r="E6" s="24"/>
      <c r="F6" s="24"/>
      <c r="G6" s="49" t="s">
        <v>308</v>
      </c>
      <c r="H6" s="49" t="s">
        <v>67</v>
      </c>
      <c r="I6" s="49" t="s">
        <v>273</v>
      </c>
      <c r="J6" s="49" t="s">
        <v>308</v>
      </c>
      <c r="K6" s="49" t="s">
        <v>67</v>
      </c>
      <c r="L6" s="49" t="s">
        <v>273</v>
      </c>
      <c r="M6" s="4" t="s">
        <v>308</v>
      </c>
      <c r="N6" s="4" t="s">
        <v>67</v>
      </c>
      <c r="O6" s="4" t="s">
        <v>273</v>
      </c>
      <c r="P6" s="4" t="s">
        <v>308</v>
      </c>
      <c r="Q6" s="4" t="s">
        <v>67</v>
      </c>
      <c r="R6" s="4" t="s">
        <v>273</v>
      </c>
      <c r="S6" s="4" t="s">
        <v>308</v>
      </c>
      <c r="T6" s="4" t="s">
        <v>67</v>
      </c>
      <c r="U6" s="4" t="s">
        <v>273</v>
      </c>
      <c r="V6" s="9"/>
      <c r="W6" s="9"/>
    </row>
    <row r="7" ht="16.5" spans="1:23">
      <c r="A7" s="44"/>
      <c r="B7" s="24"/>
      <c r="C7" s="29"/>
      <c r="D7" s="24"/>
      <c r="E7" s="24"/>
      <c r="F7" s="24"/>
      <c r="G7" s="49"/>
      <c r="H7" s="49"/>
      <c r="I7" s="49"/>
      <c r="J7" s="49"/>
      <c r="K7" s="49"/>
      <c r="L7" s="49"/>
      <c r="M7" s="4"/>
      <c r="N7" s="4"/>
      <c r="O7" s="4"/>
      <c r="P7" s="4"/>
      <c r="Q7" s="4"/>
      <c r="R7" s="4"/>
      <c r="S7" s="4"/>
      <c r="T7" s="4"/>
      <c r="U7" s="4"/>
      <c r="V7" s="9"/>
      <c r="W7" s="9"/>
    </row>
    <row r="8" spans="1:23">
      <c r="A8" s="50"/>
      <c r="B8" s="51"/>
      <c r="C8" s="29"/>
      <c r="D8" s="52"/>
      <c r="E8" s="31"/>
      <c r="F8" s="53"/>
      <c r="G8" s="27"/>
      <c r="H8" s="46"/>
      <c r="I8" s="46"/>
      <c r="J8" s="46"/>
      <c r="K8" s="46"/>
      <c r="L8" s="27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15" spans="1:23">
      <c r="A9" s="54"/>
      <c r="B9" s="55"/>
      <c r="C9" s="29"/>
      <c r="D9" s="56"/>
      <c r="E9" s="31"/>
      <c r="F9" s="53"/>
      <c r="G9" s="9"/>
      <c r="H9" s="46"/>
      <c r="I9" s="4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2" customHeight="1" spans="1:23">
      <c r="A10" s="57"/>
      <c r="B10" s="58"/>
      <c r="C10" s="29"/>
      <c r="D10" s="59"/>
      <c r="E10" s="31"/>
      <c r="F10" s="53"/>
      <c r="G10" s="9"/>
      <c r="H10" s="46"/>
      <c r="I10" s="4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ht="16.5" spans="1:23">
      <c r="A11" s="54"/>
      <c r="B11" s="58"/>
      <c r="C11" s="60"/>
      <c r="D11" s="59"/>
      <c r="E11" s="30"/>
      <c r="F11" s="53"/>
      <c r="G11" s="9"/>
      <c r="H11" s="46"/>
      <c r="I11" s="4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ht="16.5" spans="1:23">
      <c r="A12" s="57"/>
      <c r="B12" s="61"/>
      <c r="C12" s="60"/>
      <c r="D12" s="62"/>
      <c r="E12" s="30"/>
      <c r="F12" s="52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ht="16.5" spans="1:23">
      <c r="A13" s="63"/>
      <c r="B13" s="64"/>
      <c r="C13" s="33"/>
      <c r="D13" s="65"/>
      <c r="E13" s="33"/>
      <c r="F13" s="3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ht="16.5" spans="1:23">
      <c r="A14" s="66"/>
      <c r="B14" s="67"/>
      <c r="C14" s="33"/>
      <c r="D14" s="68"/>
      <c r="E14" s="33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ht="16.5" spans="1:23">
      <c r="A15" s="66"/>
      <c r="B15" s="67"/>
      <c r="C15" s="33"/>
      <c r="D15" s="68"/>
      <c r="E15" s="33"/>
      <c r="F15" s="3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ht="16.5" spans="1:23">
      <c r="A16" s="66"/>
      <c r="B16" s="67"/>
      <c r="C16" s="33"/>
      <c r="D16" s="68"/>
      <c r="E16" s="33"/>
      <c r="F16" s="32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ht="16.5" spans="1:23">
      <c r="A17" s="69"/>
      <c r="B17" s="70"/>
      <c r="C17" s="33"/>
      <c r="D17" s="71"/>
      <c r="E17" s="33"/>
      <c r="F17" s="32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>
      <c r="A18" s="64"/>
      <c r="B18" s="64"/>
      <c r="C18" s="64"/>
      <c r="D18" s="64"/>
      <c r="E18" s="64"/>
      <c r="F18" s="6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>
      <c r="A19" s="70"/>
      <c r="B19" s="70"/>
      <c r="C19" s="70"/>
      <c r="D19" s="70"/>
      <c r="E19" s="70"/>
      <c r="F19" s="7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</row>
    <row r="21" s="2" customFormat="1" ht="33" customHeight="1" spans="1:23">
      <c r="A21" s="13" t="s">
        <v>318</v>
      </c>
      <c r="B21" s="14"/>
      <c r="C21" s="14"/>
      <c r="D21" s="14"/>
      <c r="E21" s="15"/>
      <c r="F21" s="16"/>
      <c r="G21" s="34"/>
      <c r="H21" s="40"/>
      <c r="I21" s="40"/>
      <c r="J21" s="13" t="s">
        <v>288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5"/>
      <c r="V21" s="14"/>
      <c r="W21" s="21"/>
    </row>
    <row r="22" ht="80" customHeight="1" spans="1:23">
      <c r="A22" s="72" t="s">
        <v>319</v>
      </c>
      <c r="B22" s="72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1:E21"/>
    <mergeCell ref="F21:G21"/>
    <mergeCell ref="J21:U21"/>
    <mergeCell ref="A22:W22"/>
    <mergeCell ref="A2:A3"/>
    <mergeCell ref="A9:A10"/>
    <mergeCell ref="A11:A12"/>
    <mergeCell ref="A18:A19"/>
    <mergeCell ref="B2:B3"/>
    <mergeCell ref="B9:B12"/>
    <mergeCell ref="B13:B17"/>
    <mergeCell ref="B18:B19"/>
    <mergeCell ref="C2:C3"/>
    <mergeCell ref="C18:C19"/>
    <mergeCell ref="D2:D3"/>
    <mergeCell ref="D13:D17"/>
    <mergeCell ref="D18:D19"/>
    <mergeCell ref="E2:E3"/>
    <mergeCell ref="E18:E19"/>
    <mergeCell ref="F2:F3"/>
    <mergeCell ref="F18:F19"/>
    <mergeCell ref="V2:V3"/>
    <mergeCell ref="W2:W3"/>
  </mergeCells>
  <dataValidations count="1">
    <dataValidation type="list" allowBlank="1" showInputMessage="1" showErrorMessage="1" sqref="W1 W7 W14 W15 W16 W4:W6 W8:W13 W17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6" t="s">
        <v>321</v>
      </c>
      <c r="B2" s="37" t="s">
        <v>269</v>
      </c>
      <c r="C2" s="37" t="s">
        <v>270</v>
      </c>
      <c r="D2" s="37" t="s">
        <v>271</v>
      </c>
      <c r="E2" s="37" t="s">
        <v>272</v>
      </c>
      <c r="F2" s="37" t="s">
        <v>273</v>
      </c>
      <c r="G2" s="36" t="s">
        <v>322</v>
      </c>
      <c r="H2" s="36" t="s">
        <v>323</v>
      </c>
      <c r="I2" s="36" t="s">
        <v>324</v>
      </c>
      <c r="J2" s="36" t="s">
        <v>323</v>
      </c>
      <c r="K2" s="36" t="s">
        <v>325</v>
      </c>
      <c r="L2" s="36" t="s">
        <v>323</v>
      </c>
      <c r="M2" s="37" t="s">
        <v>307</v>
      </c>
      <c r="N2" s="37" t="s">
        <v>282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8" t="s">
        <v>321</v>
      </c>
      <c r="B4" s="39" t="s">
        <v>326</v>
      </c>
      <c r="C4" s="39" t="s">
        <v>308</v>
      </c>
      <c r="D4" s="39" t="s">
        <v>271</v>
      </c>
      <c r="E4" s="37" t="s">
        <v>272</v>
      </c>
      <c r="F4" s="37" t="s">
        <v>273</v>
      </c>
      <c r="G4" s="36" t="s">
        <v>322</v>
      </c>
      <c r="H4" s="36" t="s">
        <v>323</v>
      </c>
      <c r="I4" s="36" t="s">
        <v>324</v>
      </c>
      <c r="J4" s="36" t="s">
        <v>323</v>
      </c>
      <c r="K4" s="36" t="s">
        <v>325</v>
      </c>
      <c r="L4" s="36" t="s">
        <v>323</v>
      </c>
      <c r="M4" s="37" t="s">
        <v>307</v>
      </c>
      <c r="N4" s="37" t="s">
        <v>282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327</v>
      </c>
      <c r="B11" s="14"/>
      <c r="C11" s="14"/>
      <c r="D11" s="15"/>
      <c r="E11" s="16"/>
      <c r="F11" s="40"/>
      <c r="G11" s="34"/>
      <c r="H11" s="40"/>
      <c r="I11" s="13" t="s">
        <v>328</v>
      </c>
      <c r="J11" s="14"/>
      <c r="K11" s="14"/>
      <c r="L11" s="14"/>
      <c r="M11" s="14"/>
      <c r="N11" s="21"/>
    </row>
    <row r="12" ht="16.5" spans="1:14">
      <c r="A12" s="17" t="s">
        <v>329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8" sqref="F8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301</v>
      </c>
      <c r="B2" s="5" t="s">
        <v>273</v>
      </c>
      <c r="C2" s="5" t="s">
        <v>269</v>
      </c>
      <c r="D2" s="5" t="s">
        <v>270</v>
      </c>
      <c r="E2" s="5" t="s">
        <v>271</v>
      </c>
      <c r="F2" s="5" t="s">
        <v>272</v>
      </c>
      <c r="G2" s="4" t="s">
        <v>331</v>
      </c>
      <c r="H2" s="4" t="s">
        <v>332</v>
      </c>
      <c r="I2" s="4" t="s">
        <v>333</v>
      </c>
      <c r="J2" s="4" t="s">
        <v>334</v>
      </c>
      <c r="K2" s="5" t="s">
        <v>307</v>
      </c>
      <c r="L2" s="5" t="s">
        <v>282</v>
      </c>
    </row>
    <row r="3" ht="30" customHeight="1" spans="1:12">
      <c r="A3" s="22" t="s">
        <v>309</v>
      </c>
      <c r="B3" s="23" t="s">
        <v>286</v>
      </c>
      <c r="C3" s="24" t="s">
        <v>283</v>
      </c>
      <c r="D3" s="25" t="s">
        <v>284</v>
      </c>
      <c r="E3" s="23" t="s">
        <v>119</v>
      </c>
      <c r="F3" s="26" t="s">
        <v>285</v>
      </c>
      <c r="G3" s="9" t="s">
        <v>335</v>
      </c>
      <c r="H3" s="27" t="s">
        <v>336</v>
      </c>
      <c r="I3" s="27"/>
      <c r="J3" s="9"/>
      <c r="K3" s="35" t="s">
        <v>337</v>
      </c>
      <c r="L3" s="9" t="s">
        <v>298</v>
      </c>
    </row>
    <row r="4" ht="30" customHeight="1" spans="1:12">
      <c r="A4" s="22"/>
      <c r="B4" s="24"/>
      <c r="C4" s="24"/>
      <c r="D4" s="24"/>
      <c r="E4" s="24"/>
      <c r="F4" s="24"/>
      <c r="G4" s="9"/>
      <c r="H4" s="27"/>
      <c r="I4" s="27"/>
      <c r="J4" s="9"/>
      <c r="K4" s="35"/>
      <c r="L4" s="9"/>
    </row>
    <row r="5" ht="30" customHeight="1" spans="1:12">
      <c r="A5" s="22"/>
      <c r="B5" s="28"/>
      <c r="C5" s="29"/>
      <c r="D5" s="30"/>
      <c r="E5" s="31"/>
      <c r="F5" s="32"/>
      <c r="G5" s="9"/>
      <c r="H5" s="27"/>
      <c r="I5" s="10"/>
      <c r="J5" s="10"/>
      <c r="K5" s="35"/>
      <c r="L5" s="9"/>
    </row>
    <row r="6" ht="30" customHeight="1" spans="1:12">
      <c r="A6" s="22"/>
      <c r="B6" s="28"/>
      <c r="C6" s="29"/>
      <c r="D6" s="30"/>
      <c r="E6" s="31"/>
      <c r="F6" s="32"/>
      <c r="G6" s="9"/>
      <c r="H6" s="27"/>
      <c r="I6" s="10"/>
      <c r="J6" s="10"/>
      <c r="K6" s="35"/>
      <c r="L6" s="9"/>
    </row>
    <row r="7" ht="30" customHeight="1" spans="1:12">
      <c r="A7" s="22"/>
      <c r="B7" s="28"/>
      <c r="C7" s="29"/>
      <c r="D7" s="30"/>
      <c r="E7" s="31"/>
      <c r="F7" s="32"/>
      <c r="G7" s="9"/>
      <c r="H7" s="27"/>
      <c r="I7" s="27"/>
      <c r="J7" s="9"/>
      <c r="K7" s="35"/>
      <c r="L7" s="9"/>
    </row>
    <row r="8" ht="30" customHeight="1" spans="1:12">
      <c r="A8" s="22"/>
      <c r="B8" s="28"/>
      <c r="C8" s="33"/>
      <c r="D8" s="33"/>
      <c r="E8" s="33"/>
      <c r="F8" s="32"/>
      <c r="G8" s="9"/>
      <c r="H8" s="27"/>
      <c r="I8" s="27"/>
      <c r="J8" s="9"/>
      <c r="K8" s="35"/>
      <c r="L8" s="9"/>
    </row>
    <row r="9" ht="30" customHeight="1" spans="1:12">
      <c r="A9" s="22"/>
      <c r="B9" s="28"/>
      <c r="C9" s="33"/>
      <c r="D9" s="33"/>
      <c r="E9" s="33"/>
      <c r="F9" s="32"/>
      <c r="G9" s="9"/>
      <c r="H9" s="27"/>
      <c r="I9" s="10"/>
      <c r="J9" s="10"/>
      <c r="K9" s="35"/>
      <c r="L9" s="9"/>
    </row>
    <row r="10" ht="30" customHeight="1" spans="1:12">
      <c r="A10" s="22"/>
      <c r="B10" s="28"/>
      <c r="C10" s="33"/>
      <c r="D10" s="33"/>
      <c r="E10" s="33"/>
      <c r="F10" s="32"/>
      <c r="G10" s="9"/>
      <c r="H10" s="27"/>
      <c r="I10" s="10"/>
      <c r="J10" s="10"/>
      <c r="K10" s="35"/>
      <c r="L10" s="9"/>
    </row>
    <row r="11" ht="30" customHeight="1" spans="1:12">
      <c r="A11" s="22"/>
      <c r="B11" s="28"/>
      <c r="C11" s="33"/>
      <c r="D11" s="33"/>
      <c r="E11" s="33"/>
      <c r="F11" s="32"/>
      <c r="G11" s="9"/>
      <c r="H11" s="27"/>
      <c r="I11" s="10"/>
      <c r="J11" s="10"/>
      <c r="K11" s="35"/>
      <c r="L11" s="9"/>
    </row>
    <row r="12" ht="3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="2" customFormat="1" ht="18.75" spans="1:12">
      <c r="A13" s="13" t="s">
        <v>338</v>
      </c>
      <c r="B13" s="14"/>
      <c r="C13" s="14"/>
      <c r="D13" s="14"/>
      <c r="E13" s="15"/>
      <c r="F13" s="16"/>
      <c r="G13" s="34"/>
      <c r="H13" s="13" t="s">
        <v>339</v>
      </c>
      <c r="I13" s="14"/>
      <c r="J13" s="14"/>
      <c r="K13" s="14"/>
      <c r="L13" s="21"/>
    </row>
    <row r="14" ht="16.5" spans="1:12">
      <c r="A14" s="17" t="s">
        <v>340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 L7 L11 L4:L6 L8:L10 L12:L14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268</v>
      </c>
      <c r="B2" s="5" t="s">
        <v>273</v>
      </c>
      <c r="C2" s="5" t="s">
        <v>308</v>
      </c>
      <c r="D2" s="5" t="s">
        <v>271</v>
      </c>
      <c r="E2" s="5" t="s">
        <v>272</v>
      </c>
      <c r="F2" s="4" t="s">
        <v>342</v>
      </c>
      <c r="G2" s="4" t="s">
        <v>292</v>
      </c>
      <c r="H2" s="6" t="s">
        <v>293</v>
      </c>
      <c r="I2" s="19" t="s">
        <v>295</v>
      </c>
    </row>
    <row r="3" s="1" customFormat="1" ht="16.5" spans="1:9">
      <c r="A3" s="4"/>
      <c r="B3" s="7"/>
      <c r="C3" s="7"/>
      <c r="D3" s="7"/>
      <c r="E3" s="7"/>
      <c r="F3" s="4" t="s">
        <v>343</v>
      </c>
      <c r="G3" s="4" t="s">
        <v>296</v>
      </c>
      <c r="H3" s="8"/>
      <c r="I3" s="20"/>
    </row>
    <row r="4" spans="1:9">
      <c r="A4" s="9"/>
      <c r="B4" s="10"/>
      <c r="C4" s="11"/>
      <c r="D4" s="9"/>
      <c r="E4" s="9"/>
      <c r="F4" s="12"/>
      <c r="G4" s="12"/>
      <c r="H4" s="9"/>
      <c r="I4" s="9"/>
    </row>
    <row r="5" spans="1:9">
      <c r="A5" s="9"/>
      <c r="B5" s="10"/>
      <c r="C5" s="11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344</v>
      </c>
      <c r="B12" s="14"/>
      <c r="C12" s="14"/>
      <c r="D12" s="15"/>
      <c r="E12" s="16"/>
      <c r="F12" s="13" t="s">
        <v>345</v>
      </c>
      <c r="G12" s="14"/>
      <c r="H12" s="15"/>
      <c r="I12" s="21"/>
    </row>
    <row r="13" ht="16.5" spans="1:9">
      <c r="A13" s="17" t="s">
        <v>346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E23" sqref="E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68"/>
    </row>
    <row r="3" ht="27.95" customHeight="1" spans="2:9">
      <c r="B3" s="455"/>
      <c r="C3" s="456"/>
      <c r="D3" s="457" t="s">
        <v>36</v>
      </c>
      <c r="E3" s="458"/>
      <c r="F3" s="459" t="s">
        <v>37</v>
      </c>
      <c r="G3" s="460"/>
      <c r="H3" s="457" t="s">
        <v>38</v>
      </c>
      <c r="I3" s="469"/>
    </row>
    <row r="4" ht="27.95" customHeight="1" spans="2:9">
      <c r="B4" s="455" t="s">
        <v>39</v>
      </c>
      <c r="C4" s="456" t="s">
        <v>40</v>
      </c>
      <c r="D4" s="456" t="s">
        <v>41</v>
      </c>
      <c r="E4" s="456" t="s">
        <v>42</v>
      </c>
      <c r="F4" s="461" t="s">
        <v>41</v>
      </c>
      <c r="G4" s="461" t="s">
        <v>42</v>
      </c>
      <c r="H4" s="456" t="s">
        <v>41</v>
      </c>
      <c r="I4" s="470" t="s">
        <v>42</v>
      </c>
    </row>
    <row r="5" ht="27.95" customHeight="1" spans="2:9">
      <c r="B5" s="462" t="s">
        <v>43</v>
      </c>
      <c r="C5" s="10">
        <v>13</v>
      </c>
      <c r="D5" s="10">
        <v>0</v>
      </c>
      <c r="E5" s="10">
        <v>1</v>
      </c>
      <c r="F5" s="463">
        <v>0</v>
      </c>
      <c r="G5" s="463">
        <v>1</v>
      </c>
      <c r="H5" s="10">
        <v>1</v>
      </c>
      <c r="I5" s="471">
        <v>2</v>
      </c>
    </row>
    <row r="6" ht="27.95" customHeight="1" spans="2:9">
      <c r="B6" s="462" t="s">
        <v>44</v>
      </c>
      <c r="C6" s="10">
        <v>20</v>
      </c>
      <c r="D6" s="10">
        <v>0</v>
      </c>
      <c r="E6" s="10">
        <v>1</v>
      </c>
      <c r="F6" s="463">
        <v>1</v>
      </c>
      <c r="G6" s="463">
        <v>2</v>
      </c>
      <c r="H6" s="10">
        <v>2</v>
      </c>
      <c r="I6" s="471">
        <v>3</v>
      </c>
    </row>
    <row r="7" ht="27.95" customHeight="1" spans="2:9">
      <c r="B7" s="462" t="s">
        <v>45</v>
      </c>
      <c r="C7" s="10">
        <v>32</v>
      </c>
      <c r="D7" s="10">
        <v>0</v>
      </c>
      <c r="E7" s="10">
        <v>1</v>
      </c>
      <c r="F7" s="463">
        <v>2</v>
      </c>
      <c r="G7" s="463">
        <v>3</v>
      </c>
      <c r="H7" s="10">
        <v>3</v>
      </c>
      <c r="I7" s="471">
        <v>4</v>
      </c>
    </row>
    <row r="8" ht="27.95" customHeight="1" spans="2:9">
      <c r="B8" s="462" t="s">
        <v>46</v>
      </c>
      <c r="C8" s="10">
        <v>50</v>
      </c>
      <c r="D8" s="10">
        <v>1</v>
      </c>
      <c r="E8" s="10">
        <v>2</v>
      </c>
      <c r="F8" s="463">
        <v>3</v>
      </c>
      <c r="G8" s="463">
        <v>4</v>
      </c>
      <c r="H8" s="10">
        <v>5</v>
      </c>
      <c r="I8" s="471">
        <v>6</v>
      </c>
    </row>
    <row r="9" ht="27.95" customHeight="1" spans="2:9">
      <c r="B9" s="462" t="s">
        <v>47</v>
      </c>
      <c r="C9" s="10">
        <v>80</v>
      </c>
      <c r="D9" s="10">
        <v>2</v>
      </c>
      <c r="E9" s="10">
        <v>3</v>
      </c>
      <c r="F9" s="463">
        <v>5</v>
      </c>
      <c r="G9" s="463">
        <v>6</v>
      </c>
      <c r="H9" s="10">
        <v>7</v>
      </c>
      <c r="I9" s="471">
        <v>8</v>
      </c>
    </row>
    <row r="10" ht="27.95" customHeight="1" spans="2:9">
      <c r="B10" s="462" t="s">
        <v>48</v>
      </c>
      <c r="C10" s="10">
        <v>125</v>
      </c>
      <c r="D10" s="10">
        <v>3</v>
      </c>
      <c r="E10" s="10">
        <v>4</v>
      </c>
      <c r="F10" s="463">
        <v>7</v>
      </c>
      <c r="G10" s="463">
        <v>8</v>
      </c>
      <c r="H10" s="10">
        <v>10</v>
      </c>
      <c r="I10" s="471">
        <v>11</v>
      </c>
    </row>
    <row r="11" ht="27.95" customHeight="1" spans="2:9">
      <c r="B11" s="462" t="s">
        <v>49</v>
      </c>
      <c r="C11" s="10">
        <v>200</v>
      </c>
      <c r="D11" s="10">
        <v>5</v>
      </c>
      <c r="E11" s="10">
        <v>6</v>
      </c>
      <c r="F11" s="463">
        <v>10</v>
      </c>
      <c r="G11" s="463">
        <v>11</v>
      </c>
      <c r="H11" s="10">
        <v>14</v>
      </c>
      <c r="I11" s="471">
        <v>15</v>
      </c>
    </row>
    <row r="12" ht="27.95" customHeight="1" spans="2:9">
      <c r="B12" s="464" t="s">
        <v>50</v>
      </c>
      <c r="C12" s="465">
        <v>315</v>
      </c>
      <c r="D12" s="465">
        <v>7</v>
      </c>
      <c r="E12" s="465">
        <v>8</v>
      </c>
      <c r="F12" s="466">
        <v>14</v>
      </c>
      <c r="G12" s="466">
        <v>15</v>
      </c>
      <c r="H12" s="465">
        <v>21</v>
      </c>
      <c r="I12" s="472">
        <v>22</v>
      </c>
    </row>
    <row r="14" spans="2:4">
      <c r="B14" s="467" t="s">
        <v>51</v>
      </c>
      <c r="C14" s="467"/>
      <c r="D14" s="4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J21" sqref="J21"/>
    </sheetView>
  </sheetViews>
  <sheetFormatPr defaultColWidth="10.375" defaultRowHeight="16.5" customHeight="1"/>
  <cols>
    <col min="1" max="1" width="11.125" style="271" customWidth="1"/>
    <col min="2" max="9" width="10.375" style="271"/>
    <col min="10" max="10" width="8.875" style="271" customWidth="1"/>
    <col min="11" max="11" width="12" style="271" customWidth="1"/>
    <col min="12" max="16384" width="10.375" style="271"/>
  </cols>
  <sheetData>
    <row r="1" ht="21" spans="1:11">
      <c r="A1" s="383" t="s">
        <v>52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ht="15" spans="1:11">
      <c r="A2" s="272" t="s">
        <v>53</v>
      </c>
      <c r="B2" s="273" t="s">
        <v>54</v>
      </c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4" t="s">
        <v>56</v>
      </c>
      <c r="J2" s="344"/>
      <c r="K2" s="345"/>
    </row>
    <row r="3" ht="14.25" spans="1:11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ht="14.25" spans="1:11">
      <c r="A4" s="282" t="s">
        <v>61</v>
      </c>
      <c r="B4" s="160" t="s">
        <v>62</v>
      </c>
      <c r="C4" s="161"/>
      <c r="D4" s="282" t="s">
        <v>63</v>
      </c>
      <c r="E4" s="283"/>
      <c r="F4" s="284">
        <v>45463</v>
      </c>
      <c r="G4" s="285"/>
      <c r="H4" s="282" t="s">
        <v>64</v>
      </c>
      <c r="I4" s="283"/>
      <c r="J4" s="160" t="s">
        <v>65</v>
      </c>
      <c r="K4" s="161" t="s">
        <v>66</v>
      </c>
    </row>
    <row r="5" ht="14.25" spans="1:11">
      <c r="A5" s="286" t="s">
        <v>67</v>
      </c>
      <c r="B5" s="160" t="s">
        <v>68</v>
      </c>
      <c r="C5" s="161"/>
      <c r="D5" s="282" t="s">
        <v>69</v>
      </c>
      <c r="E5" s="283"/>
      <c r="F5" s="284">
        <v>45454</v>
      </c>
      <c r="G5" s="285"/>
      <c r="H5" s="282" t="s">
        <v>70</v>
      </c>
      <c r="I5" s="283"/>
      <c r="J5" s="160" t="s">
        <v>65</v>
      </c>
      <c r="K5" s="161" t="s">
        <v>66</v>
      </c>
    </row>
    <row r="6" ht="14.25" spans="1:11">
      <c r="A6" s="282" t="s">
        <v>71</v>
      </c>
      <c r="B6" s="287" t="s">
        <v>72</v>
      </c>
      <c r="C6" s="288">
        <v>9</v>
      </c>
      <c r="D6" s="286" t="s">
        <v>73</v>
      </c>
      <c r="E6" s="289"/>
      <c r="F6" s="284">
        <v>45460</v>
      </c>
      <c r="G6" s="285"/>
      <c r="H6" s="282" t="s">
        <v>74</v>
      </c>
      <c r="I6" s="283"/>
      <c r="J6" s="160" t="s">
        <v>65</v>
      </c>
      <c r="K6" s="161" t="s">
        <v>66</v>
      </c>
    </row>
    <row r="7" ht="14.25" spans="1:11">
      <c r="A7" s="282" t="s">
        <v>75</v>
      </c>
      <c r="B7" s="290">
        <v>1170</v>
      </c>
      <c r="C7" s="291"/>
      <c r="D7" s="286" t="s">
        <v>76</v>
      </c>
      <c r="E7" s="292"/>
      <c r="F7" s="284">
        <v>45461</v>
      </c>
      <c r="G7" s="285"/>
      <c r="H7" s="282" t="s">
        <v>77</v>
      </c>
      <c r="I7" s="283"/>
      <c r="J7" s="160" t="s">
        <v>65</v>
      </c>
      <c r="K7" s="161" t="s">
        <v>66</v>
      </c>
    </row>
    <row r="8" ht="15" spans="1:11">
      <c r="A8" s="293" t="s">
        <v>78</v>
      </c>
      <c r="B8" s="294"/>
      <c r="C8" s="295"/>
      <c r="D8" s="296" t="s">
        <v>79</v>
      </c>
      <c r="E8" s="297"/>
      <c r="F8" s="298">
        <v>45461</v>
      </c>
      <c r="G8" s="299"/>
      <c r="H8" s="296" t="s">
        <v>80</v>
      </c>
      <c r="I8" s="297"/>
      <c r="J8" s="316" t="s">
        <v>65</v>
      </c>
      <c r="K8" s="346" t="s">
        <v>66</v>
      </c>
    </row>
    <row r="9" ht="15" spans="1:11">
      <c r="A9" s="384" t="s">
        <v>81</v>
      </c>
      <c r="B9" s="385"/>
      <c r="C9" s="385"/>
      <c r="D9" s="386"/>
      <c r="E9" s="386"/>
      <c r="F9" s="386"/>
      <c r="G9" s="386"/>
      <c r="H9" s="386"/>
      <c r="I9" s="386"/>
      <c r="J9" s="386"/>
      <c r="K9" s="434"/>
    </row>
    <row r="10" ht="15" spans="1:11">
      <c r="A10" s="387" t="s">
        <v>82</v>
      </c>
      <c r="B10" s="388"/>
      <c r="C10" s="388"/>
      <c r="D10" s="388"/>
      <c r="E10" s="388"/>
      <c r="F10" s="388"/>
      <c r="G10" s="388"/>
      <c r="H10" s="388"/>
      <c r="I10" s="388"/>
      <c r="J10" s="388"/>
      <c r="K10" s="435"/>
    </row>
    <row r="11" ht="14.25" spans="1:11">
      <c r="A11" s="389" t="s">
        <v>83</v>
      </c>
      <c r="B11" s="390" t="s">
        <v>84</v>
      </c>
      <c r="C11" s="391" t="s">
        <v>85</v>
      </c>
      <c r="D11" s="392"/>
      <c r="E11" s="393" t="s">
        <v>86</v>
      </c>
      <c r="F11" s="390" t="s">
        <v>84</v>
      </c>
      <c r="G11" s="391" t="s">
        <v>85</v>
      </c>
      <c r="H11" s="391" t="s">
        <v>87</v>
      </c>
      <c r="I11" s="393" t="s">
        <v>88</v>
      </c>
      <c r="J11" s="390" t="s">
        <v>84</v>
      </c>
      <c r="K11" s="436" t="s">
        <v>85</v>
      </c>
    </row>
    <row r="12" ht="14.25" spans="1:11">
      <c r="A12" s="286" t="s">
        <v>89</v>
      </c>
      <c r="B12" s="306" t="s">
        <v>84</v>
      </c>
      <c r="C12" s="160" t="s">
        <v>85</v>
      </c>
      <c r="D12" s="292"/>
      <c r="E12" s="289" t="s">
        <v>90</v>
      </c>
      <c r="F12" s="306" t="s">
        <v>84</v>
      </c>
      <c r="G12" s="160" t="s">
        <v>85</v>
      </c>
      <c r="H12" s="160" t="s">
        <v>87</v>
      </c>
      <c r="I12" s="289" t="s">
        <v>91</v>
      </c>
      <c r="J12" s="306" t="s">
        <v>84</v>
      </c>
      <c r="K12" s="161" t="s">
        <v>85</v>
      </c>
    </row>
    <row r="13" ht="14.25" spans="1:11">
      <c r="A13" s="286" t="s">
        <v>92</v>
      </c>
      <c r="B13" s="306" t="s">
        <v>84</v>
      </c>
      <c r="C13" s="160" t="s">
        <v>85</v>
      </c>
      <c r="D13" s="292"/>
      <c r="E13" s="289" t="s">
        <v>93</v>
      </c>
      <c r="F13" s="160" t="s">
        <v>94</v>
      </c>
      <c r="G13" s="160" t="s">
        <v>95</v>
      </c>
      <c r="H13" s="160" t="s">
        <v>87</v>
      </c>
      <c r="I13" s="289" t="s">
        <v>96</v>
      </c>
      <c r="J13" s="306" t="s">
        <v>84</v>
      </c>
      <c r="K13" s="161" t="s">
        <v>85</v>
      </c>
    </row>
    <row r="14" ht="15" spans="1:11">
      <c r="A14" s="296" t="s">
        <v>97</v>
      </c>
      <c r="B14" s="297"/>
      <c r="C14" s="297"/>
      <c r="D14" s="297"/>
      <c r="E14" s="297"/>
      <c r="F14" s="297"/>
      <c r="G14" s="297"/>
      <c r="H14" s="297"/>
      <c r="I14" s="297"/>
      <c r="J14" s="297"/>
      <c r="K14" s="348"/>
    </row>
    <row r="15" ht="15" spans="1:11">
      <c r="A15" s="387" t="s">
        <v>98</v>
      </c>
      <c r="B15" s="388"/>
      <c r="C15" s="388"/>
      <c r="D15" s="388"/>
      <c r="E15" s="388"/>
      <c r="F15" s="388"/>
      <c r="G15" s="388"/>
      <c r="H15" s="388"/>
      <c r="I15" s="388"/>
      <c r="J15" s="388"/>
      <c r="K15" s="435"/>
    </row>
    <row r="16" ht="14.25" spans="1:11">
      <c r="A16" s="394" t="s">
        <v>99</v>
      </c>
      <c r="B16" s="391" t="s">
        <v>94</v>
      </c>
      <c r="C16" s="391" t="s">
        <v>95</v>
      </c>
      <c r="D16" s="395"/>
      <c r="E16" s="396" t="s">
        <v>100</v>
      </c>
      <c r="F16" s="391" t="s">
        <v>94</v>
      </c>
      <c r="G16" s="391" t="s">
        <v>95</v>
      </c>
      <c r="H16" s="397"/>
      <c r="I16" s="396" t="s">
        <v>101</v>
      </c>
      <c r="J16" s="391" t="s">
        <v>94</v>
      </c>
      <c r="K16" s="436" t="s">
        <v>95</v>
      </c>
    </row>
    <row r="17" customHeight="1" spans="1:22">
      <c r="A17" s="323" t="s">
        <v>102</v>
      </c>
      <c r="B17" s="160" t="s">
        <v>94</v>
      </c>
      <c r="C17" s="160" t="s">
        <v>95</v>
      </c>
      <c r="D17" s="398"/>
      <c r="E17" s="324" t="s">
        <v>103</v>
      </c>
      <c r="F17" s="160" t="s">
        <v>94</v>
      </c>
      <c r="G17" s="160" t="s">
        <v>95</v>
      </c>
      <c r="H17" s="399"/>
      <c r="I17" s="324" t="s">
        <v>104</v>
      </c>
      <c r="J17" s="160" t="s">
        <v>94</v>
      </c>
      <c r="K17" s="161" t="s">
        <v>95</v>
      </c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</row>
    <row r="18" ht="18" customHeight="1" spans="1:11">
      <c r="A18" s="400" t="s">
        <v>105</v>
      </c>
      <c r="B18" s="401"/>
      <c r="C18" s="401"/>
      <c r="D18" s="401"/>
      <c r="E18" s="401"/>
      <c r="F18" s="401"/>
      <c r="G18" s="401"/>
      <c r="H18" s="401"/>
      <c r="I18" s="401"/>
      <c r="J18" s="401"/>
      <c r="K18" s="438"/>
    </row>
    <row r="19" s="382" customFormat="1" ht="18" customHeight="1" spans="1:11">
      <c r="A19" s="387" t="s">
        <v>106</v>
      </c>
      <c r="B19" s="388"/>
      <c r="C19" s="388"/>
      <c r="D19" s="388"/>
      <c r="E19" s="388"/>
      <c r="F19" s="388"/>
      <c r="G19" s="388"/>
      <c r="H19" s="388"/>
      <c r="I19" s="388"/>
      <c r="J19" s="388"/>
      <c r="K19" s="435"/>
    </row>
    <row r="20" customHeight="1" spans="1:11">
      <c r="A20" s="402" t="s">
        <v>107</v>
      </c>
      <c r="B20" s="403"/>
      <c r="C20" s="403"/>
      <c r="D20" s="403"/>
      <c r="E20" s="403"/>
      <c r="F20" s="403"/>
      <c r="G20" s="403"/>
      <c r="H20" s="403"/>
      <c r="I20" s="403"/>
      <c r="J20" s="403"/>
      <c r="K20" s="439"/>
    </row>
    <row r="21" ht="21.75" customHeight="1" spans="1:11">
      <c r="A21" s="404" t="s">
        <v>108</v>
      </c>
      <c r="B21" s="405" t="s">
        <v>109</v>
      </c>
      <c r="C21" s="405" t="s">
        <v>110</v>
      </c>
      <c r="D21" s="405" t="s">
        <v>111</v>
      </c>
      <c r="E21" s="405" t="s">
        <v>112</v>
      </c>
      <c r="F21" s="405" t="s">
        <v>113</v>
      </c>
      <c r="G21" s="406" t="s">
        <v>114</v>
      </c>
      <c r="H21" s="407" t="s">
        <v>115</v>
      </c>
      <c r="I21" s="407" t="s">
        <v>116</v>
      </c>
      <c r="J21" s="407" t="s">
        <v>117</v>
      </c>
      <c r="K21" s="353" t="s">
        <v>118</v>
      </c>
    </row>
    <row r="22" ht="23" customHeight="1" spans="1:11">
      <c r="A22" s="262" t="s">
        <v>119</v>
      </c>
      <c r="B22" s="408" t="s">
        <v>94</v>
      </c>
      <c r="C22" s="408" t="s">
        <v>94</v>
      </c>
      <c r="D22" s="408" t="s">
        <v>94</v>
      </c>
      <c r="E22" s="408" t="s">
        <v>94</v>
      </c>
      <c r="F22" s="408" t="s">
        <v>94</v>
      </c>
      <c r="G22" s="408" t="s">
        <v>94</v>
      </c>
      <c r="H22" s="408" t="s">
        <v>94</v>
      </c>
      <c r="I22" s="408" t="s">
        <v>94</v>
      </c>
      <c r="J22" s="408" t="s">
        <v>94</v>
      </c>
      <c r="K22" s="440"/>
    </row>
    <row r="23" ht="23" customHeight="1" spans="1:11">
      <c r="A23" s="262"/>
      <c r="B23" s="408"/>
      <c r="C23" s="408"/>
      <c r="D23" s="408"/>
      <c r="E23" s="408"/>
      <c r="F23" s="408"/>
      <c r="G23" s="408"/>
      <c r="H23" s="408"/>
      <c r="I23" s="408"/>
      <c r="J23" s="408"/>
      <c r="K23" s="440"/>
    </row>
    <row r="24" ht="23" customHeight="1" spans="1:11">
      <c r="A24" s="262"/>
      <c r="B24" s="409"/>
      <c r="C24" s="408"/>
      <c r="D24" s="408"/>
      <c r="E24" s="408"/>
      <c r="F24" s="408"/>
      <c r="G24" s="408"/>
      <c r="H24" s="408"/>
      <c r="I24" s="408"/>
      <c r="J24" s="408"/>
      <c r="K24" s="441"/>
    </row>
    <row r="25" ht="23" customHeight="1" spans="1:11">
      <c r="A25" s="262"/>
      <c r="B25" s="410"/>
      <c r="C25" s="408"/>
      <c r="D25" s="408"/>
      <c r="E25" s="408"/>
      <c r="F25" s="408"/>
      <c r="G25" s="408"/>
      <c r="H25" s="408"/>
      <c r="I25" s="408"/>
      <c r="J25" s="408"/>
      <c r="K25" s="441"/>
    </row>
    <row r="26" ht="23" customHeight="1" spans="1:11">
      <c r="A26" s="411"/>
      <c r="B26" s="410"/>
      <c r="C26" s="410"/>
      <c r="D26" s="410"/>
      <c r="E26" s="410"/>
      <c r="F26" s="410"/>
      <c r="G26" s="410"/>
      <c r="H26" s="410"/>
      <c r="I26" s="409"/>
      <c r="J26" s="409"/>
      <c r="K26" s="442"/>
    </row>
    <row r="27" ht="23" customHeight="1" spans="1:11">
      <c r="A27" s="411"/>
      <c r="B27" s="410"/>
      <c r="C27" s="410"/>
      <c r="D27" s="410"/>
      <c r="E27" s="410"/>
      <c r="F27" s="410"/>
      <c r="G27" s="410"/>
      <c r="H27" s="410"/>
      <c r="I27" s="410"/>
      <c r="J27" s="410"/>
      <c r="K27" s="442"/>
    </row>
    <row r="28" ht="18" customHeight="1" spans="1:11">
      <c r="A28" s="412" t="s">
        <v>120</v>
      </c>
      <c r="B28" s="413"/>
      <c r="C28" s="413"/>
      <c r="D28" s="413"/>
      <c r="E28" s="413"/>
      <c r="F28" s="413"/>
      <c r="G28" s="413"/>
      <c r="H28" s="413"/>
      <c r="I28" s="413"/>
      <c r="J28" s="413"/>
      <c r="K28" s="443"/>
    </row>
    <row r="29" ht="18.75" customHeight="1" spans="1:11">
      <c r="A29" s="414"/>
      <c r="B29" s="415"/>
      <c r="C29" s="415"/>
      <c r="D29" s="415"/>
      <c r="E29" s="415"/>
      <c r="F29" s="415"/>
      <c r="G29" s="415"/>
      <c r="H29" s="415"/>
      <c r="I29" s="415"/>
      <c r="J29" s="415"/>
      <c r="K29" s="444"/>
    </row>
    <row r="30" ht="18.75" customHeight="1" spans="1:11">
      <c r="A30" s="416"/>
      <c r="B30" s="417"/>
      <c r="C30" s="417"/>
      <c r="D30" s="417"/>
      <c r="E30" s="417"/>
      <c r="F30" s="417"/>
      <c r="G30" s="417"/>
      <c r="H30" s="417"/>
      <c r="I30" s="417"/>
      <c r="J30" s="417"/>
      <c r="K30" s="445"/>
    </row>
    <row r="31" ht="18" customHeight="1" spans="1:11">
      <c r="A31" s="412" t="s">
        <v>121</v>
      </c>
      <c r="B31" s="413"/>
      <c r="C31" s="413"/>
      <c r="D31" s="413"/>
      <c r="E31" s="413"/>
      <c r="F31" s="413"/>
      <c r="G31" s="413"/>
      <c r="H31" s="413"/>
      <c r="I31" s="413"/>
      <c r="J31" s="413"/>
      <c r="K31" s="443"/>
    </row>
    <row r="32" ht="14.25" spans="1:11">
      <c r="A32" s="418" t="s">
        <v>122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46"/>
    </row>
    <row r="33" ht="15" spans="1:11">
      <c r="A33" s="168" t="s">
        <v>123</v>
      </c>
      <c r="B33" s="169"/>
      <c r="C33" s="160" t="s">
        <v>65</v>
      </c>
      <c r="D33" s="160" t="s">
        <v>66</v>
      </c>
      <c r="E33" s="420" t="s">
        <v>124</v>
      </c>
      <c r="F33" s="421"/>
      <c r="G33" s="421"/>
      <c r="H33" s="421"/>
      <c r="I33" s="421"/>
      <c r="J33" s="421"/>
      <c r="K33" s="447"/>
    </row>
    <row r="34" ht="15" spans="1:11">
      <c r="A34" s="422" t="s">
        <v>125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2"/>
    </row>
    <row r="35" ht="21" customHeight="1" spans="1:11">
      <c r="A35" s="423" t="s">
        <v>126</v>
      </c>
      <c r="B35" s="424"/>
      <c r="C35" s="424"/>
      <c r="D35" s="424"/>
      <c r="E35" s="424"/>
      <c r="F35" s="424"/>
      <c r="G35" s="424"/>
      <c r="H35" s="424"/>
      <c r="I35" s="424"/>
      <c r="J35" s="424"/>
      <c r="K35" s="448"/>
    </row>
    <row r="36" ht="21" customHeight="1" spans="1:11">
      <c r="A36" s="329" t="s">
        <v>127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58"/>
    </row>
    <row r="37" ht="21" customHeight="1" spans="1:11">
      <c r="A37" s="329" t="s">
        <v>128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58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58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58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58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58"/>
    </row>
    <row r="42" ht="15" spans="1:11">
      <c r="A42" s="326" t="s">
        <v>129</v>
      </c>
      <c r="B42" s="327"/>
      <c r="C42" s="327"/>
      <c r="D42" s="327"/>
      <c r="E42" s="327"/>
      <c r="F42" s="327"/>
      <c r="G42" s="327"/>
      <c r="H42" s="327"/>
      <c r="I42" s="327"/>
      <c r="J42" s="327"/>
      <c r="K42" s="357"/>
    </row>
    <row r="43" ht="15" spans="1:11">
      <c r="A43" s="387" t="s">
        <v>130</v>
      </c>
      <c r="B43" s="388"/>
      <c r="C43" s="388"/>
      <c r="D43" s="388"/>
      <c r="E43" s="388"/>
      <c r="F43" s="388"/>
      <c r="G43" s="388"/>
      <c r="H43" s="388"/>
      <c r="I43" s="388"/>
      <c r="J43" s="388"/>
      <c r="K43" s="435"/>
    </row>
    <row r="44" ht="14.25" spans="1:11">
      <c r="A44" s="394" t="s">
        <v>131</v>
      </c>
      <c r="B44" s="391" t="s">
        <v>94</v>
      </c>
      <c r="C44" s="391" t="s">
        <v>95</v>
      </c>
      <c r="D44" s="391" t="s">
        <v>87</v>
      </c>
      <c r="E44" s="396" t="s">
        <v>132</v>
      </c>
      <c r="F44" s="391" t="s">
        <v>94</v>
      </c>
      <c r="G44" s="391" t="s">
        <v>95</v>
      </c>
      <c r="H44" s="391" t="s">
        <v>87</v>
      </c>
      <c r="I44" s="396" t="s">
        <v>133</v>
      </c>
      <c r="J44" s="391" t="s">
        <v>94</v>
      </c>
      <c r="K44" s="436" t="s">
        <v>95</v>
      </c>
    </row>
    <row r="45" ht="14.25" spans="1:11">
      <c r="A45" s="323" t="s">
        <v>86</v>
      </c>
      <c r="B45" s="160" t="s">
        <v>94</v>
      </c>
      <c r="C45" s="160" t="s">
        <v>95</v>
      </c>
      <c r="D45" s="160" t="s">
        <v>87</v>
      </c>
      <c r="E45" s="324" t="s">
        <v>93</v>
      </c>
      <c r="F45" s="160" t="s">
        <v>94</v>
      </c>
      <c r="G45" s="160" t="s">
        <v>95</v>
      </c>
      <c r="H45" s="160" t="s">
        <v>87</v>
      </c>
      <c r="I45" s="324" t="s">
        <v>104</v>
      </c>
      <c r="J45" s="160" t="s">
        <v>94</v>
      </c>
      <c r="K45" s="161" t="s">
        <v>95</v>
      </c>
    </row>
    <row r="46" ht="15" spans="1:11">
      <c r="A46" s="296" t="s">
        <v>97</v>
      </c>
      <c r="B46" s="297"/>
      <c r="C46" s="297"/>
      <c r="D46" s="297"/>
      <c r="E46" s="297"/>
      <c r="F46" s="297"/>
      <c r="G46" s="297"/>
      <c r="H46" s="297"/>
      <c r="I46" s="297"/>
      <c r="J46" s="297"/>
      <c r="K46" s="348"/>
    </row>
    <row r="47" ht="15" spans="1:11">
      <c r="A47" s="422" t="s">
        <v>134</v>
      </c>
      <c r="B47" s="422"/>
      <c r="C47" s="422"/>
      <c r="D47" s="422"/>
      <c r="E47" s="422"/>
      <c r="F47" s="422"/>
      <c r="G47" s="422"/>
      <c r="H47" s="422"/>
      <c r="I47" s="422"/>
      <c r="J47" s="422"/>
      <c r="K47" s="422"/>
    </row>
    <row r="48" ht="15" spans="1:11">
      <c r="A48" s="423"/>
      <c r="B48" s="424"/>
      <c r="C48" s="424"/>
      <c r="D48" s="424"/>
      <c r="E48" s="424"/>
      <c r="F48" s="424"/>
      <c r="G48" s="424"/>
      <c r="H48" s="424"/>
      <c r="I48" s="424"/>
      <c r="J48" s="424"/>
      <c r="K48" s="448"/>
    </row>
    <row r="49" ht="15" spans="1:11">
      <c r="A49" s="425" t="s">
        <v>135</v>
      </c>
      <c r="B49" s="426" t="s">
        <v>136</v>
      </c>
      <c r="C49" s="426"/>
      <c r="D49" s="427" t="s">
        <v>137</v>
      </c>
      <c r="E49" s="428" t="s">
        <v>138</v>
      </c>
      <c r="F49" s="429" t="s">
        <v>139</v>
      </c>
      <c r="G49" s="430">
        <v>45458</v>
      </c>
      <c r="H49" s="431" t="s">
        <v>140</v>
      </c>
      <c r="I49" s="449"/>
      <c r="J49" s="450" t="s">
        <v>141</v>
      </c>
      <c r="K49" s="451"/>
    </row>
    <row r="50" ht="15" spans="1:11">
      <c r="A50" s="422" t="s">
        <v>142</v>
      </c>
      <c r="B50" s="422"/>
      <c r="C50" s="422"/>
      <c r="D50" s="422"/>
      <c r="E50" s="422"/>
      <c r="F50" s="422"/>
      <c r="G50" s="422"/>
      <c r="H50" s="422"/>
      <c r="I50" s="422"/>
      <c r="J50" s="422"/>
      <c r="K50" s="422"/>
    </row>
    <row r="51" ht="15" spans="1:11">
      <c r="A51" s="432" t="s">
        <v>143</v>
      </c>
      <c r="B51" s="433"/>
      <c r="C51" s="433"/>
      <c r="D51" s="433"/>
      <c r="E51" s="433"/>
      <c r="F51" s="433"/>
      <c r="G51" s="433"/>
      <c r="H51" s="433"/>
      <c r="I51" s="433"/>
      <c r="J51" s="433"/>
      <c r="K51" s="452"/>
    </row>
    <row r="52" ht="15" spans="1:11">
      <c r="A52" s="425" t="s">
        <v>135</v>
      </c>
      <c r="B52" s="426" t="s">
        <v>136</v>
      </c>
      <c r="C52" s="426"/>
      <c r="D52" s="427" t="s">
        <v>137</v>
      </c>
      <c r="E52" s="428" t="s">
        <v>138</v>
      </c>
      <c r="F52" s="429" t="s">
        <v>144</v>
      </c>
      <c r="G52" s="430">
        <v>45458</v>
      </c>
      <c r="H52" s="431" t="s">
        <v>140</v>
      </c>
      <c r="I52" s="449"/>
      <c r="J52" s="450" t="s">
        <v>141</v>
      </c>
      <c r="K52" s="4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Z22"/>
  <sheetViews>
    <sheetView workbookViewId="0">
      <selection activeCell="K20" sqref="K20"/>
    </sheetView>
  </sheetViews>
  <sheetFormatPr defaultColWidth="9" defaultRowHeight="14.25"/>
  <cols>
    <col min="1" max="1" width="15.625" style="115" customWidth="1"/>
    <col min="2" max="2" width="9" style="115" customWidth="1"/>
    <col min="3" max="7" width="8.5" style="116" customWidth="1"/>
    <col min="8" max="9" width="8.5" style="115" customWidth="1"/>
    <col min="10" max="10" width="10.5" style="115" customWidth="1"/>
    <col min="11" max="11" width="6.5" style="115" customWidth="1"/>
    <col min="12" max="12" width="2.75" style="115" customWidth="1"/>
    <col min="13" max="13" width="9.15833333333333" style="115" customWidth="1"/>
    <col min="14" max="14" width="10.75" style="115" customWidth="1"/>
    <col min="15" max="18" width="9.75" style="115" customWidth="1"/>
    <col min="19" max="19" width="9.75" style="364" customWidth="1"/>
    <col min="20" max="257" width="9" style="115"/>
    <col min="258" max="16384" width="9" style="118"/>
  </cols>
  <sheetData>
    <row r="1" s="115" customFormat="1" ht="29" customHeight="1" spans="1:260">
      <c r="A1" s="119" t="s">
        <v>145</v>
      </c>
      <c r="B1" s="119"/>
      <c r="C1" s="120"/>
      <c r="D1" s="120"/>
      <c r="E1" s="120"/>
      <c r="F1" s="120"/>
      <c r="G1" s="120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379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  <c r="IU1" s="118"/>
      <c r="IV1" s="118"/>
      <c r="IW1" s="118"/>
      <c r="IX1" s="118"/>
      <c r="IY1" s="118"/>
      <c r="IZ1" s="118"/>
    </row>
    <row r="2" s="115" customFormat="1" ht="20" customHeight="1" spans="1:260">
      <c r="A2" s="122" t="s">
        <v>61</v>
      </c>
      <c r="B2" s="123" t="str">
        <f>首期!B4</f>
        <v>TAJJFM81935</v>
      </c>
      <c r="C2" s="124"/>
      <c r="D2" s="123"/>
      <c r="E2" s="123"/>
      <c r="F2" s="123"/>
      <c r="G2" s="123"/>
      <c r="H2" s="125" t="s">
        <v>67</v>
      </c>
      <c r="I2" s="141" t="str">
        <f>首期!B5</f>
        <v>男式POLO短袖T恤</v>
      </c>
      <c r="J2" s="141"/>
      <c r="K2" s="141"/>
      <c r="L2" s="142"/>
      <c r="M2" s="122" t="s">
        <v>57</v>
      </c>
      <c r="N2" s="143" t="s">
        <v>56</v>
      </c>
      <c r="O2" s="143"/>
      <c r="P2" s="143"/>
      <c r="Q2" s="143"/>
      <c r="R2" s="143"/>
      <c r="S2" s="149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  <c r="IQ2" s="118"/>
      <c r="IR2" s="118"/>
      <c r="IS2" s="118"/>
      <c r="IT2" s="118"/>
      <c r="IU2" s="118"/>
      <c r="IV2" s="118"/>
      <c r="IW2" s="118"/>
      <c r="IX2" s="118"/>
      <c r="IY2" s="118"/>
      <c r="IZ2" s="118"/>
    </row>
    <row r="3" s="115" customFormat="1" spans="1:260">
      <c r="A3" s="126" t="s">
        <v>146</v>
      </c>
      <c r="B3" s="127" t="s">
        <v>147</v>
      </c>
      <c r="C3" s="128"/>
      <c r="D3" s="127"/>
      <c r="E3" s="127"/>
      <c r="F3" s="127"/>
      <c r="G3" s="127"/>
      <c r="H3" s="127"/>
      <c r="I3" s="127"/>
      <c r="J3" s="127"/>
      <c r="K3" s="127"/>
      <c r="L3" s="142"/>
      <c r="M3" s="144"/>
      <c r="N3" s="144"/>
      <c r="O3" s="144"/>
      <c r="P3" s="144"/>
      <c r="Q3" s="144"/>
      <c r="R3" s="144"/>
      <c r="S3" s="149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  <c r="IQ3" s="118"/>
      <c r="IR3" s="118"/>
      <c r="IS3" s="118"/>
      <c r="IT3" s="118"/>
      <c r="IU3" s="118"/>
      <c r="IV3" s="118"/>
      <c r="IW3" s="118"/>
      <c r="IX3" s="118"/>
      <c r="IY3" s="118"/>
      <c r="IZ3" s="118"/>
    </row>
    <row r="4" s="115" customFormat="1" ht="16.5" spans="1:260">
      <c r="A4" s="126"/>
      <c r="B4" s="129" t="s">
        <v>109</v>
      </c>
      <c r="C4" s="129" t="s">
        <v>110</v>
      </c>
      <c r="D4" s="129" t="s">
        <v>111</v>
      </c>
      <c r="E4" s="129" t="s">
        <v>112</v>
      </c>
      <c r="F4" s="129" t="s">
        <v>113</v>
      </c>
      <c r="G4" s="129" t="s">
        <v>114</v>
      </c>
      <c r="H4" s="129" t="s">
        <v>115</v>
      </c>
      <c r="I4" s="129" t="s">
        <v>116</v>
      </c>
      <c r="J4" s="129" t="s">
        <v>117</v>
      </c>
      <c r="K4" s="370" t="s">
        <v>148</v>
      </c>
      <c r="L4" s="142"/>
      <c r="M4" s="371"/>
      <c r="N4" s="372"/>
      <c r="O4" s="372" t="s">
        <v>149</v>
      </c>
      <c r="P4" s="372" t="s">
        <v>149</v>
      </c>
      <c r="Q4" s="372"/>
      <c r="R4" s="380"/>
      <c r="S4" s="380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8"/>
      <c r="IR4" s="118"/>
      <c r="IS4" s="118"/>
      <c r="IT4" s="118"/>
      <c r="IU4" s="118"/>
      <c r="IV4" s="118"/>
      <c r="IW4" s="118"/>
      <c r="IX4" s="118"/>
      <c r="IY4" s="118"/>
      <c r="IZ4" s="118"/>
    </row>
    <row r="5" s="115" customFormat="1" ht="16.5" spans="1:260">
      <c r="A5" s="126"/>
      <c r="B5" s="129" t="s">
        <v>150</v>
      </c>
      <c r="C5" s="129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29" t="s">
        <v>157</v>
      </c>
      <c r="J5" s="129" t="s">
        <v>158</v>
      </c>
      <c r="K5" s="370"/>
      <c r="L5" s="142"/>
      <c r="M5" s="145"/>
      <c r="N5" s="373"/>
      <c r="O5" s="373" t="s">
        <v>111</v>
      </c>
      <c r="P5" s="373" t="s">
        <v>111</v>
      </c>
      <c r="Q5" s="381"/>
      <c r="R5" s="373"/>
      <c r="S5" s="373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8"/>
      <c r="IY5" s="118"/>
      <c r="IZ5" s="118"/>
    </row>
    <row r="6" s="115" customFormat="1" ht="20" customHeight="1" spans="1:260">
      <c r="A6" s="130" t="s">
        <v>159</v>
      </c>
      <c r="B6" s="131">
        <f>C6-2</f>
        <v>66.5</v>
      </c>
      <c r="C6" s="131">
        <f>D6-2</f>
        <v>68.5</v>
      </c>
      <c r="D6" s="132">
        <v>70.5</v>
      </c>
      <c r="E6" s="131">
        <f>D6+2</f>
        <v>72.5</v>
      </c>
      <c r="F6" s="131">
        <f>E6+2</f>
        <v>74.5</v>
      </c>
      <c r="G6" s="131">
        <f t="shared" ref="G6:J6" si="0">F6+1</f>
        <v>75.5</v>
      </c>
      <c r="H6" s="131">
        <f t="shared" si="0"/>
        <v>76.5</v>
      </c>
      <c r="I6" s="131">
        <f t="shared" si="0"/>
        <v>77.5</v>
      </c>
      <c r="J6" s="131">
        <f t="shared" si="0"/>
        <v>78.5</v>
      </c>
      <c r="K6" s="374" t="s">
        <v>160</v>
      </c>
      <c r="L6" s="142"/>
      <c r="M6" s="145"/>
      <c r="N6" s="145"/>
      <c r="O6" s="145" t="s">
        <v>161</v>
      </c>
      <c r="P6" s="145" t="s">
        <v>161</v>
      </c>
      <c r="Q6" s="145"/>
      <c r="R6" s="145"/>
      <c r="S6" s="145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  <c r="IQ6" s="118"/>
      <c r="IR6" s="118"/>
      <c r="IS6" s="118"/>
      <c r="IT6" s="118"/>
      <c r="IU6" s="118"/>
      <c r="IV6" s="118"/>
      <c r="IW6" s="118"/>
      <c r="IX6" s="118"/>
      <c r="IY6" s="118"/>
      <c r="IZ6" s="118"/>
    </row>
    <row r="7" s="115" customFormat="1" ht="20" customHeight="1" spans="1:260">
      <c r="A7" s="130" t="s">
        <v>162</v>
      </c>
      <c r="B7" s="131">
        <f t="shared" ref="B7:B9" si="1">C7-4</f>
        <v>100</v>
      </c>
      <c r="C7" s="131">
        <f t="shared" ref="C7:C9" si="2">D7-4</f>
        <v>104</v>
      </c>
      <c r="D7" s="132">
        <v>108</v>
      </c>
      <c r="E7" s="131">
        <f t="shared" ref="E7:E9" si="3">D7+4</f>
        <v>112</v>
      </c>
      <c r="F7" s="131">
        <f>E7+4</f>
        <v>116</v>
      </c>
      <c r="G7" s="131">
        <f t="shared" ref="G7:J7" si="4">F7+6</f>
        <v>122</v>
      </c>
      <c r="H7" s="131">
        <f t="shared" si="4"/>
        <v>128</v>
      </c>
      <c r="I7" s="131">
        <f t="shared" si="4"/>
        <v>134</v>
      </c>
      <c r="J7" s="131">
        <f t="shared" si="4"/>
        <v>140</v>
      </c>
      <c r="K7" s="374" t="s">
        <v>160</v>
      </c>
      <c r="L7" s="142"/>
      <c r="M7" s="145"/>
      <c r="N7" s="145"/>
      <c r="O7" s="145" t="s">
        <v>161</v>
      </c>
      <c r="P7" s="145" t="s">
        <v>161</v>
      </c>
      <c r="Q7" s="145"/>
      <c r="R7" s="145"/>
      <c r="S7" s="145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  <c r="IX7" s="118"/>
      <c r="IY7" s="118"/>
      <c r="IZ7" s="118"/>
    </row>
    <row r="8" s="115" customFormat="1" ht="20" customHeight="1" spans="1:260">
      <c r="A8" s="130" t="s">
        <v>163</v>
      </c>
      <c r="B8" s="131">
        <f t="shared" si="1"/>
        <v>98</v>
      </c>
      <c r="C8" s="131">
        <f t="shared" si="2"/>
        <v>102</v>
      </c>
      <c r="D8" s="132">
        <v>106</v>
      </c>
      <c r="E8" s="131">
        <f t="shared" si="3"/>
        <v>110</v>
      </c>
      <c r="F8" s="131">
        <f>E8+5</f>
        <v>115</v>
      </c>
      <c r="G8" s="131">
        <f t="shared" ref="G8:J8" si="5">F8+6</f>
        <v>121</v>
      </c>
      <c r="H8" s="131">
        <f t="shared" si="5"/>
        <v>127</v>
      </c>
      <c r="I8" s="131">
        <f t="shared" si="5"/>
        <v>133</v>
      </c>
      <c r="J8" s="131">
        <f t="shared" si="5"/>
        <v>139</v>
      </c>
      <c r="K8" s="374" t="s">
        <v>160</v>
      </c>
      <c r="L8" s="142"/>
      <c r="M8" s="145"/>
      <c r="N8" s="145"/>
      <c r="O8" s="145" t="s">
        <v>164</v>
      </c>
      <c r="P8" s="145" t="s">
        <v>164</v>
      </c>
      <c r="Q8" s="145"/>
      <c r="R8" s="145"/>
      <c r="S8" s="145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  <c r="IQ8" s="118"/>
      <c r="IR8" s="118"/>
      <c r="IS8" s="118"/>
      <c r="IT8" s="118"/>
      <c r="IU8" s="118"/>
      <c r="IV8" s="118"/>
      <c r="IW8" s="118"/>
      <c r="IX8" s="118"/>
      <c r="IY8" s="118"/>
      <c r="IZ8" s="118"/>
    </row>
    <row r="9" s="115" customFormat="1" ht="20" customHeight="1" spans="1:260">
      <c r="A9" s="130" t="s">
        <v>165</v>
      </c>
      <c r="B9" s="131">
        <f t="shared" si="1"/>
        <v>98</v>
      </c>
      <c r="C9" s="131">
        <f t="shared" si="2"/>
        <v>102</v>
      </c>
      <c r="D9" s="132">
        <v>106</v>
      </c>
      <c r="E9" s="131">
        <f t="shared" si="3"/>
        <v>110</v>
      </c>
      <c r="F9" s="131">
        <f>E9+5</f>
        <v>115</v>
      </c>
      <c r="G9" s="131">
        <f t="shared" ref="G9:J9" si="6">F9+6</f>
        <v>121</v>
      </c>
      <c r="H9" s="131">
        <f t="shared" si="6"/>
        <v>127</v>
      </c>
      <c r="I9" s="131">
        <f t="shared" si="6"/>
        <v>133</v>
      </c>
      <c r="J9" s="131">
        <f t="shared" si="6"/>
        <v>139</v>
      </c>
      <c r="K9" s="374" t="s">
        <v>166</v>
      </c>
      <c r="L9" s="142"/>
      <c r="M9" s="145"/>
      <c r="N9" s="145"/>
      <c r="O9" s="145" t="s">
        <v>161</v>
      </c>
      <c r="P9" s="145" t="s">
        <v>161</v>
      </c>
      <c r="Q9" s="145"/>
      <c r="R9" s="145"/>
      <c r="S9" s="145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  <c r="IW9" s="118"/>
      <c r="IX9" s="118"/>
      <c r="IY9" s="118"/>
      <c r="IZ9" s="118"/>
    </row>
    <row r="10" s="115" customFormat="1" ht="20" customHeight="1" spans="1:260">
      <c r="A10" s="130" t="s">
        <v>167</v>
      </c>
      <c r="B10" s="131">
        <f>C10-1.2</f>
        <v>43.6</v>
      </c>
      <c r="C10" s="131">
        <f>D10-1.2</f>
        <v>44.8</v>
      </c>
      <c r="D10" s="132">
        <v>46</v>
      </c>
      <c r="E10" s="131">
        <f>D10+1.2</f>
        <v>47.2</v>
      </c>
      <c r="F10" s="131">
        <f>E10+1.2</f>
        <v>48.4</v>
      </c>
      <c r="G10" s="131">
        <f t="shared" ref="G10:J10" si="7">F10+1.4</f>
        <v>49.8</v>
      </c>
      <c r="H10" s="131">
        <f t="shared" si="7"/>
        <v>51.2</v>
      </c>
      <c r="I10" s="131">
        <f t="shared" si="7"/>
        <v>52.6</v>
      </c>
      <c r="J10" s="131">
        <f t="shared" si="7"/>
        <v>54</v>
      </c>
      <c r="K10" s="374" t="s">
        <v>166</v>
      </c>
      <c r="L10" s="142"/>
      <c r="M10" s="145"/>
      <c r="N10" s="145"/>
      <c r="O10" s="145" t="s">
        <v>168</v>
      </c>
      <c r="P10" s="145" t="s">
        <v>169</v>
      </c>
      <c r="Q10" s="145"/>
      <c r="R10" s="145"/>
      <c r="S10" s="145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  <c r="IT10" s="118"/>
      <c r="IU10" s="118"/>
      <c r="IV10" s="118"/>
      <c r="IW10" s="118"/>
      <c r="IX10" s="118"/>
      <c r="IY10" s="118"/>
      <c r="IZ10" s="118"/>
    </row>
    <row r="11" s="115" customFormat="1" ht="20" customHeight="1" spans="1:260">
      <c r="A11" s="130" t="s">
        <v>170</v>
      </c>
      <c r="B11" s="131">
        <f>C11-0.5</f>
        <v>19</v>
      </c>
      <c r="C11" s="131">
        <f>D11-0.5</f>
        <v>19.5</v>
      </c>
      <c r="D11" s="132">
        <v>20</v>
      </c>
      <c r="E11" s="131">
        <f t="shared" ref="E11:J11" si="8">D11+0.5</f>
        <v>20.5</v>
      </c>
      <c r="F11" s="131">
        <f t="shared" si="8"/>
        <v>21</v>
      </c>
      <c r="G11" s="131">
        <f t="shared" si="8"/>
        <v>21.5</v>
      </c>
      <c r="H11" s="131">
        <f t="shared" si="8"/>
        <v>22</v>
      </c>
      <c r="I11" s="131">
        <f t="shared" si="8"/>
        <v>22.5</v>
      </c>
      <c r="J11" s="131">
        <f t="shared" si="8"/>
        <v>23</v>
      </c>
      <c r="K11" s="374" t="s">
        <v>171</v>
      </c>
      <c r="L11" s="142"/>
      <c r="M11" s="145"/>
      <c r="N11" s="145"/>
      <c r="O11" s="145" t="s">
        <v>161</v>
      </c>
      <c r="P11" s="145" t="s">
        <v>169</v>
      </c>
      <c r="Q11" s="145"/>
      <c r="R11" s="145"/>
      <c r="S11" s="145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  <c r="IT11" s="118"/>
      <c r="IU11" s="118"/>
      <c r="IV11" s="118"/>
      <c r="IW11" s="118"/>
      <c r="IX11" s="118"/>
      <c r="IY11" s="118"/>
      <c r="IZ11" s="118"/>
    </row>
    <row r="12" s="115" customFormat="1" ht="20" customHeight="1" spans="1:260">
      <c r="A12" s="130" t="s">
        <v>172</v>
      </c>
      <c r="B12" s="133">
        <f>C12-0.7</f>
        <v>18.1</v>
      </c>
      <c r="C12" s="133">
        <f>D12-0.7</f>
        <v>18.8</v>
      </c>
      <c r="D12" s="132">
        <v>19.5</v>
      </c>
      <c r="E12" s="133">
        <f>D12+0.7</f>
        <v>20.2</v>
      </c>
      <c r="F12" s="133">
        <f>E12+0.7</f>
        <v>20.9</v>
      </c>
      <c r="G12" s="133">
        <f t="shared" ref="G12:J12" si="9">F12+0.95</f>
        <v>21.85</v>
      </c>
      <c r="H12" s="133">
        <f t="shared" si="9"/>
        <v>22.8</v>
      </c>
      <c r="I12" s="133">
        <f t="shared" si="9"/>
        <v>23.75</v>
      </c>
      <c r="J12" s="133">
        <f t="shared" si="9"/>
        <v>24.7</v>
      </c>
      <c r="K12" s="374" t="s">
        <v>166</v>
      </c>
      <c r="L12" s="142"/>
      <c r="M12" s="145"/>
      <c r="N12" s="145"/>
      <c r="O12" s="145" t="s">
        <v>173</v>
      </c>
      <c r="P12" s="145" t="s">
        <v>164</v>
      </c>
      <c r="Q12" s="145"/>
      <c r="R12" s="145"/>
      <c r="S12" s="145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  <c r="IT12" s="118"/>
      <c r="IU12" s="118"/>
      <c r="IV12" s="118"/>
      <c r="IW12" s="118"/>
      <c r="IX12" s="118"/>
      <c r="IY12" s="118"/>
      <c r="IZ12" s="118"/>
    </row>
    <row r="13" s="115" customFormat="1" ht="20" customHeight="1" spans="1:260">
      <c r="A13" s="130" t="s">
        <v>174</v>
      </c>
      <c r="B13" s="131">
        <f>C13-0.7</f>
        <v>15.6</v>
      </c>
      <c r="C13" s="131">
        <f>D13-0.7</f>
        <v>16.3</v>
      </c>
      <c r="D13" s="132">
        <v>17</v>
      </c>
      <c r="E13" s="131">
        <f>D13+0.7</f>
        <v>17.7</v>
      </c>
      <c r="F13" s="131">
        <f>E13+0.7</f>
        <v>18.4</v>
      </c>
      <c r="G13" s="131">
        <f t="shared" ref="G13:J13" si="10">F13+0.95</f>
        <v>19.35</v>
      </c>
      <c r="H13" s="131">
        <f t="shared" si="10"/>
        <v>20.3</v>
      </c>
      <c r="I13" s="131">
        <f t="shared" si="10"/>
        <v>21.25</v>
      </c>
      <c r="J13" s="131">
        <f t="shared" si="10"/>
        <v>22.2</v>
      </c>
      <c r="K13" s="374">
        <v>0</v>
      </c>
      <c r="L13" s="142"/>
      <c r="M13" s="145"/>
      <c r="N13" s="145"/>
      <c r="O13" s="145" t="s">
        <v>164</v>
      </c>
      <c r="P13" s="145" t="s">
        <v>164</v>
      </c>
      <c r="Q13" s="145"/>
      <c r="R13" s="145"/>
      <c r="S13" s="145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  <c r="IT13" s="118"/>
      <c r="IU13" s="118"/>
      <c r="IV13" s="118"/>
      <c r="IW13" s="118"/>
      <c r="IX13" s="118"/>
      <c r="IY13" s="118"/>
      <c r="IZ13" s="118"/>
    </row>
    <row r="14" s="115" customFormat="1" ht="20" customHeight="1" spans="1:260">
      <c r="A14" s="130" t="s">
        <v>175</v>
      </c>
      <c r="B14" s="131">
        <f>C14-1</f>
        <v>43</v>
      </c>
      <c r="C14" s="131">
        <f>D14-1</f>
        <v>44</v>
      </c>
      <c r="D14" s="132">
        <v>45</v>
      </c>
      <c r="E14" s="131">
        <f>D14+1</f>
        <v>46</v>
      </c>
      <c r="F14" s="131">
        <f>E14+1</f>
        <v>47</v>
      </c>
      <c r="G14" s="131">
        <f t="shared" ref="G14:J14" si="11">F14+1.5</f>
        <v>48.5</v>
      </c>
      <c r="H14" s="131">
        <f t="shared" si="11"/>
        <v>50</v>
      </c>
      <c r="I14" s="131">
        <f t="shared" si="11"/>
        <v>51.5</v>
      </c>
      <c r="J14" s="131">
        <f t="shared" si="11"/>
        <v>53</v>
      </c>
      <c r="K14" s="375"/>
      <c r="L14" s="142"/>
      <c r="M14" s="145"/>
      <c r="N14" s="145"/>
      <c r="O14" s="145" t="s">
        <v>161</v>
      </c>
      <c r="P14" s="145" t="s">
        <v>161</v>
      </c>
      <c r="Q14" s="145"/>
      <c r="R14" s="145"/>
      <c r="S14" s="145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  <c r="IT14" s="118"/>
      <c r="IU14" s="118"/>
      <c r="IV14" s="118"/>
      <c r="IW14" s="118"/>
      <c r="IX14" s="118"/>
      <c r="IY14" s="118"/>
      <c r="IZ14" s="118"/>
    </row>
    <row r="15" s="115" customFormat="1" ht="20" customHeight="1" spans="1:260">
      <c r="A15" s="130" t="s">
        <v>176</v>
      </c>
      <c r="B15" s="131">
        <v>13</v>
      </c>
      <c r="C15" s="131">
        <v>13</v>
      </c>
      <c r="D15" s="132">
        <v>14</v>
      </c>
      <c r="E15" s="131">
        <f>D15</f>
        <v>14</v>
      </c>
      <c r="F15" s="131">
        <f>E15+1.5</f>
        <v>15.5</v>
      </c>
      <c r="G15" s="131">
        <f>F15</f>
        <v>15.5</v>
      </c>
      <c r="H15" s="131">
        <f>G15+1</f>
        <v>16.5</v>
      </c>
      <c r="I15" s="131">
        <v>16.5</v>
      </c>
      <c r="J15" s="131">
        <f>I15+1</f>
        <v>17.5</v>
      </c>
      <c r="K15" s="376"/>
      <c r="L15" s="142"/>
      <c r="M15" s="145"/>
      <c r="N15" s="145"/>
      <c r="O15" s="145" t="s">
        <v>164</v>
      </c>
      <c r="P15" s="145" t="s">
        <v>164</v>
      </c>
      <c r="Q15" s="145"/>
      <c r="R15" s="145"/>
      <c r="S15" s="145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  <c r="IT15" s="118"/>
      <c r="IU15" s="118"/>
      <c r="IV15" s="118"/>
      <c r="IW15" s="118"/>
      <c r="IX15" s="118"/>
      <c r="IY15" s="118"/>
      <c r="IZ15" s="118"/>
    </row>
    <row r="16" s="115" customFormat="1" ht="20" customHeight="1" spans="1:260">
      <c r="A16" s="130" t="s">
        <v>177</v>
      </c>
      <c r="B16" s="131">
        <f>C16</f>
        <v>5</v>
      </c>
      <c r="C16" s="131">
        <f>D16</f>
        <v>5</v>
      </c>
      <c r="D16" s="132">
        <v>5</v>
      </c>
      <c r="E16" s="131">
        <f t="shared" ref="E16:J16" si="12">D16</f>
        <v>5</v>
      </c>
      <c r="F16" s="131">
        <f t="shared" si="12"/>
        <v>5</v>
      </c>
      <c r="G16" s="131">
        <f t="shared" si="12"/>
        <v>5</v>
      </c>
      <c r="H16" s="131">
        <f t="shared" si="12"/>
        <v>5</v>
      </c>
      <c r="I16" s="131">
        <f t="shared" si="12"/>
        <v>5</v>
      </c>
      <c r="J16" s="131">
        <f t="shared" si="12"/>
        <v>5</v>
      </c>
      <c r="K16" s="376"/>
      <c r="L16" s="142"/>
      <c r="M16" s="145"/>
      <c r="N16" s="145"/>
      <c r="O16" s="145" t="s">
        <v>164</v>
      </c>
      <c r="P16" s="145" t="s">
        <v>164</v>
      </c>
      <c r="Q16" s="145"/>
      <c r="R16" s="145"/>
      <c r="S16" s="145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</row>
    <row r="17" s="115" customFormat="1" ht="20" customHeight="1" spans="1:260">
      <c r="A17" s="365"/>
      <c r="B17" s="366"/>
      <c r="C17" s="366"/>
      <c r="D17" s="366"/>
      <c r="E17" s="366"/>
      <c r="F17" s="366"/>
      <c r="G17" s="366"/>
      <c r="H17" s="366"/>
      <c r="I17" s="366"/>
      <c r="J17" s="366"/>
      <c r="K17" s="376"/>
      <c r="L17" s="142"/>
      <c r="M17" s="145"/>
      <c r="N17" s="145"/>
      <c r="O17" s="145"/>
      <c r="P17" s="145"/>
      <c r="Q17" s="145"/>
      <c r="R17" s="145"/>
      <c r="S17" s="145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  <c r="IT17" s="118"/>
      <c r="IU17" s="118"/>
      <c r="IV17" s="118"/>
      <c r="IW17" s="118"/>
      <c r="IX17" s="118"/>
      <c r="IY17" s="118"/>
      <c r="IZ17" s="118"/>
    </row>
    <row r="18" s="115" customFormat="1" ht="20" customHeight="1" spans="1:260">
      <c r="A18" s="365"/>
      <c r="B18" s="366"/>
      <c r="C18" s="366"/>
      <c r="D18" s="366"/>
      <c r="E18" s="366"/>
      <c r="F18" s="366"/>
      <c r="G18" s="366"/>
      <c r="H18" s="366"/>
      <c r="I18" s="366"/>
      <c r="J18" s="366"/>
      <c r="K18" s="377"/>
      <c r="L18" s="142"/>
      <c r="M18" s="145"/>
      <c r="N18" s="145"/>
      <c r="O18" s="145"/>
      <c r="P18" s="145"/>
      <c r="Q18" s="145"/>
      <c r="R18" s="145"/>
      <c r="S18" s="145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  <c r="IT18" s="118"/>
      <c r="IU18" s="118"/>
      <c r="IV18" s="118"/>
      <c r="IW18" s="118"/>
      <c r="IX18" s="118"/>
      <c r="IY18" s="118"/>
      <c r="IZ18" s="118"/>
    </row>
    <row r="19" s="115" customFormat="1" ht="20" customHeight="1" spans="1:260">
      <c r="A19" s="134"/>
      <c r="B19" s="135"/>
      <c r="C19" s="136"/>
      <c r="D19" s="135"/>
      <c r="E19" s="135"/>
      <c r="F19" s="135"/>
      <c r="G19" s="135"/>
      <c r="H19" s="135"/>
      <c r="I19" s="135"/>
      <c r="J19" s="135"/>
      <c r="K19" s="378"/>
      <c r="L19" s="142"/>
      <c r="M19" s="146"/>
      <c r="N19" s="146"/>
      <c r="O19" s="145"/>
      <c r="P19" s="146"/>
      <c r="Q19" s="146"/>
      <c r="R19" s="145"/>
      <c r="S19" s="145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  <c r="IT19" s="118"/>
      <c r="IU19" s="118"/>
      <c r="IV19" s="118"/>
      <c r="IW19" s="118"/>
      <c r="IX19" s="118"/>
      <c r="IY19" s="118"/>
      <c r="IZ19" s="118"/>
    </row>
    <row r="20" s="115" customFormat="1" ht="16.5" spans="1:260">
      <c r="A20" s="367"/>
      <c r="B20" s="367"/>
      <c r="C20" s="368"/>
      <c r="D20" s="368"/>
      <c r="E20" s="368"/>
      <c r="F20" s="368"/>
      <c r="G20" s="368"/>
      <c r="H20" s="369"/>
      <c r="I20" s="368"/>
      <c r="J20" s="368"/>
      <c r="K20" s="368"/>
      <c r="S20" s="379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  <c r="IT20" s="118"/>
      <c r="IU20" s="118"/>
      <c r="IV20" s="118"/>
      <c r="IW20" s="118"/>
      <c r="IX20" s="118"/>
      <c r="IY20" s="118"/>
      <c r="IZ20" s="118"/>
    </row>
    <row r="21" s="115" customFormat="1" spans="1:260">
      <c r="A21" s="137" t="s">
        <v>178</v>
      </c>
      <c r="B21" s="137"/>
      <c r="C21" s="138"/>
      <c r="D21" s="138"/>
      <c r="E21" s="138"/>
      <c r="F21" s="138"/>
      <c r="G21" s="138"/>
      <c r="S21" s="379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  <c r="IT21" s="118"/>
      <c r="IU21" s="118"/>
      <c r="IV21" s="118"/>
      <c r="IW21" s="118"/>
      <c r="IX21" s="118"/>
      <c r="IY21" s="118"/>
      <c r="IZ21" s="118"/>
    </row>
    <row r="22" s="115" customFormat="1" spans="3:260">
      <c r="C22" s="116"/>
      <c r="D22" s="116"/>
      <c r="E22" s="116"/>
      <c r="F22" s="116"/>
      <c r="G22" s="116"/>
      <c r="M22" s="139" t="s">
        <v>179</v>
      </c>
      <c r="N22" s="269">
        <v>45458</v>
      </c>
      <c r="O22" s="139" t="s">
        <v>180</v>
      </c>
      <c r="P22" s="139" t="s">
        <v>138</v>
      </c>
      <c r="Q22" s="139" t="s">
        <v>181</v>
      </c>
      <c r="R22" s="115" t="s">
        <v>141</v>
      </c>
      <c r="S22" s="379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  <c r="IT22" s="118"/>
      <c r="IU22" s="118"/>
      <c r="IV22" s="118"/>
      <c r="IW22" s="118"/>
      <c r="IX22" s="118"/>
      <c r="IY22" s="118"/>
      <c r="IZ22" s="118"/>
    </row>
  </sheetData>
  <mergeCells count="9">
    <mergeCell ref="A1:R1"/>
    <mergeCell ref="B2:D2"/>
    <mergeCell ref="I2:K2"/>
    <mergeCell ref="N2:R2"/>
    <mergeCell ref="B3:K3"/>
    <mergeCell ref="M3:R3"/>
    <mergeCell ref="A3:A5"/>
    <mergeCell ref="K4:K5"/>
    <mergeCell ref="L2:L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23" sqref="E23:K23"/>
    </sheetView>
  </sheetViews>
  <sheetFormatPr defaultColWidth="10" defaultRowHeight="16.5" customHeight="1"/>
  <cols>
    <col min="1" max="1" width="10.875" style="271" customWidth="1"/>
    <col min="2" max="16384" width="10" style="271"/>
  </cols>
  <sheetData>
    <row r="1" ht="22.5" customHeight="1" spans="1:11">
      <c r="A1" s="154" t="s">
        <v>182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7.25" customHeight="1" spans="1:11">
      <c r="A2" s="272" t="s">
        <v>53</v>
      </c>
      <c r="B2" s="273"/>
      <c r="C2" s="273"/>
      <c r="D2" s="274" t="s">
        <v>55</v>
      </c>
      <c r="E2" s="274"/>
      <c r="F2" s="273" t="s">
        <v>56</v>
      </c>
      <c r="G2" s="273"/>
      <c r="H2" s="275" t="s">
        <v>57</v>
      </c>
      <c r="I2" s="344" t="s">
        <v>56</v>
      </c>
      <c r="J2" s="344"/>
      <c r="K2" s="345"/>
    </row>
    <row r="3" customHeight="1" spans="1:11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customHeight="1" spans="1:11">
      <c r="A4" s="282" t="s">
        <v>61</v>
      </c>
      <c r="B4" s="160"/>
      <c r="C4" s="161"/>
      <c r="D4" s="282" t="s">
        <v>63</v>
      </c>
      <c r="E4" s="283"/>
      <c r="F4" s="284"/>
      <c r="G4" s="285"/>
      <c r="H4" s="282" t="s">
        <v>64</v>
      </c>
      <c r="I4" s="283"/>
      <c r="J4" s="160" t="s">
        <v>65</v>
      </c>
      <c r="K4" s="161" t="s">
        <v>66</v>
      </c>
    </row>
    <row r="5" customHeight="1" spans="1:11">
      <c r="A5" s="286" t="s">
        <v>67</v>
      </c>
      <c r="B5" s="160"/>
      <c r="C5" s="161"/>
      <c r="D5" s="282" t="s">
        <v>69</v>
      </c>
      <c r="E5" s="283"/>
      <c r="F5" s="284"/>
      <c r="G5" s="285"/>
      <c r="H5" s="282" t="s">
        <v>70</v>
      </c>
      <c r="I5" s="283"/>
      <c r="J5" s="160" t="s">
        <v>65</v>
      </c>
      <c r="K5" s="161" t="s">
        <v>66</v>
      </c>
    </row>
    <row r="6" customHeight="1" spans="1:11">
      <c r="A6" s="282" t="s">
        <v>71</v>
      </c>
      <c r="B6" s="287"/>
      <c r="C6" s="288"/>
      <c r="D6" s="286" t="s">
        <v>73</v>
      </c>
      <c r="E6" s="289"/>
      <c r="F6" s="284"/>
      <c r="G6" s="285"/>
      <c r="H6" s="282" t="s">
        <v>74</v>
      </c>
      <c r="I6" s="283"/>
      <c r="J6" s="160" t="s">
        <v>65</v>
      </c>
      <c r="K6" s="161" t="s">
        <v>66</v>
      </c>
    </row>
    <row r="7" customHeight="1" spans="1:11">
      <c r="A7" s="282" t="s">
        <v>75</v>
      </c>
      <c r="B7" s="290"/>
      <c r="C7" s="291"/>
      <c r="D7" s="286" t="s">
        <v>76</v>
      </c>
      <c r="E7" s="292"/>
      <c r="F7" s="284"/>
      <c r="G7" s="285"/>
      <c r="H7" s="282" t="s">
        <v>77</v>
      </c>
      <c r="I7" s="283"/>
      <c r="J7" s="160" t="s">
        <v>65</v>
      </c>
      <c r="K7" s="161" t="s">
        <v>66</v>
      </c>
    </row>
    <row r="8" customHeight="1" spans="1:16">
      <c r="A8" s="293" t="s">
        <v>78</v>
      </c>
      <c r="B8" s="294"/>
      <c r="C8" s="295"/>
      <c r="D8" s="296" t="s">
        <v>79</v>
      </c>
      <c r="E8" s="297"/>
      <c r="F8" s="298"/>
      <c r="G8" s="299"/>
      <c r="H8" s="296" t="s">
        <v>80</v>
      </c>
      <c r="I8" s="297"/>
      <c r="J8" s="316" t="s">
        <v>65</v>
      </c>
      <c r="K8" s="346" t="s">
        <v>66</v>
      </c>
      <c r="P8" s="214"/>
    </row>
    <row r="9" customHeight="1" spans="1:11">
      <c r="A9" s="300" t="s">
        <v>183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customHeight="1" spans="1:11">
      <c r="A10" s="301" t="s">
        <v>83</v>
      </c>
      <c r="B10" s="302" t="s">
        <v>84</v>
      </c>
      <c r="C10" s="303" t="s">
        <v>85</v>
      </c>
      <c r="D10" s="304"/>
      <c r="E10" s="305" t="s">
        <v>88</v>
      </c>
      <c r="F10" s="302" t="s">
        <v>84</v>
      </c>
      <c r="G10" s="303" t="s">
        <v>85</v>
      </c>
      <c r="H10" s="302"/>
      <c r="I10" s="305" t="s">
        <v>86</v>
      </c>
      <c r="J10" s="302" t="s">
        <v>84</v>
      </c>
      <c r="K10" s="347" t="s">
        <v>85</v>
      </c>
    </row>
    <row r="11" customHeight="1" spans="1:11">
      <c r="A11" s="286" t="s">
        <v>89</v>
      </c>
      <c r="B11" s="306" t="s">
        <v>84</v>
      </c>
      <c r="C11" s="160" t="s">
        <v>85</v>
      </c>
      <c r="D11" s="292"/>
      <c r="E11" s="289" t="s">
        <v>91</v>
      </c>
      <c r="F11" s="306" t="s">
        <v>84</v>
      </c>
      <c r="G11" s="160" t="s">
        <v>85</v>
      </c>
      <c r="H11" s="306"/>
      <c r="I11" s="289" t="s">
        <v>96</v>
      </c>
      <c r="J11" s="306" t="s">
        <v>84</v>
      </c>
      <c r="K11" s="161" t="s">
        <v>85</v>
      </c>
    </row>
    <row r="12" customHeight="1" spans="1:11">
      <c r="A12" s="296" t="s">
        <v>124</v>
      </c>
      <c r="B12" s="297"/>
      <c r="C12" s="297"/>
      <c r="D12" s="297"/>
      <c r="E12" s="297"/>
      <c r="F12" s="297"/>
      <c r="G12" s="297"/>
      <c r="H12" s="297"/>
      <c r="I12" s="297"/>
      <c r="J12" s="297"/>
      <c r="K12" s="348"/>
    </row>
    <row r="13" customHeight="1" spans="1:11">
      <c r="A13" s="307" t="s">
        <v>184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customHeight="1" spans="1:11">
      <c r="A14" s="308" t="s">
        <v>185</v>
      </c>
      <c r="B14" s="309"/>
      <c r="C14" s="309"/>
      <c r="D14" s="309"/>
      <c r="E14" s="309"/>
      <c r="F14" s="309"/>
      <c r="G14" s="309"/>
      <c r="H14" s="310"/>
      <c r="I14" s="349"/>
      <c r="J14" s="349"/>
      <c r="K14" s="350"/>
    </row>
    <row r="15" customHeight="1" spans="1:11">
      <c r="A15" s="311"/>
      <c r="B15" s="312"/>
      <c r="C15" s="312"/>
      <c r="D15" s="313"/>
      <c r="E15" s="314"/>
      <c r="F15" s="312"/>
      <c r="G15" s="312"/>
      <c r="H15" s="313"/>
      <c r="I15" s="351"/>
      <c r="J15" s="352"/>
      <c r="K15" s="353"/>
    </row>
    <row r="16" customHeight="1" spans="1:11">
      <c r="A16" s="315"/>
      <c r="B16" s="316"/>
      <c r="C16" s="316"/>
      <c r="D16" s="316"/>
      <c r="E16" s="316"/>
      <c r="F16" s="316"/>
      <c r="G16" s="316"/>
      <c r="H16" s="316"/>
      <c r="I16" s="316"/>
      <c r="J16" s="316"/>
      <c r="K16" s="346"/>
    </row>
    <row r="17" customHeight="1" spans="1:11">
      <c r="A17" s="307" t="s">
        <v>186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customHeight="1" spans="1:11">
      <c r="A18" s="317" t="s">
        <v>187</v>
      </c>
      <c r="B18" s="318"/>
      <c r="C18" s="318"/>
      <c r="D18" s="318"/>
      <c r="E18" s="318"/>
      <c r="F18" s="318"/>
      <c r="G18" s="318"/>
      <c r="H18" s="318"/>
      <c r="I18" s="349"/>
      <c r="J18" s="349"/>
      <c r="K18" s="350"/>
    </row>
    <row r="19" customHeight="1" spans="1:11">
      <c r="A19" s="311"/>
      <c r="B19" s="312"/>
      <c r="C19" s="312"/>
      <c r="D19" s="313"/>
      <c r="E19" s="314"/>
      <c r="F19" s="312"/>
      <c r="G19" s="312"/>
      <c r="H19" s="313"/>
      <c r="I19" s="351"/>
      <c r="J19" s="352"/>
      <c r="K19" s="353"/>
    </row>
    <row r="20" customHeight="1" spans="1:11">
      <c r="A20" s="315"/>
      <c r="B20" s="316"/>
      <c r="C20" s="316"/>
      <c r="D20" s="316"/>
      <c r="E20" s="316"/>
      <c r="F20" s="316"/>
      <c r="G20" s="316"/>
      <c r="H20" s="316"/>
      <c r="I20" s="316"/>
      <c r="J20" s="316"/>
      <c r="K20" s="346"/>
    </row>
    <row r="21" customHeight="1" spans="1:11">
      <c r="A21" s="319" t="s">
        <v>121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customHeight="1" spans="1:11">
      <c r="A22" s="155" t="s">
        <v>122</v>
      </c>
      <c r="B22" s="189"/>
      <c r="C22" s="189"/>
      <c r="D22" s="189"/>
      <c r="E22" s="189"/>
      <c r="F22" s="189"/>
      <c r="G22" s="189"/>
      <c r="H22" s="189"/>
      <c r="I22" s="189"/>
      <c r="J22" s="189"/>
      <c r="K22" s="218"/>
    </row>
    <row r="23" customHeight="1" spans="1:11">
      <c r="A23" s="168" t="s">
        <v>123</v>
      </c>
      <c r="B23" s="169"/>
      <c r="C23" s="160" t="s">
        <v>65</v>
      </c>
      <c r="D23" s="160" t="s">
        <v>66</v>
      </c>
      <c r="E23" s="167"/>
      <c r="F23" s="167"/>
      <c r="G23" s="167"/>
      <c r="H23" s="167"/>
      <c r="I23" s="167"/>
      <c r="J23" s="167"/>
      <c r="K23" s="211"/>
    </row>
    <row r="24" customHeight="1" spans="1:11">
      <c r="A24" s="320" t="s">
        <v>188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54"/>
    </row>
    <row r="25" customHeight="1" spans="1:11">
      <c r="A25" s="321"/>
      <c r="B25" s="322"/>
      <c r="C25" s="322"/>
      <c r="D25" s="322"/>
      <c r="E25" s="322"/>
      <c r="F25" s="322"/>
      <c r="G25" s="322"/>
      <c r="H25" s="322"/>
      <c r="I25" s="322"/>
      <c r="J25" s="322"/>
      <c r="K25" s="355"/>
    </row>
    <row r="26" customHeight="1" spans="1:11">
      <c r="A26" s="300" t="s">
        <v>130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customHeight="1" spans="1:11">
      <c r="A27" s="276" t="s">
        <v>131</v>
      </c>
      <c r="B27" s="303" t="s">
        <v>94</v>
      </c>
      <c r="C27" s="303" t="s">
        <v>95</v>
      </c>
      <c r="D27" s="303" t="s">
        <v>87</v>
      </c>
      <c r="E27" s="277" t="s">
        <v>132</v>
      </c>
      <c r="F27" s="303" t="s">
        <v>94</v>
      </c>
      <c r="G27" s="303" t="s">
        <v>95</v>
      </c>
      <c r="H27" s="303" t="s">
        <v>87</v>
      </c>
      <c r="I27" s="277" t="s">
        <v>133</v>
      </c>
      <c r="J27" s="303" t="s">
        <v>94</v>
      </c>
      <c r="K27" s="347" t="s">
        <v>95</v>
      </c>
    </row>
    <row r="28" customHeight="1" spans="1:11">
      <c r="A28" s="323" t="s">
        <v>86</v>
      </c>
      <c r="B28" s="160" t="s">
        <v>94</v>
      </c>
      <c r="C28" s="160" t="s">
        <v>95</v>
      </c>
      <c r="D28" s="160" t="s">
        <v>87</v>
      </c>
      <c r="E28" s="324" t="s">
        <v>93</v>
      </c>
      <c r="F28" s="160" t="s">
        <v>94</v>
      </c>
      <c r="G28" s="160" t="s">
        <v>95</v>
      </c>
      <c r="H28" s="160" t="s">
        <v>87</v>
      </c>
      <c r="I28" s="324" t="s">
        <v>104</v>
      </c>
      <c r="J28" s="160" t="s">
        <v>94</v>
      </c>
      <c r="K28" s="161" t="s">
        <v>95</v>
      </c>
    </row>
    <row r="29" customHeight="1" spans="1:11">
      <c r="A29" s="282" t="s">
        <v>97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6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57"/>
    </row>
    <row r="31" customHeight="1" spans="1:11">
      <c r="A31" s="328" t="s">
        <v>189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ht="21" customHeight="1" spans="1:11">
      <c r="A32" s="329"/>
      <c r="B32" s="330"/>
      <c r="C32" s="330"/>
      <c r="D32" s="330"/>
      <c r="E32" s="330"/>
      <c r="F32" s="330"/>
      <c r="G32" s="330"/>
      <c r="H32" s="330"/>
      <c r="I32" s="330"/>
      <c r="J32" s="330"/>
      <c r="K32" s="358"/>
    </row>
    <row r="33" ht="21" customHeight="1" spans="1:1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58"/>
    </row>
    <row r="34" ht="21" customHeight="1" spans="1:11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58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58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58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58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58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58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58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58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58"/>
    </row>
    <row r="43" ht="17.25" customHeight="1" spans="1:11">
      <c r="A43" s="326" t="s">
        <v>129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57"/>
    </row>
    <row r="44" customHeight="1" spans="1:11">
      <c r="A44" s="328" t="s">
        <v>190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ht="18" customHeight="1" spans="1:11">
      <c r="A45" s="331" t="s">
        <v>124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59"/>
    </row>
    <row r="46" ht="18" customHeight="1" spans="1:11">
      <c r="A46" s="331" t="s">
        <v>191</v>
      </c>
      <c r="B46" s="332"/>
      <c r="C46" s="332"/>
      <c r="D46" s="332"/>
      <c r="E46" s="332"/>
      <c r="F46" s="332"/>
      <c r="G46" s="332"/>
      <c r="H46" s="332"/>
      <c r="I46" s="332"/>
      <c r="J46" s="332"/>
      <c r="K46" s="359"/>
    </row>
    <row r="47" ht="18" customHeight="1" spans="1:11">
      <c r="A47" s="321"/>
      <c r="B47" s="322"/>
      <c r="C47" s="322"/>
      <c r="D47" s="322"/>
      <c r="E47" s="322"/>
      <c r="F47" s="322"/>
      <c r="G47" s="322"/>
      <c r="H47" s="322"/>
      <c r="I47" s="322"/>
      <c r="J47" s="322"/>
      <c r="K47" s="355"/>
    </row>
    <row r="48" ht="21" customHeight="1" spans="1:11">
      <c r="A48" s="333" t="s">
        <v>135</v>
      </c>
      <c r="B48" s="334" t="s">
        <v>136</v>
      </c>
      <c r="C48" s="334"/>
      <c r="D48" s="335" t="s">
        <v>137</v>
      </c>
      <c r="E48" s="335"/>
      <c r="F48" s="335" t="s">
        <v>139</v>
      </c>
      <c r="G48" s="336"/>
      <c r="H48" s="337" t="s">
        <v>140</v>
      </c>
      <c r="I48" s="337"/>
      <c r="J48" s="334" t="s">
        <v>141</v>
      </c>
      <c r="K48" s="360"/>
    </row>
    <row r="49" customHeight="1" spans="1:11">
      <c r="A49" s="338" t="s">
        <v>142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61"/>
    </row>
    <row r="50" customHeight="1" spans="1:11">
      <c r="A50" s="340"/>
      <c r="B50" s="341"/>
      <c r="C50" s="341"/>
      <c r="D50" s="341"/>
      <c r="E50" s="341"/>
      <c r="F50" s="341"/>
      <c r="G50" s="341"/>
      <c r="H50" s="341"/>
      <c r="I50" s="341"/>
      <c r="J50" s="341"/>
      <c r="K50" s="362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63"/>
    </row>
    <row r="52" ht="21" customHeight="1" spans="1:11">
      <c r="A52" s="333" t="s">
        <v>135</v>
      </c>
      <c r="B52" s="334" t="s">
        <v>136</v>
      </c>
      <c r="C52" s="334"/>
      <c r="D52" s="335" t="s">
        <v>137</v>
      </c>
      <c r="E52" s="335"/>
      <c r="F52" s="335" t="s">
        <v>139</v>
      </c>
      <c r="G52" s="336"/>
      <c r="H52" s="337" t="s">
        <v>140</v>
      </c>
      <c r="I52" s="337"/>
      <c r="J52" s="334" t="s">
        <v>141</v>
      </c>
      <c r="K52" s="36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3"/>
  <sheetViews>
    <sheetView workbookViewId="0">
      <selection activeCell="J26" sqref="J26"/>
    </sheetView>
  </sheetViews>
  <sheetFormatPr defaultColWidth="9" defaultRowHeight="14.25"/>
  <cols>
    <col min="1" max="1" width="13.625" style="115" customWidth="1"/>
    <col min="2" max="2" width="8.5" style="115" customWidth="1"/>
    <col min="3" max="3" width="8.5" style="116" customWidth="1"/>
    <col min="4" max="7" width="8.5" style="115" customWidth="1"/>
    <col min="8" max="8" width="8.875" style="115" customWidth="1"/>
    <col min="9" max="13" width="12.625" style="115" customWidth="1"/>
    <col min="14" max="14" width="12.625" style="233" customWidth="1"/>
    <col min="15" max="15" width="8.875" style="233" customWidth="1"/>
    <col min="16" max="247" width="9" style="115"/>
    <col min="248" max="16384" width="9" style="118"/>
  </cols>
  <sheetData>
    <row r="1" s="115" customFormat="1" ht="29" customHeight="1" spans="1:250">
      <c r="A1" s="119" t="s">
        <v>145</v>
      </c>
      <c r="B1" s="121"/>
      <c r="C1" s="12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54"/>
      <c r="O1" s="254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</row>
    <row r="2" s="115" customFormat="1" ht="20" customHeight="1" spans="1:250">
      <c r="A2" s="234" t="s">
        <v>61</v>
      </c>
      <c r="B2" s="235"/>
      <c r="C2" s="236"/>
      <c r="D2" s="237"/>
      <c r="E2" s="238" t="s">
        <v>67</v>
      </c>
      <c r="F2" s="239" t="s">
        <v>192</v>
      </c>
      <c r="G2" s="239"/>
      <c r="H2" s="240"/>
      <c r="I2" s="255" t="s">
        <v>57</v>
      </c>
      <c r="J2" s="256" t="s">
        <v>56</v>
      </c>
      <c r="K2" s="256"/>
      <c r="L2" s="256"/>
      <c r="M2" s="256"/>
      <c r="N2" s="257"/>
      <c r="O2" s="25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8"/>
      <c r="IL2" s="118"/>
      <c r="IM2" s="118"/>
      <c r="IN2" s="118"/>
      <c r="IO2" s="118"/>
      <c r="IP2" s="118"/>
    </row>
    <row r="3" s="115" customFormat="1" spans="1:250">
      <c r="A3" s="241" t="s">
        <v>146</v>
      </c>
      <c r="B3" s="127" t="s">
        <v>147</v>
      </c>
      <c r="C3" s="128"/>
      <c r="D3" s="127"/>
      <c r="E3" s="127"/>
      <c r="F3" s="127"/>
      <c r="G3" s="127"/>
      <c r="H3" s="142"/>
      <c r="I3" s="259"/>
      <c r="J3" s="259"/>
      <c r="K3" s="259"/>
      <c r="L3" s="259"/>
      <c r="M3" s="259"/>
      <c r="N3" s="259"/>
      <c r="O3" s="260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  <c r="IG3" s="118"/>
      <c r="IH3" s="118"/>
      <c r="II3" s="118"/>
      <c r="IJ3" s="118"/>
      <c r="IK3" s="118"/>
      <c r="IL3" s="118"/>
      <c r="IM3" s="118"/>
      <c r="IN3" s="118"/>
      <c r="IO3" s="118"/>
      <c r="IP3" s="118"/>
    </row>
    <row r="4" s="115" customFormat="1" ht="15" spans="1:250">
      <c r="A4" s="241"/>
      <c r="B4" s="242" t="s">
        <v>193</v>
      </c>
      <c r="C4" s="242" t="s">
        <v>194</v>
      </c>
      <c r="D4" s="242" t="s">
        <v>195</v>
      </c>
      <c r="E4" s="242" t="s">
        <v>196</v>
      </c>
      <c r="F4" s="242" t="s">
        <v>197</v>
      </c>
      <c r="G4" s="242" t="s">
        <v>198</v>
      </c>
      <c r="H4" s="142"/>
      <c r="I4" s="242"/>
      <c r="J4" s="242"/>
      <c r="K4" s="242"/>
      <c r="L4" s="242"/>
      <c r="M4" s="242"/>
      <c r="N4" s="242"/>
      <c r="O4" s="261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</row>
    <row r="5" s="115" customFormat="1" ht="20" customHeight="1" spans="1:250">
      <c r="A5" s="241"/>
      <c r="B5" s="243"/>
      <c r="C5" s="243"/>
      <c r="D5" s="244"/>
      <c r="E5" s="244"/>
      <c r="F5" s="244"/>
      <c r="G5" s="244"/>
      <c r="H5" s="245"/>
      <c r="I5" s="262"/>
      <c r="J5" s="262"/>
      <c r="K5" s="262"/>
      <c r="L5" s="262"/>
      <c r="M5" s="262"/>
      <c r="N5" s="262"/>
      <c r="O5" s="263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</row>
    <row r="6" s="115" customFormat="1" ht="20" customHeight="1" spans="1:250">
      <c r="A6" s="246"/>
      <c r="B6" s="247"/>
      <c r="C6" s="248"/>
      <c r="D6" s="247"/>
      <c r="E6" s="247"/>
      <c r="F6" s="247"/>
      <c r="G6" s="247"/>
      <c r="H6" s="245"/>
      <c r="I6" s="264"/>
      <c r="J6" s="264"/>
      <c r="K6" s="264"/>
      <c r="L6" s="264"/>
      <c r="M6" s="264"/>
      <c r="N6" s="264"/>
      <c r="O6" s="265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  <c r="IG6" s="118"/>
      <c r="IH6" s="118"/>
      <c r="II6" s="118"/>
      <c r="IJ6" s="118"/>
      <c r="IK6" s="118"/>
      <c r="IL6" s="118"/>
      <c r="IM6" s="118"/>
      <c r="IN6" s="118"/>
      <c r="IO6" s="118"/>
      <c r="IP6" s="118"/>
    </row>
    <row r="7" s="115" customFormat="1" ht="20" customHeight="1" spans="1:250">
      <c r="A7" s="246"/>
      <c r="B7" s="247"/>
      <c r="C7" s="248"/>
      <c r="D7" s="247"/>
      <c r="E7" s="247"/>
      <c r="F7" s="247"/>
      <c r="G7" s="247"/>
      <c r="H7" s="245"/>
      <c r="I7" s="264"/>
      <c r="J7" s="264"/>
      <c r="K7" s="264"/>
      <c r="L7" s="264"/>
      <c r="M7" s="264"/>
      <c r="N7" s="264"/>
      <c r="O7" s="265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</row>
    <row r="8" s="115" customFormat="1" ht="20" customHeight="1" spans="1:250">
      <c r="A8" s="246"/>
      <c r="B8" s="247"/>
      <c r="C8" s="248"/>
      <c r="D8" s="247"/>
      <c r="E8" s="247"/>
      <c r="F8" s="247"/>
      <c r="G8" s="247"/>
      <c r="H8" s="245"/>
      <c r="I8" s="264"/>
      <c r="J8" s="264"/>
      <c r="K8" s="264"/>
      <c r="L8" s="264"/>
      <c r="M8" s="264"/>
      <c r="N8" s="264"/>
      <c r="O8" s="265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  <c r="IG8" s="118"/>
      <c r="IH8" s="118"/>
      <c r="II8" s="118"/>
      <c r="IJ8" s="118"/>
      <c r="IK8" s="118"/>
      <c r="IL8" s="118"/>
      <c r="IM8" s="118"/>
      <c r="IN8" s="118"/>
      <c r="IO8" s="118"/>
      <c r="IP8" s="118"/>
    </row>
    <row r="9" s="115" customFormat="1" ht="20" customHeight="1" spans="1:250">
      <c r="A9" s="246"/>
      <c r="B9" s="247"/>
      <c r="C9" s="248"/>
      <c r="D9" s="247"/>
      <c r="E9" s="247"/>
      <c r="F9" s="247"/>
      <c r="G9" s="247"/>
      <c r="H9" s="245"/>
      <c r="I9" s="264"/>
      <c r="J9" s="264"/>
      <c r="K9" s="264"/>
      <c r="L9" s="264"/>
      <c r="M9" s="264"/>
      <c r="N9" s="264"/>
      <c r="O9" s="265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</row>
    <row r="10" s="115" customFormat="1" ht="20" customHeight="1" spans="1:250">
      <c r="A10" s="246"/>
      <c r="B10" s="247"/>
      <c r="C10" s="248"/>
      <c r="D10" s="247"/>
      <c r="E10" s="247"/>
      <c r="F10" s="247"/>
      <c r="G10" s="247"/>
      <c r="H10" s="245"/>
      <c r="I10" s="264"/>
      <c r="J10" s="264"/>
      <c r="K10" s="264"/>
      <c r="L10" s="264"/>
      <c r="M10" s="264"/>
      <c r="N10" s="264"/>
      <c r="O10" s="265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</row>
    <row r="11" s="115" customFormat="1" ht="20" customHeight="1" spans="1:250">
      <c r="A11" s="246"/>
      <c r="B11" s="247"/>
      <c r="C11" s="248"/>
      <c r="D11" s="247"/>
      <c r="E11" s="247"/>
      <c r="F11" s="247"/>
      <c r="G11" s="247"/>
      <c r="H11" s="245"/>
      <c r="I11" s="264"/>
      <c r="J11" s="264"/>
      <c r="K11" s="264"/>
      <c r="L11" s="264"/>
      <c r="M11" s="264"/>
      <c r="N11" s="264"/>
      <c r="O11" s="265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</row>
    <row r="12" s="115" customFormat="1" ht="20" customHeight="1" spans="1:250">
      <c r="A12" s="246"/>
      <c r="B12" s="247"/>
      <c r="C12" s="248"/>
      <c r="D12" s="247"/>
      <c r="E12" s="247"/>
      <c r="F12" s="247"/>
      <c r="G12" s="247"/>
      <c r="H12" s="245"/>
      <c r="I12" s="264"/>
      <c r="J12" s="264"/>
      <c r="K12" s="264"/>
      <c r="L12" s="264"/>
      <c r="M12" s="264"/>
      <c r="N12" s="264"/>
      <c r="O12" s="265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</row>
    <row r="13" s="115" customFormat="1" ht="20" customHeight="1" spans="1:250">
      <c r="A13" s="246"/>
      <c r="B13" s="247"/>
      <c r="C13" s="248"/>
      <c r="D13" s="247"/>
      <c r="E13" s="247"/>
      <c r="F13" s="247"/>
      <c r="G13" s="247"/>
      <c r="H13" s="245"/>
      <c r="I13" s="264"/>
      <c r="J13" s="264"/>
      <c r="K13" s="264"/>
      <c r="L13" s="264"/>
      <c r="M13" s="264"/>
      <c r="N13" s="264"/>
      <c r="O13" s="265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</row>
    <row r="14" s="115" customFormat="1" ht="20" customHeight="1" spans="1:250">
      <c r="A14" s="246"/>
      <c r="B14" s="247"/>
      <c r="C14" s="248"/>
      <c r="D14" s="247"/>
      <c r="E14" s="247"/>
      <c r="F14" s="247"/>
      <c r="G14" s="247"/>
      <c r="H14" s="245"/>
      <c r="I14" s="264"/>
      <c r="J14" s="264"/>
      <c r="K14" s="264"/>
      <c r="L14" s="264"/>
      <c r="M14" s="264"/>
      <c r="N14" s="264"/>
      <c r="O14" s="265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</row>
    <row r="15" s="115" customFormat="1" ht="20" customHeight="1" spans="1:250">
      <c r="A15" s="246"/>
      <c r="B15" s="247"/>
      <c r="C15" s="248"/>
      <c r="D15" s="247"/>
      <c r="E15" s="247"/>
      <c r="F15" s="247"/>
      <c r="G15" s="247"/>
      <c r="H15" s="245"/>
      <c r="I15" s="264"/>
      <c r="J15" s="264"/>
      <c r="K15" s="264"/>
      <c r="L15" s="264"/>
      <c r="M15" s="264"/>
      <c r="N15" s="264"/>
      <c r="O15" s="265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</row>
    <row r="16" s="115" customFormat="1" ht="20" customHeight="1" spans="1:250">
      <c r="A16" s="246"/>
      <c r="B16" s="247"/>
      <c r="C16" s="248"/>
      <c r="D16" s="247"/>
      <c r="E16" s="247"/>
      <c r="F16" s="247"/>
      <c r="G16" s="247"/>
      <c r="H16" s="245"/>
      <c r="I16" s="264"/>
      <c r="J16" s="264"/>
      <c r="K16" s="264"/>
      <c r="L16" s="264"/>
      <c r="M16" s="264"/>
      <c r="N16" s="264"/>
      <c r="O16" s="265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</row>
    <row r="17" s="115" customFormat="1" ht="20" customHeight="1" spans="1:250">
      <c r="A17" s="246"/>
      <c r="B17" s="247"/>
      <c r="C17" s="248"/>
      <c r="D17" s="247"/>
      <c r="E17" s="247"/>
      <c r="F17" s="247"/>
      <c r="G17" s="247"/>
      <c r="H17" s="245"/>
      <c r="I17" s="264"/>
      <c r="J17" s="264"/>
      <c r="K17" s="264"/>
      <c r="L17" s="264"/>
      <c r="M17" s="264"/>
      <c r="N17" s="264"/>
      <c r="O17" s="265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</row>
    <row r="18" s="115" customFormat="1" ht="20" customHeight="1" spans="1:250">
      <c r="A18" s="246"/>
      <c r="B18" s="247"/>
      <c r="C18" s="248"/>
      <c r="D18" s="247"/>
      <c r="E18" s="247"/>
      <c r="F18" s="247"/>
      <c r="G18" s="247"/>
      <c r="H18" s="245"/>
      <c r="I18" s="264"/>
      <c r="J18" s="264"/>
      <c r="K18" s="264"/>
      <c r="L18" s="264"/>
      <c r="M18" s="264"/>
      <c r="N18" s="264"/>
      <c r="O18" s="265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</row>
    <row r="19" s="115" customFormat="1" ht="20" customHeight="1" spans="1:250">
      <c r="A19" s="249"/>
      <c r="B19" s="136"/>
      <c r="C19" s="136"/>
      <c r="D19" s="136"/>
      <c r="E19" s="136"/>
      <c r="F19" s="136"/>
      <c r="G19" s="136"/>
      <c r="H19" s="245"/>
      <c r="I19" s="264"/>
      <c r="J19" s="264"/>
      <c r="K19" s="264"/>
      <c r="L19" s="264"/>
      <c r="M19" s="264"/>
      <c r="N19" s="264"/>
      <c r="O19" s="265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</row>
    <row r="20" s="115" customFormat="1" ht="20" customHeight="1" spans="1:250">
      <c r="A20" s="249"/>
      <c r="B20" s="136"/>
      <c r="C20" s="136"/>
      <c r="D20" s="136"/>
      <c r="E20" s="136"/>
      <c r="F20" s="136"/>
      <c r="G20" s="136"/>
      <c r="H20" s="245"/>
      <c r="I20" s="264"/>
      <c r="J20" s="264"/>
      <c r="K20" s="264"/>
      <c r="L20" s="264"/>
      <c r="M20" s="264"/>
      <c r="N20" s="264"/>
      <c r="O20" s="265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</row>
    <row r="21" s="115" customFormat="1" ht="17.25" spans="1:250">
      <c r="A21" s="250"/>
      <c r="B21" s="251"/>
      <c r="C21" s="251"/>
      <c r="D21" s="251"/>
      <c r="E21" s="252"/>
      <c r="F21" s="251"/>
      <c r="G21" s="251"/>
      <c r="H21" s="253"/>
      <c r="I21" s="266"/>
      <c r="J21" s="266"/>
      <c r="K21" s="267"/>
      <c r="L21" s="266"/>
      <c r="M21" s="266"/>
      <c r="N21" s="267"/>
      <c r="O21" s="268"/>
      <c r="P21" s="118"/>
      <c r="Q21" s="118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</row>
    <row r="22" s="115" customFormat="1" spans="1:250">
      <c r="A22" s="137" t="s">
        <v>178</v>
      </c>
      <c r="B22" s="137"/>
      <c r="C22" s="138"/>
      <c r="N22" s="254"/>
      <c r="O22" s="254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</row>
    <row r="23" s="115" customFormat="1" spans="3:250">
      <c r="C23" s="116"/>
      <c r="H23" s="139" t="s">
        <v>179</v>
      </c>
      <c r="I23" s="269"/>
      <c r="J23" s="270"/>
      <c r="L23" s="139" t="s">
        <v>180</v>
      </c>
      <c r="M23" s="139"/>
      <c r="O23" s="139" t="s">
        <v>181</v>
      </c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</row>
  </sheetData>
  <mergeCells count="7">
    <mergeCell ref="A1:M1"/>
    <mergeCell ref="B2:D2"/>
    <mergeCell ref="F2:G2"/>
    <mergeCell ref="J2:N2"/>
    <mergeCell ref="B3:G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20" sqref="N20"/>
    </sheetView>
  </sheetViews>
  <sheetFormatPr defaultColWidth="10.125" defaultRowHeight="14.25"/>
  <cols>
    <col min="1" max="1" width="9.625" style="153" customWidth="1"/>
    <col min="2" max="2" width="11.125" style="153" customWidth="1"/>
    <col min="3" max="3" width="9.125" style="153" customWidth="1"/>
    <col min="4" max="4" width="9.5" style="153" customWidth="1"/>
    <col min="5" max="5" width="11.375" style="153" customWidth="1"/>
    <col min="6" max="6" width="10.375" style="153" customWidth="1"/>
    <col min="7" max="7" width="9.5" style="153" customWidth="1"/>
    <col min="8" max="8" width="9.125" style="153" customWidth="1"/>
    <col min="9" max="9" width="8.125" style="153" customWidth="1"/>
    <col min="10" max="10" width="10.5" style="153" customWidth="1"/>
    <col min="11" max="11" width="12.125" style="153" customWidth="1"/>
    <col min="12" max="16384" width="10.125" style="153"/>
  </cols>
  <sheetData>
    <row r="1" ht="23.25" spans="1:11">
      <c r="A1" s="154" t="s">
        <v>199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</row>
    <row r="2" ht="18" customHeight="1" spans="1:11">
      <c r="A2" s="155" t="s">
        <v>53</v>
      </c>
      <c r="B2" s="156" t="s">
        <v>54</v>
      </c>
      <c r="C2" s="156"/>
      <c r="D2" s="157" t="s">
        <v>61</v>
      </c>
      <c r="E2" s="158" t="str">
        <f>首期!B4</f>
        <v>TAJJFM81935</v>
      </c>
      <c r="F2" s="159" t="s">
        <v>200</v>
      </c>
      <c r="G2" s="160" t="str">
        <f>首期!B5</f>
        <v>男式POLO短袖T恤</v>
      </c>
      <c r="H2" s="161"/>
      <c r="I2" s="189" t="s">
        <v>57</v>
      </c>
      <c r="J2" s="209" t="s">
        <v>56</v>
      </c>
      <c r="K2" s="210"/>
    </row>
    <row r="3" ht="18" customHeight="1" spans="1:11">
      <c r="A3" s="162" t="s">
        <v>75</v>
      </c>
      <c r="B3" s="163">
        <f>首期!B7</f>
        <v>1170</v>
      </c>
      <c r="C3" s="163"/>
      <c r="D3" s="164" t="s">
        <v>201</v>
      </c>
      <c r="E3" s="165">
        <v>45463</v>
      </c>
      <c r="F3" s="166"/>
      <c r="G3" s="166"/>
      <c r="H3" s="167" t="s">
        <v>202</v>
      </c>
      <c r="I3" s="167"/>
      <c r="J3" s="167"/>
      <c r="K3" s="211"/>
    </row>
    <row r="4" ht="18" customHeight="1" spans="1:11">
      <c r="A4" s="168" t="s">
        <v>71</v>
      </c>
      <c r="B4" s="163">
        <v>1</v>
      </c>
      <c r="C4" s="163">
        <v>9</v>
      </c>
      <c r="D4" s="169" t="s">
        <v>203</v>
      </c>
      <c r="E4" s="166" t="s">
        <v>204</v>
      </c>
      <c r="F4" s="166"/>
      <c r="G4" s="166"/>
      <c r="H4" s="169" t="s">
        <v>205</v>
      </c>
      <c r="I4" s="169"/>
      <c r="J4" s="181" t="s">
        <v>65</v>
      </c>
      <c r="K4" s="212" t="s">
        <v>66</v>
      </c>
    </row>
    <row r="5" ht="18" customHeight="1" spans="1:11">
      <c r="A5" s="168" t="s">
        <v>206</v>
      </c>
      <c r="B5" s="163">
        <v>1</v>
      </c>
      <c r="C5" s="163"/>
      <c r="D5" s="164" t="s">
        <v>207</v>
      </c>
      <c r="E5" s="164"/>
      <c r="G5" s="164"/>
      <c r="H5" s="169" t="s">
        <v>208</v>
      </c>
      <c r="I5" s="169"/>
      <c r="J5" s="181" t="s">
        <v>65</v>
      </c>
      <c r="K5" s="212" t="s">
        <v>66</v>
      </c>
    </row>
    <row r="6" ht="18" customHeight="1" spans="1:13">
      <c r="A6" s="170" t="s">
        <v>209</v>
      </c>
      <c r="B6" s="171">
        <v>80</v>
      </c>
      <c r="C6" s="171"/>
      <c r="D6" s="172" t="s">
        <v>210</v>
      </c>
      <c r="E6" s="173"/>
      <c r="F6" s="173"/>
      <c r="G6" s="172"/>
      <c r="H6" s="174" t="s">
        <v>211</v>
      </c>
      <c r="I6" s="174"/>
      <c r="J6" s="173" t="s">
        <v>65</v>
      </c>
      <c r="K6" s="213" t="s">
        <v>66</v>
      </c>
      <c r="M6" s="214"/>
    </row>
    <row r="7" ht="18" customHeight="1" spans="1:11">
      <c r="A7" s="175"/>
      <c r="B7" s="176"/>
      <c r="C7" s="176"/>
      <c r="D7" s="175"/>
      <c r="E7" s="176"/>
      <c r="F7" s="177"/>
      <c r="G7" s="175"/>
      <c r="H7" s="177"/>
      <c r="I7" s="176"/>
      <c r="J7" s="176"/>
      <c r="K7" s="176"/>
    </row>
    <row r="8" ht="18" customHeight="1" spans="1:11">
      <c r="A8" s="178" t="s">
        <v>212</v>
      </c>
      <c r="B8" s="159" t="s">
        <v>213</v>
      </c>
      <c r="C8" s="159" t="s">
        <v>214</v>
      </c>
      <c r="D8" s="159" t="s">
        <v>215</v>
      </c>
      <c r="E8" s="159" t="s">
        <v>216</v>
      </c>
      <c r="F8" s="159" t="s">
        <v>217</v>
      </c>
      <c r="G8" s="179" t="s">
        <v>78</v>
      </c>
      <c r="H8" s="180"/>
      <c r="I8" s="180">
        <f>首期!B8</f>
        <v>0</v>
      </c>
      <c r="J8" s="180"/>
      <c r="K8" s="215"/>
    </row>
    <row r="9" ht="18" customHeight="1" spans="1:11">
      <c r="A9" s="168" t="s">
        <v>218</v>
      </c>
      <c r="B9" s="169"/>
      <c r="C9" s="181" t="s">
        <v>65</v>
      </c>
      <c r="D9" s="181" t="s">
        <v>66</v>
      </c>
      <c r="E9" s="164" t="s">
        <v>219</v>
      </c>
      <c r="F9" s="182" t="s">
        <v>220</v>
      </c>
      <c r="G9" s="183"/>
      <c r="H9" s="184"/>
      <c r="I9" s="184"/>
      <c r="J9" s="184"/>
      <c r="K9" s="216"/>
    </row>
    <row r="10" ht="18" customHeight="1" spans="1:11">
      <c r="A10" s="168" t="s">
        <v>221</v>
      </c>
      <c r="B10" s="169"/>
      <c r="C10" s="181" t="s">
        <v>65</v>
      </c>
      <c r="D10" s="181" t="s">
        <v>66</v>
      </c>
      <c r="E10" s="164" t="s">
        <v>222</v>
      </c>
      <c r="F10" s="182" t="s">
        <v>223</v>
      </c>
      <c r="G10" s="183" t="s">
        <v>224</v>
      </c>
      <c r="H10" s="184"/>
      <c r="I10" s="184"/>
      <c r="J10" s="184"/>
      <c r="K10" s="216"/>
    </row>
    <row r="11" ht="18" customHeight="1" spans="1:11">
      <c r="A11" s="185" t="s">
        <v>183</v>
      </c>
      <c r="B11" s="186"/>
      <c r="C11" s="186"/>
      <c r="D11" s="186"/>
      <c r="E11" s="186"/>
      <c r="F11" s="186"/>
      <c r="G11" s="186"/>
      <c r="H11" s="186"/>
      <c r="I11" s="186"/>
      <c r="J11" s="186"/>
      <c r="K11" s="217"/>
    </row>
    <row r="12" ht="18" customHeight="1" spans="1:11">
      <c r="A12" s="162" t="s">
        <v>88</v>
      </c>
      <c r="B12" s="181" t="s">
        <v>84</v>
      </c>
      <c r="C12" s="181" t="s">
        <v>85</v>
      </c>
      <c r="D12" s="182"/>
      <c r="E12" s="164" t="s">
        <v>86</v>
      </c>
      <c r="F12" s="181" t="s">
        <v>84</v>
      </c>
      <c r="G12" s="181" t="s">
        <v>85</v>
      </c>
      <c r="H12" s="181"/>
      <c r="I12" s="164" t="s">
        <v>225</v>
      </c>
      <c r="J12" s="181" t="s">
        <v>84</v>
      </c>
      <c r="K12" s="212" t="s">
        <v>85</v>
      </c>
    </row>
    <row r="13" ht="18" customHeight="1" spans="1:11">
      <c r="A13" s="162" t="s">
        <v>91</v>
      </c>
      <c r="B13" s="181" t="s">
        <v>84</v>
      </c>
      <c r="C13" s="181" t="s">
        <v>85</v>
      </c>
      <c r="D13" s="182"/>
      <c r="E13" s="164" t="s">
        <v>96</v>
      </c>
      <c r="F13" s="181" t="s">
        <v>84</v>
      </c>
      <c r="G13" s="181" t="s">
        <v>85</v>
      </c>
      <c r="H13" s="181"/>
      <c r="I13" s="164" t="s">
        <v>226</v>
      </c>
      <c r="J13" s="181" t="s">
        <v>84</v>
      </c>
      <c r="K13" s="212" t="s">
        <v>85</v>
      </c>
    </row>
    <row r="14" ht="18" customHeight="1" spans="1:11">
      <c r="A14" s="170" t="s">
        <v>227</v>
      </c>
      <c r="B14" s="173" t="s">
        <v>84</v>
      </c>
      <c r="C14" s="173" t="s">
        <v>85</v>
      </c>
      <c r="D14" s="187"/>
      <c r="E14" s="172" t="s">
        <v>228</v>
      </c>
      <c r="F14" s="173" t="s">
        <v>84</v>
      </c>
      <c r="G14" s="173" t="s">
        <v>85</v>
      </c>
      <c r="H14" s="173"/>
      <c r="I14" s="172" t="s">
        <v>229</v>
      </c>
      <c r="J14" s="173" t="s">
        <v>84</v>
      </c>
      <c r="K14" s="213" t="s">
        <v>85</v>
      </c>
    </row>
    <row r="15" ht="18" customHeight="1" spans="1:11">
      <c r="A15" s="175"/>
      <c r="B15" s="188"/>
      <c r="C15" s="188"/>
      <c r="D15" s="176"/>
      <c r="E15" s="175"/>
      <c r="F15" s="188"/>
      <c r="G15" s="188"/>
      <c r="H15" s="188"/>
      <c r="I15" s="175"/>
      <c r="J15" s="188"/>
      <c r="K15" s="188"/>
    </row>
    <row r="16" s="151" customFormat="1" ht="18" customHeight="1" spans="1:11">
      <c r="A16" s="155" t="s">
        <v>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218"/>
    </row>
    <row r="17" ht="18" customHeight="1" spans="1:11">
      <c r="A17" s="168" t="s">
        <v>231</v>
      </c>
      <c r="B17" s="169"/>
      <c r="C17" s="169"/>
      <c r="D17" s="169"/>
      <c r="E17" s="169"/>
      <c r="F17" s="169"/>
      <c r="G17" s="169"/>
      <c r="H17" s="169"/>
      <c r="I17" s="169"/>
      <c r="J17" s="169"/>
      <c r="K17" s="219"/>
    </row>
    <row r="18" ht="18" customHeight="1" spans="1:11">
      <c r="A18" s="168" t="s">
        <v>232</v>
      </c>
      <c r="B18" s="169"/>
      <c r="C18" s="169"/>
      <c r="D18" s="169"/>
      <c r="E18" s="169"/>
      <c r="F18" s="169"/>
      <c r="G18" s="169"/>
      <c r="H18" s="169"/>
      <c r="I18" s="169"/>
      <c r="J18" s="169"/>
      <c r="K18" s="219"/>
    </row>
    <row r="19" ht="22" customHeight="1" spans="1:11">
      <c r="A19" s="190"/>
      <c r="B19" s="181"/>
      <c r="C19" s="181"/>
      <c r="D19" s="181"/>
      <c r="E19" s="181"/>
      <c r="F19" s="181"/>
      <c r="G19" s="181"/>
      <c r="H19" s="181"/>
      <c r="I19" s="181"/>
      <c r="J19" s="181"/>
      <c r="K19" s="212"/>
    </row>
    <row r="20" ht="22" customHeight="1" spans="1:11">
      <c r="A20" s="191"/>
      <c r="B20" s="192"/>
      <c r="C20" s="192"/>
      <c r="D20" s="192"/>
      <c r="E20" s="192"/>
      <c r="F20" s="192"/>
      <c r="G20" s="192"/>
      <c r="H20" s="192"/>
      <c r="I20" s="192"/>
      <c r="J20" s="192"/>
      <c r="K20" s="220"/>
    </row>
    <row r="21" ht="22" customHeight="1" spans="1:11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220"/>
    </row>
    <row r="22" ht="22" customHeight="1" spans="1:11">
      <c r="A22" s="191"/>
      <c r="B22" s="192"/>
      <c r="C22" s="192"/>
      <c r="D22" s="192"/>
      <c r="E22" s="192"/>
      <c r="F22" s="192"/>
      <c r="G22" s="192"/>
      <c r="H22" s="192"/>
      <c r="I22" s="192"/>
      <c r="J22" s="192"/>
      <c r="K22" s="220"/>
    </row>
    <row r="23" ht="22" customHeight="1" spans="1:1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221"/>
    </row>
    <row r="24" ht="18" customHeight="1" spans="1:11">
      <c r="A24" s="168" t="s">
        <v>123</v>
      </c>
      <c r="B24" s="169"/>
      <c r="C24" s="181" t="s">
        <v>65</v>
      </c>
      <c r="D24" s="181" t="s">
        <v>66</v>
      </c>
      <c r="E24" s="167"/>
      <c r="F24" s="167"/>
      <c r="G24" s="167"/>
      <c r="H24" s="167"/>
      <c r="I24" s="167"/>
      <c r="J24" s="167"/>
      <c r="K24" s="211"/>
    </row>
    <row r="25" ht="18" customHeight="1" spans="1:11">
      <c r="A25" s="195" t="s">
        <v>233</v>
      </c>
      <c r="B25" s="196"/>
      <c r="C25" s="196"/>
      <c r="D25" s="196"/>
      <c r="E25" s="196"/>
      <c r="F25" s="196"/>
      <c r="G25" s="196"/>
      <c r="H25" s="196"/>
      <c r="I25" s="196"/>
      <c r="J25" s="196"/>
      <c r="K25" s="222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234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23" t="s">
        <v>235</v>
      </c>
    </row>
    <row r="28" ht="23" customHeight="1" spans="1:11">
      <c r="A28" s="191" t="s">
        <v>236</v>
      </c>
      <c r="B28" s="192"/>
      <c r="C28" s="192"/>
      <c r="D28" s="192"/>
      <c r="E28" s="192"/>
      <c r="F28" s="192"/>
      <c r="G28" s="192"/>
      <c r="H28" s="192"/>
      <c r="I28" s="192"/>
      <c r="J28" s="224"/>
      <c r="K28" s="225">
        <v>1</v>
      </c>
    </row>
    <row r="29" ht="23" customHeight="1" spans="1:11">
      <c r="A29" s="191" t="s">
        <v>237</v>
      </c>
      <c r="B29" s="192"/>
      <c r="C29" s="192"/>
      <c r="D29" s="192"/>
      <c r="E29" s="192"/>
      <c r="F29" s="192"/>
      <c r="G29" s="192"/>
      <c r="H29" s="192"/>
      <c r="I29" s="192"/>
      <c r="J29" s="224"/>
      <c r="K29" s="216">
        <v>2</v>
      </c>
    </row>
    <row r="30" ht="23" customHeight="1" spans="1:11">
      <c r="A30" s="191"/>
      <c r="B30" s="192"/>
      <c r="C30" s="192"/>
      <c r="D30" s="192"/>
      <c r="E30" s="192"/>
      <c r="F30" s="192"/>
      <c r="G30" s="192"/>
      <c r="H30" s="192"/>
      <c r="I30" s="192"/>
      <c r="J30" s="224"/>
      <c r="K30" s="216"/>
    </row>
    <row r="31" ht="23" customHeight="1" spans="1:11">
      <c r="A31" s="191"/>
      <c r="B31" s="192"/>
      <c r="C31" s="192"/>
      <c r="D31" s="192"/>
      <c r="E31" s="192"/>
      <c r="F31" s="192"/>
      <c r="G31" s="192"/>
      <c r="H31" s="192"/>
      <c r="I31" s="192"/>
      <c r="J31" s="224"/>
      <c r="K31" s="216"/>
    </row>
    <row r="32" ht="23" customHeight="1" spans="1:11">
      <c r="A32" s="191"/>
      <c r="B32" s="192"/>
      <c r="C32" s="192"/>
      <c r="D32" s="192"/>
      <c r="E32" s="192"/>
      <c r="F32" s="192"/>
      <c r="G32" s="192"/>
      <c r="H32" s="192"/>
      <c r="I32" s="192"/>
      <c r="J32" s="224"/>
      <c r="K32" s="226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224"/>
      <c r="K33" s="227"/>
    </row>
    <row r="34" ht="23" customHeight="1" spans="1:11">
      <c r="A34" s="191"/>
      <c r="B34" s="192"/>
      <c r="C34" s="192"/>
      <c r="D34" s="192"/>
      <c r="E34" s="192"/>
      <c r="F34" s="192"/>
      <c r="G34" s="192"/>
      <c r="H34" s="192"/>
      <c r="I34" s="192"/>
      <c r="J34" s="224"/>
      <c r="K34" s="216"/>
    </row>
    <row r="35" ht="23" customHeight="1" spans="1:11">
      <c r="A35" s="191"/>
      <c r="B35" s="192"/>
      <c r="C35" s="192"/>
      <c r="D35" s="192"/>
      <c r="E35" s="192"/>
      <c r="F35" s="192"/>
      <c r="G35" s="192"/>
      <c r="H35" s="192"/>
      <c r="I35" s="192"/>
      <c r="J35" s="224"/>
      <c r="K35" s="228"/>
    </row>
    <row r="36" ht="23" customHeight="1" spans="1:11">
      <c r="A36" s="200" t="s">
        <v>238</v>
      </c>
      <c r="B36" s="201"/>
      <c r="C36" s="201"/>
      <c r="D36" s="201"/>
      <c r="E36" s="201"/>
      <c r="F36" s="201"/>
      <c r="G36" s="201"/>
      <c r="H36" s="201"/>
      <c r="I36" s="201"/>
      <c r="J36" s="229"/>
      <c r="K36" s="230">
        <f>SUM(K28:K35)</f>
        <v>3</v>
      </c>
    </row>
    <row r="37" ht="18.75" customHeight="1" spans="1:11">
      <c r="A37" s="202" t="s">
        <v>239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1"/>
    </row>
    <row r="38" s="152" customFormat="1" ht="18.75" customHeight="1" spans="1:11">
      <c r="A38" s="168" t="s">
        <v>240</v>
      </c>
      <c r="B38" s="169"/>
      <c r="C38" s="169"/>
      <c r="D38" s="167" t="s">
        <v>241</v>
      </c>
      <c r="E38" s="167"/>
      <c r="F38" s="204" t="s">
        <v>242</v>
      </c>
      <c r="G38" s="205"/>
      <c r="H38" s="169" t="s">
        <v>243</v>
      </c>
      <c r="I38" s="169"/>
      <c r="J38" s="169" t="s">
        <v>244</v>
      </c>
      <c r="K38" s="219"/>
    </row>
    <row r="39" ht="18.75" customHeight="1" spans="1:11">
      <c r="A39" s="168" t="s">
        <v>124</v>
      </c>
      <c r="B39" s="169" t="s">
        <v>245</v>
      </c>
      <c r="C39" s="169"/>
      <c r="D39" s="169"/>
      <c r="E39" s="169"/>
      <c r="F39" s="169"/>
      <c r="G39" s="169"/>
      <c r="H39" s="169"/>
      <c r="I39" s="169"/>
      <c r="J39" s="169"/>
      <c r="K39" s="219"/>
    </row>
    <row r="40" ht="24" customHeight="1" spans="1:11">
      <c r="A40" s="168"/>
      <c r="B40" s="169"/>
      <c r="C40" s="169"/>
      <c r="D40" s="169"/>
      <c r="E40" s="169"/>
      <c r="F40" s="169"/>
      <c r="G40" s="169"/>
      <c r="H40" s="169"/>
      <c r="I40" s="169"/>
      <c r="J40" s="169"/>
      <c r="K40" s="219"/>
    </row>
    <row r="41" ht="24" customHeight="1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219"/>
    </row>
    <row r="42" ht="32.1" customHeight="1" spans="1:11">
      <c r="A42" s="170" t="s">
        <v>135</v>
      </c>
      <c r="B42" s="206" t="s">
        <v>246</v>
      </c>
      <c r="C42" s="206"/>
      <c r="D42" s="172" t="s">
        <v>247</v>
      </c>
      <c r="E42" s="187"/>
      <c r="F42" s="172" t="s">
        <v>139</v>
      </c>
      <c r="G42" s="207"/>
      <c r="H42" s="208" t="s">
        <v>140</v>
      </c>
      <c r="I42" s="208"/>
      <c r="J42" s="206" t="s">
        <v>141</v>
      </c>
      <c r="K42" s="232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1"/>
  <sheetViews>
    <sheetView tabSelected="1" zoomScale="70" zoomScaleNormal="70" workbookViewId="0">
      <selection activeCell="J7" sqref="J7"/>
    </sheetView>
  </sheetViews>
  <sheetFormatPr defaultColWidth="9" defaultRowHeight="14.25"/>
  <cols>
    <col min="1" max="1" width="15.625" style="115" customWidth="1"/>
    <col min="2" max="3" width="9.625" style="115" customWidth="1"/>
    <col min="4" max="4" width="9.625" style="116" customWidth="1"/>
    <col min="5" max="10" width="9.625" style="115" customWidth="1"/>
    <col min="11" max="11" width="3.25" style="115" customWidth="1"/>
    <col min="12" max="14" width="12.625" style="117" customWidth="1"/>
    <col min="15" max="20" width="12.625" style="115" customWidth="1"/>
    <col min="21" max="251" width="9" style="115"/>
    <col min="252" max="16384" width="9" style="118"/>
  </cols>
  <sheetData>
    <row r="1" s="115" customFormat="1" ht="29" customHeight="1" spans="1:254">
      <c r="A1" s="119" t="s">
        <v>145</v>
      </c>
      <c r="B1" s="119"/>
      <c r="C1" s="120"/>
      <c r="D1" s="120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  <c r="GU1" s="118"/>
      <c r="GV1" s="118"/>
      <c r="GW1" s="118"/>
      <c r="GX1" s="118"/>
      <c r="GY1" s="118"/>
      <c r="GZ1" s="118"/>
      <c r="HA1" s="118"/>
      <c r="HB1" s="118"/>
      <c r="HC1" s="118"/>
      <c r="HD1" s="118"/>
      <c r="HE1" s="118"/>
      <c r="HF1" s="118"/>
      <c r="HG1" s="118"/>
      <c r="HH1" s="118"/>
      <c r="HI1" s="118"/>
      <c r="HJ1" s="118"/>
      <c r="HK1" s="118"/>
      <c r="HL1" s="118"/>
      <c r="HM1" s="118"/>
      <c r="HN1" s="118"/>
      <c r="HO1" s="118"/>
      <c r="HP1" s="118"/>
      <c r="HQ1" s="118"/>
      <c r="HR1" s="118"/>
      <c r="HS1" s="118"/>
      <c r="HT1" s="118"/>
      <c r="HU1" s="118"/>
      <c r="HV1" s="118"/>
      <c r="HW1" s="118"/>
      <c r="HX1" s="118"/>
      <c r="HY1" s="118"/>
      <c r="HZ1" s="118"/>
      <c r="IA1" s="118"/>
      <c r="IB1" s="118"/>
      <c r="IC1" s="118"/>
      <c r="ID1" s="118"/>
      <c r="IE1" s="118"/>
      <c r="IF1" s="118"/>
      <c r="IG1" s="118"/>
      <c r="IH1" s="118"/>
      <c r="II1" s="118"/>
      <c r="IJ1" s="118"/>
      <c r="IK1" s="118"/>
      <c r="IL1" s="118"/>
      <c r="IM1" s="118"/>
      <c r="IN1" s="118"/>
      <c r="IO1" s="118"/>
      <c r="IP1" s="118"/>
      <c r="IQ1" s="118"/>
      <c r="IR1" s="118"/>
      <c r="IS1" s="118"/>
      <c r="IT1" s="118"/>
    </row>
    <row r="2" s="115" customFormat="1" ht="29" customHeight="1" spans="1:254">
      <c r="A2" s="122" t="s">
        <v>61</v>
      </c>
      <c r="B2" s="123" t="str">
        <f>首期!B4</f>
        <v>TAJJFM81935</v>
      </c>
      <c r="C2" s="124"/>
      <c r="D2" s="123"/>
      <c r="E2" s="123"/>
      <c r="F2" s="123"/>
      <c r="G2" s="123"/>
      <c r="H2" s="125" t="s">
        <v>67</v>
      </c>
      <c r="I2" s="141" t="str">
        <f>首期!B5</f>
        <v>男式POLO短袖T恤</v>
      </c>
      <c r="J2" s="141"/>
      <c r="K2" s="142"/>
      <c r="L2" s="122" t="s">
        <v>57</v>
      </c>
      <c r="M2" s="143" t="s">
        <v>56</v>
      </c>
      <c r="N2" s="143"/>
      <c r="O2" s="143"/>
      <c r="P2" s="143"/>
      <c r="Q2" s="143"/>
      <c r="R2" s="149"/>
      <c r="S2" s="150"/>
      <c r="T2" s="150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18"/>
      <c r="IS2" s="118"/>
      <c r="IT2" s="118"/>
    </row>
    <row r="3" s="115" customFormat="1" ht="29" customHeight="1" spans="1:254">
      <c r="A3" s="126" t="s">
        <v>146</v>
      </c>
      <c r="B3" s="127" t="s">
        <v>147</v>
      </c>
      <c r="C3" s="128"/>
      <c r="D3" s="127"/>
      <c r="E3" s="127"/>
      <c r="F3" s="127"/>
      <c r="G3" s="127"/>
      <c r="H3" s="127"/>
      <c r="I3" s="127"/>
      <c r="J3" s="127"/>
      <c r="K3" s="142"/>
      <c r="L3" s="144"/>
      <c r="M3" s="144"/>
      <c r="N3" s="144"/>
      <c r="O3" s="144"/>
      <c r="P3" s="144"/>
      <c r="Q3" s="144"/>
      <c r="R3" s="149"/>
      <c r="S3" s="150"/>
      <c r="T3" s="150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18"/>
      <c r="IS3" s="118"/>
      <c r="IT3" s="118"/>
    </row>
    <row r="4" s="115" customFormat="1" ht="29" customHeight="1" spans="1:254">
      <c r="A4" s="126"/>
      <c r="B4" s="129" t="s">
        <v>109</v>
      </c>
      <c r="C4" s="129" t="s">
        <v>110</v>
      </c>
      <c r="D4" s="129" t="s">
        <v>111</v>
      </c>
      <c r="E4" s="129" t="s">
        <v>112</v>
      </c>
      <c r="F4" s="129" t="s">
        <v>113</v>
      </c>
      <c r="G4" s="129" t="s">
        <v>114</v>
      </c>
      <c r="H4" s="129" t="s">
        <v>115</v>
      </c>
      <c r="I4" s="129" t="s">
        <v>116</v>
      </c>
      <c r="J4" s="129" t="s">
        <v>117</v>
      </c>
      <c r="K4" s="142"/>
      <c r="L4" s="129" t="s">
        <v>109</v>
      </c>
      <c r="M4" s="129" t="s">
        <v>110</v>
      </c>
      <c r="N4" s="129" t="s">
        <v>111</v>
      </c>
      <c r="O4" s="129" t="s">
        <v>112</v>
      </c>
      <c r="P4" s="129" t="s">
        <v>113</v>
      </c>
      <c r="Q4" s="129" t="s">
        <v>114</v>
      </c>
      <c r="R4" s="129" t="s">
        <v>115</v>
      </c>
      <c r="S4" s="129" t="s">
        <v>116</v>
      </c>
      <c r="T4" s="129" t="s">
        <v>117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18"/>
      <c r="IS4" s="118"/>
      <c r="IT4" s="118"/>
    </row>
    <row r="5" s="115" customFormat="1" ht="29" customHeight="1" spans="1:254">
      <c r="A5" s="126"/>
      <c r="B5" s="129" t="s">
        <v>150</v>
      </c>
      <c r="C5" s="129" t="s">
        <v>151</v>
      </c>
      <c r="D5" s="129" t="s">
        <v>152</v>
      </c>
      <c r="E5" s="129" t="s">
        <v>153</v>
      </c>
      <c r="F5" s="129" t="s">
        <v>154</v>
      </c>
      <c r="G5" s="129" t="s">
        <v>155</v>
      </c>
      <c r="H5" s="129" t="s">
        <v>156</v>
      </c>
      <c r="I5" s="129" t="s">
        <v>157</v>
      </c>
      <c r="J5" s="129" t="s">
        <v>158</v>
      </c>
      <c r="K5" s="142"/>
      <c r="L5" s="145" t="s">
        <v>119</v>
      </c>
      <c r="M5" s="145" t="s">
        <v>119</v>
      </c>
      <c r="N5" s="145" t="s">
        <v>119</v>
      </c>
      <c r="O5" s="145" t="s">
        <v>119</v>
      </c>
      <c r="P5" s="145" t="s">
        <v>119</v>
      </c>
      <c r="Q5" s="145" t="s">
        <v>119</v>
      </c>
      <c r="R5" s="145" t="s">
        <v>119</v>
      </c>
      <c r="S5" s="145" t="s">
        <v>119</v>
      </c>
      <c r="T5" s="145" t="s">
        <v>119</v>
      </c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18"/>
      <c r="IS5" s="118"/>
      <c r="IT5" s="118"/>
    </row>
    <row r="6" s="115" customFormat="1" ht="29" customHeight="1" spans="1:254">
      <c r="A6" s="130" t="s">
        <v>159</v>
      </c>
      <c r="B6" s="131">
        <f>C6-2</f>
        <v>66.5</v>
      </c>
      <c r="C6" s="131">
        <f>D6-2</f>
        <v>68.5</v>
      </c>
      <c r="D6" s="132">
        <v>70.5</v>
      </c>
      <c r="E6" s="131">
        <f>D6+2</f>
        <v>72.5</v>
      </c>
      <c r="F6" s="131">
        <f>E6+2</f>
        <v>74.5</v>
      </c>
      <c r="G6" s="131">
        <f t="shared" ref="G6:J6" si="0">F6+1</f>
        <v>75.5</v>
      </c>
      <c r="H6" s="131">
        <f t="shared" si="0"/>
        <v>76.5</v>
      </c>
      <c r="I6" s="131">
        <f t="shared" si="0"/>
        <v>77.5</v>
      </c>
      <c r="J6" s="131">
        <f t="shared" si="0"/>
        <v>78.5</v>
      </c>
      <c r="K6" s="142"/>
      <c r="L6" s="145" t="s">
        <v>248</v>
      </c>
      <c r="M6" s="145" t="s">
        <v>249</v>
      </c>
      <c r="N6" s="145" t="s">
        <v>250</v>
      </c>
      <c r="O6" s="145" t="s">
        <v>250</v>
      </c>
      <c r="P6" s="145" t="s">
        <v>251</v>
      </c>
      <c r="Q6" s="145" t="s">
        <v>252</v>
      </c>
      <c r="R6" s="145" t="s">
        <v>253</v>
      </c>
      <c r="S6" s="145" t="s">
        <v>250</v>
      </c>
      <c r="T6" s="145" t="s">
        <v>250</v>
      </c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18"/>
      <c r="IS6" s="118"/>
      <c r="IT6" s="118"/>
    </row>
    <row r="7" s="115" customFormat="1" ht="29" customHeight="1" spans="1:254">
      <c r="A7" s="130" t="s">
        <v>162</v>
      </c>
      <c r="B7" s="131">
        <f t="shared" ref="B7:B9" si="1">C7-4</f>
        <v>100</v>
      </c>
      <c r="C7" s="131">
        <f t="shared" ref="C7:C9" si="2">D7-4</f>
        <v>104</v>
      </c>
      <c r="D7" s="132">
        <v>108</v>
      </c>
      <c r="E7" s="131">
        <f t="shared" ref="E7:E9" si="3">D7+4</f>
        <v>112</v>
      </c>
      <c r="F7" s="131">
        <f>E7+4</f>
        <v>116</v>
      </c>
      <c r="G7" s="131">
        <f t="shared" ref="G7:J7" si="4">F7+6</f>
        <v>122</v>
      </c>
      <c r="H7" s="131">
        <f t="shared" si="4"/>
        <v>128</v>
      </c>
      <c r="I7" s="131">
        <f t="shared" si="4"/>
        <v>134</v>
      </c>
      <c r="J7" s="131">
        <f t="shared" si="4"/>
        <v>140</v>
      </c>
      <c r="K7" s="142"/>
      <c r="L7" s="145" t="s">
        <v>254</v>
      </c>
      <c r="M7" s="145" t="s">
        <v>254</v>
      </c>
      <c r="N7" s="145" t="s">
        <v>254</v>
      </c>
      <c r="O7" s="145" t="s">
        <v>254</v>
      </c>
      <c r="P7" s="145" t="s">
        <v>254</v>
      </c>
      <c r="Q7" s="145" t="s">
        <v>254</v>
      </c>
      <c r="R7" s="145" t="s">
        <v>254</v>
      </c>
      <c r="S7" s="145" t="s">
        <v>255</v>
      </c>
      <c r="T7" s="145" t="s">
        <v>256</v>
      </c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8"/>
      <c r="DK7" s="148"/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DW7" s="148"/>
      <c r="DX7" s="148"/>
      <c r="DY7" s="148"/>
      <c r="DZ7" s="148"/>
      <c r="EA7" s="148"/>
      <c r="EB7" s="148"/>
      <c r="EC7" s="148"/>
      <c r="ED7" s="148"/>
      <c r="EE7" s="148"/>
      <c r="EF7" s="148"/>
      <c r="EG7" s="148"/>
      <c r="EH7" s="148"/>
      <c r="EI7" s="148"/>
      <c r="EJ7" s="148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18"/>
      <c r="IS7" s="118"/>
      <c r="IT7" s="118"/>
    </row>
    <row r="8" s="115" customFormat="1" ht="29" customHeight="1" spans="1:254">
      <c r="A8" s="130" t="s">
        <v>163</v>
      </c>
      <c r="B8" s="131">
        <f t="shared" si="1"/>
        <v>98</v>
      </c>
      <c r="C8" s="131">
        <f t="shared" si="2"/>
        <v>102</v>
      </c>
      <c r="D8" s="132">
        <v>106</v>
      </c>
      <c r="E8" s="131">
        <f t="shared" si="3"/>
        <v>110</v>
      </c>
      <c r="F8" s="131">
        <f>E8+5</f>
        <v>115</v>
      </c>
      <c r="G8" s="131">
        <f t="shared" ref="G8:J8" si="5">F8+6</f>
        <v>121</v>
      </c>
      <c r="H8" s="131">
        <f t="shared" si="5"/>
        <v>127</v>
      </c>
      <c r="I8" s="131">
        <f t="shared" si="5"/>
        <v>133</v>
      </c>
      <c r="J8" s="131">
        <f t="shared" si="5"/>
        <v>139</v>
      </c>
      <c r="K8" s="142"/>
      <c r="L8" s="145" t="s">
        <v>250</v>
      </c>
      <c r="M8" s="145" t="s">
        <v>250</v>
      </c>
      <c r="N8" s="145" t="s">
        <v>250</v>
      </c>
      <c r="O8" s="145" t="s">
        <v>250</v>
      </c>
      <c r="P8" s="145" t="s">
        <v>250</v>
      </c>
      <c r="Q8" s="145" t="s">
        <v>250</v>
      </c>
      <c r="R8" s="145" t="s">
        <v>250</v>
      </c>
      <c r="S8" s="145" t="s">
        <v>250</v>
      </c>
      <c r="T8" s="145" t="s">
        <v>250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18"/>
      <c r="IS8" s="118"/>
      <c r="IT8" s="118"/>
    </row>
    <row r="9" s="115" customFormat="1" ht="29" customHeight="1" spans="1:254">
      <c r="A9" s="130" t="s">
        <v>165</v>
      </c>
      <c r="B9" s="131">
        <f t="shared" si="1"/>
        <v>98</v>
      </c>
      <c r="C9" s="131">
        <f t="shared" si="2"/>
        <v>102</v>
      </c>
      <c r="D9" s="132">
        <v>106</v>
      </c>
      <c r="E9" s="131">
        <f t="shared" si="3"/>
        <v>110</v>
      </c>
      <c r="F9" s="131">
        <f>E9+5</f>
        <v>115</v>
      </c>
      <c r="G9" s="131">
        <f t="shared" ref="G9:J9" si="6">F9+6</f>
        <v>121</v>
      </c>
      <c r="H9" s="131">
        <f t="shared" si="6"/>
        <v>127</v>
      </c>
      <c r="I9" s="131">
        <f t="shared" si="6"/>
        <v>133</v>
      </c>
      <c r="J9" s="131">
        <f t="shared" si="6"/>
        <v>139</v>
      </c>
      <c r="K9" s="142"/>
      <c r="L9" s="145" t="s">
        <v>254</v>
      </c>
      <c r="M9" s="145" t="s">
        <v>257</v>
      </c>
      <c r="N9" s="145" t="s">
        <v>258</v>
      </c>
      <c r="O9" s="145" t="s">
        <v>254</v>
      </c>
      <c r="P9" s="145" t="s">
        <v>258</v>
      </c>
      <c r="Q9" s="145" t="s">
        <v>254</v>
      </c>
      <c r="R9" s="145" t="s">
        <v>254</v>
      </c>
      <c r="S9" s="145" t="s">
        <v>254</v>
      </c>
      <c r="T9" s="145" t="s">
        <v>254</v>
      </c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18"/>
      <c r="IS9" s="118"/>
      <c r="IT9" s="118"/>
    </row>
    <row r="10" s="115" customFormat="1" ht="29" customHeight="1" spans="1:254">
      <c r="A10" s="130" t="s">
        <v>167</v>
      </c>
      <c r="B10" s="131">
        <f>C10-1.2</f>
        <v>43.6</v>
      </c>
      <c r="C10" s="131">
        <f>D10-1.2</f>
        <v>44.8</v>
      </c>
      <c r="D10" s="132">
        <v>46</v>
      </c>
      <c r="E10" s="131">
        <f>D10+1.2</f>
        <v>47.2</v>
      </c>
      <c r="F10" s="131">
        <f>E10+1.2</f>
        <v>48.4</v>
      </c>
      <c r="G10" s="131">
        <f t="shared" ref="G10:J10" si="7">F10+1.4</f>
        <v>49.8</v>
      </c>
      <c r="H10" s="131">
        <f t="shared" si="7"/>
        <v>51.2</v>
      </c>
      <c r="I10" s="131">
        <f t="shared" si="7"/>
        <v>52.6</v>
      </c>
      <c r="J10" s="131">
        <f t="shared" si="7"/>
        <v>54</v>
      </c>
      <c r="K10" s="142"/>
      <c r="L10" s="145" t="s">
        <v>259</v>
      </c>
      <c r="M10" s="145" t="s">
        <v>250</v>
      </c>
      <c r="N10" s="145" t="s">
        <v>260</v>
      </c>
      <c r="O10" s="145" t="s">
        <v>261</v>
      </c>
      <c r="P10" s="145" t="s">
        <v>262</v>
      </c>
      <c r="Q10" s="145" t="s">
        <v>263</v>
      </c>
      <c r="R10" s="145" t="s">
        <v>260</v>
      </c>
      <c r="S10" s="145" t="s">
        <v>259</v>
      </c>
      <c r="T10" s="145" t="s">
        <v>259</v>
      </c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18"/>
      <c r="IS10" s="118"/>
      <c r="IT10" s="118"/>
    </row>
    <row r="11" s="115" customFormat="1" ht="29" customHeight="1" spans="1:254">
      <c r="A11" s="130" t="s">
        <v>170</v>
      </c>
      <c r="B11" s="131">
        <f>C11-0.5</f>
        <v>19</v>
      </c>
      <c r="C11" s="131">
        <f>D11-0.5</f>
        <v>19.5</v>
      </c>
      <c r="D11" s="132">
        <v>20</v>
      </c>
      <c r="E11" s="131">
        <f t="shared" ref="E11:J11" si="8">D11+0.5</f>
        <v>20.5</v>
      </c>
      <c r="F11" s="131">
        <f t="shared" si="8"/>
        <v>21</v>
      </c>
      <c r="G11" s="131">
        <f t="shared" si="8"/>
        <v>21.5</v>
      </c>
      <c r="H11" s="131">
        <f t="shared" si="8"/>
        <v>22</v>
      </c>
      <c r="I11" s="131">
        <f t="shared" si="8"/>
        <v>22.5</v>
      </c>
      <c r="J11" s="131">
        <f t="shared" si="8"/>
        <v>23</v>
      </c>
      <c r="K11" s="142"/>
      <c r="L11" s="145" t="s">
        <v>250</v>
      </c>
      <c r="M11" s="145" t="s">
        <v>248</v>
      </c>
      <c r="N11" s="145" t="s">
        <v>259</v>
      </c>
      <c r="O11" s="145" t="s">
        <v>250</v>
      </c>
      <c r="P11" s="145" t="s">
        <v>263</v>
      </c>
      <c r="Q11" s="145" t="s">
        <v>248</v>
      </c>
      <c r="R11" s="145" t="s">
        <v>260</v>
      </c>
      <c r="S11" s="145" t="s">
        <v>248</v>
      </c>
      <c r="T11" s="145" t="s">
        <v>250</v>
      </c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  <c r="IO11" s="148"/>
      <c r="IP11" s="148"/>
      <c r="IQ11" s="148"/>
      <c r="IR11" s="118"/>
      <c r="IS11" s="118"/>
      <c r="IT11" s="118"/>
    </row>
    <row r="12" s="115" customFormat="1" ht="29" customHeight="1" spans="1:254">
      <c r="A12" s="130" t="s">
        <v>172</v>
      </c>
      <c r="B12" s="133">
        <f>C12-0.7</f>
        <v>18.1</v>
      </c>
      <c r="C12" s="133">
        <f>D12-0.7</f>
        <v>18.8</v>
      </c>
      <c r="D12" s="132">
        <v>19.5</v>
      </c>
      <c r="E12" s="133">
        <f>D12+0.7</f>
        <v>20.2</v>
      </c>
      <c r="F12" s="133">
        <f>E12+0.7</f>
        <v>20.9</v>
      </c>
      <c r="G12" s="133">
        <f t="shared" ref="G12:J12" si="9">F12+0.95</f>
        <v>21.85</v>
      </c>
      <c r="H12" s="133">
        <f t="shared" si="9"/>
        <v>22.8</v>
      </c>
      <c r="I12" s="133">
        <f t="shared" si="9"/>
        <v>23.75</v>
      </c>
      <c r="J12" s="133">
        <f t="shared" si="9"/>
        <v>24.7</v>
      </c>
      <c r="K12" s="142"/>
      <c r="L12" s="145" t="s">
        <v>250</v>
      </c>
      <c r="M12" s="145" t="s">
        <v>250</v>
      </c>
      <c r="N12" s="145" t="s">
        <v>250</v>
      </c>
      <c r="O12" s="145" t="s">
        <v>250</v>
      </c>
      <c r="P12" s="145" t="s">
        <v>250</v>
      </c>
      <c r="Q12" s="145" t="s">
        <v>250</v>
      </c>
      <c r="R12" s="145" t="s">
        <v>250</v>
      </c>
      <c r="S12" s="145" t="s">
        <v>250</v>
      </c>
      <c r="T12" s="145" t="s">
        <v>250</v>
      </c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  <c r="IO12" s="148"/>
      <c r="IP12" s="148"/>
      <c r="IQ12" s="148"/>
      <c r="IR12" s="118"/>
      <c r="IS12" s="118"/>
      <c r="IT12" s="118"/>
    </row>
    <row r="13" s="115" customFormat="1" ht="29" customHeight="1" spans="1:254">
      <c r="A13" s="130" t="s">
        <v>174</v>
      </c>
      <c r="B13" s="131">
        <f>C13-0.7</f>
        <v>15.6</v>
      </c>
      <c r="C13" s="131">
        <f>D13-0.7</f>
        <v>16.3</v>
      </c>
      <c r="D13" s="132">
        <v>17</v>
      </c>
      <c r="E13" s="131">
        <f>D13+0.7</f>
        <v>17.7</v>
      </c>
      <c r="F13" s="131">
        <f>E13+0.7</f>
        <v>18.4</v>
      </c>
      <c r="G13" s="131">
        <f t="shared" ref="G13:J13" si="10">F13+0.95</f>
        <v>19.35</v>
      </c>
      <c r="H13" s="131">
        <f t="shared" si="10"/>
        <v>20.3</v>
      </c>
      <c r="I13" s="131">
        <f t="shared" si="10"/>
        <v>21.25</v>
      </c>
      <c r="J13" s="131">
        <f t="shared" si="10"/>
        <v>22.2</v>
      </c>
      <c r="K13" s="142"/>
      <c r="L13" s="145" t="s">
        <v>264</v>
      </c>
      <c r="M13" s="145" t="s">
        <v>265</v>
      </c>
      <c r="N13" s="145" t="s">
        <v>250</v>
      </c>
      <c r="O13" s="145" t="s">
        <v>250</v>
      </c>
      <c r="P13" s="145" t="s">
        <v>263</v>
      </c>
      <c r="Q13" s="145" t="s">
        <v>266</v>
      </c>
      <c r="R13" s="145" t="s">
        <v>265</v>
      </c>
      <c r="S13" s="145" t="s">
        <v>266</v>
      </c>
      <c r="T13" s="145" t="s">
        <v>263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  <c r="IO13" s="148"/>
      <c r="IP13" s="148"/>
      <c r="IQ13" s="148"/>
      <c r="IR13" s="118"/>
      <c r="IS13" s="118"/>
      <c r="IT13" s="118"/>
    </row>
    <row r="14" s="115" customFormat="1" ht="29" customHeight="1" spans="1:254">
      <c r="A14" s="130" t="s">
        <v>175</v>
      </c>
      <c r="B14" s="131">
        <f>C14-1</f>
        <v>43</v>
      </c>
      <c r="C14" s="131">
        <f>D14-1</f>
        <v>44</v>
      </c>
      <c r="D14" s="132">
        <v>45</v>
      </c>
      <c r="E14" s="131">
        <f>D14+1</f>
        <v>46</v>
      </c>
      <c r="F14" s="131">
        <f>E14+1</f>
        <v>47</v>
      </c>
      <c r="G14" s="131">
        <f t="shared" ref="G14:J14" si="11">F14+1.5</f>
        <v>48.5</v>
      </c>
      <c r="H14" s="131">
        <f t="shared" si="11"/>
        <v>50</v>
      </c>
      <c r="I14" s="131">
        <f t="shared" si="11"/>
        <v>51.5</v>
      </c>
      <c r="J14" s="131">
        <f t="shared" si="11"/>
        <v>53</v>
      </c>
      <c r="K14" s="142"/>
      <c r="L14" s="145" t="s">
        <v>250</v>
      </c>
      <c r="M14" s="145" t="s">
        <v>250</v>
      </c>
      <c r="N14" s="145" t="s">
        <v>250</v>
      </c>
      <c r="O14" s="145" t="s">
        <v>250</v>
      </c>
      <c r="P14" s="145" t="s">
        <v>250</v>
      </c>
      <c r="Q14" s="145" t="s">
        <v>250</v>
      </c>
      <c r="R14" s="145" t="s">
        <v>250</v>
      </c>
      <c r="S14" s="145" t="s">
        <v>250</v>
      </c>
      <c r="T14" s="145" t="s">
        <v>250</v>
      </c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  <c r="IO14" s="148"/>
      <c r="IP14" s="148"/>
      <c r="IQ14" s="148"/>
      <c r="IR14" s="118"/>
      <c r="IS14" s="118"/>
      <c r="IT14" s="118"/>
    </row>
    <row r="15" s="115" customFormat="1" ht="29" customHeight="1" spans="1:254">
      <c r="A15" s="130" t="s">
        <v>176</v>
      </c>
      <c r="B15" s="131">
        <v>13</v>
      </c>
      <c r="C15" s="131">
        <v>13</v>
      </c>
      <c r="D15" s="132">
        <v>14</v>
      </c>
      <c r="E15" s="131">
        <f>D15</f>
        <v>14</v>
      </c>
      <c r="F15" s="131">
        <f>E15+1.5</f>
        <v>15.5</v>
      </c>
      <c r="G15" s="131">
        <f>F15</f>
        <v>15.5</v>
      </c>
      <c r="H15" s="131">
        <f>G15+1</f>
        <v>16.5</v>
      </c>
      <c r="I15" s="131">
        <v>16.5</v>
      </c>
      <c r="J15" s="131">
        <f>I15+1</f>
        <v>17.5</v>
      </c>
      <c r="K15" s="142"/>
      <c r="L15" s="145" t="s">
        <v>250</v>
      </c>
      <c r="M15" s="145" t="s">
        <v>250</v>
      </c>
      <c r="N15" s="145" t="s">
        <v>250</v>
      </c>
      <c r="O15" s="145" t="s">
        <v>250</v>
      </c>
      <c r="P15" s="145" t="s">
        <v>250</v>
      </c>
      <c r="Q15" s="145" t="s">
        <v>250</v>
      </c>
      <c r="R15" s="145" t="s">
        <v>250</v>
      </c>
      <c r="S15" s="145" t="s">
        <v>250</v>
      </c>
      <c r="T15" s="145" t="s">
        <v>250</v>
      </c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  <c r="IO15" s="148"/>
      <c r="IP15" s="148"/>
      <c r="IQ15" s="148"/>
      <c r="IR15" s="118"/>
      <c r="IS15" s="118"/>
      <c r="IT15" s="118"/>
    </row>
    <row r="16" s="115" customFormat="1" ht="29" customHeight="1" spans="1:254">
      <c r="A16" s="130" t="s">
        <v>177</v>
      </c>
      <c r="B16" s="131">
        <f>C16</f>
        <v>5</v>
      </c>
      <c r="C16" s="131">
        <f>D16</f>
        <v>5</v>
      </c>
      <c r="D16" s="132">
        <v>5</v>
      </c>
      <c r="E16" s="131">
        <f t="shared" ref="E16:J16" si="12">D16</f>
        <v>5</v>
      </c>
      <c r="F16" s="131">
        <f t="shared" si="12"/>
        <v>5</v>
      </c>
      <c r="G16" s="131">
        <f t="shared" si="12"/>
        <v>5</v>
      </c>
      <c r="H16" s="131">
        <f t="shared" si="12"/>
        <v>5</v>
      </c>
      <c r="I16" s="131">
        <f t="shared" si="12"/>
        <v>5</v>
      </c>
      <c r="J16" s="131">
        <f t="shared" si="12"/>
        <v>5</v>
      </c>
      <c r="K16" s="142"/>
      <c r="L16" s="145" t="s">
        <v>250</v>
      </c>
      <c r="M16" s="145" t="s">
        <v>250</v>
      </c>
      <c r="N16" s="145" t="s">
        <v>250</v>
      </c>
      <c r="O16" s="145" t="s">
        <v>250</v>
      </c>
      <c r="P16" s="145" t="s">
        <v>250</v>
      </c>
      <c r="Q16" s="145" t="s">
        <v>250</v>
      </c>
      <c r="R16" s="145" t="s">
        <v>250</v>
      </c>
      <c r="S16" s="145" t="s">
        <v>250</v>
      </c>
      <c r="T16" s="145" t="s">
        <v>250</v>
      </c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  <c r="IO16" s="148"/>
      <c r="IP16" s="148"/>
      <c r="IQ16" s="148"/>
      <c r="IR16" s="118"/>
      <c r="IS16" s="118"/>
      <c r="IT16" s="118"/>
    </row>
    <row r="17" s="115" customFormat="1" ht="29" customHeight="1" spans="1:254">
      <c r="A17" s="134"/>
      <c r="B17" s="135"/>
      <c r="C17" s="136"/>
      <c r="D17" s="135"/>
      <c r="E17" s="135"/>
      <c r="F17" s="135"/>
      <c r="G17" s="135"/>
      <c r="H17" s="135"/>
      <c r="I17" s="135"/>
      <c r="J17" s="135"/>
      <c r="K17" s="142"/>
      <c r="L17" s="146"/>
      <c r="M17" s="146"/>
      <c r="N17" s="145"/>
      <c r="O17" s="146"/>
      <c r="P17" s="146"/>
      <c r="Q17" s="145"/>
      <c r="R17" s="145"/>
      <c r="S17" s="150"/>
      <c r="T17" s="150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  <c r="IO17" s="148"/>
      <c r="IP17" s="148"/>
      <c r="IQ17" s="148"/>
      <c r="IR17" s="118"/>
      <c r="IS17" s="118"/>
      <c r="IT17" s="118"/>
    </row>
    <row r="18" s="115" customFormat="1" ht="29" customHeight="1" spans="1:254">
      <c r="A18" s="119"/>
      <c r="B18" s="119"/>
      <c r="C18" s="120"/>
      <c r="D18" s="120"/>
      <c r="E18" s="121"/>
      <c r="F18" s="121"/>
      <c r="G18" s="121"/>
      <c r="H18" s="121"/>
      <c r="I18" s="147"/>
      <c r="J18" s="147"/>
      <c r="K18" s="147"/>
      <c r="L18" s="147"/>
      <c r="M18" s="147"/>
      <c r="N18" s="147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  <c r="HJ18" s="148"/>
      <c r="HK18" s="148"/>
      <c r="HL18" s="148"/>
      <c r="HM18" s="148"/>
      <c r="HN18" s="148"/>
      <c r="HO18" s="148"/>
      <c r="HP18" s="148"/>
      <c r="HQ18" s="148"/>
      <c r="HR18" s="148"/>
      <c r="HS18" s="148"/>
      <c r="HT18" s="148"/>
      <c r="HU18" s="148"/>
      <c r="HV18" s="148"/>
      <c r="HW18" s="148"/>
      <c r="HX18" s="148"/>
      <c r="HY18" s="148"/>
      <c r="HZ18" s="148"/>
      <c r="IA18" s="148"/>
      <c r="IB18" s="148"/>
      <c r="IC18" s="148"/>
      <c r="ID18" s="148"/>
      <c r="IE18" s="148"/>
      <c r="IF18" s="148"/>
      <c r="IG18" s="148"/>
      <c r="IH18" s="148"/>
      <c r="II18" s="148"/>
      <c r="IJ18" s="148"/>
      <c r="IK18" s="148"/>
      <c r="IL18" s="148"/>
      <c r="IM18" s="148"/>
      <c r="IN18" s="148"/>
      <c r="IO18" s="148"/>
      <c r="IP18" s="148"/>
      <c r="IQ18" s="148"/>
      <c r="IR18" s="118"/>
      <c r="IS18" s="118"/>
      <c r="IT18" s="118"/>
    </row>
    <row r="19" s="115" customFormat="1" ht="29" customHeight="1" spans="1:254">
      <c r="A19" s="119"/>
      <c r="B19" s="119"/>
      <c r="C19" s="120"/>
      <c r="D19" s="120"/>
      <c r="E19" s="121"/>
      <c r="F19" s="121"/>
      <c r="G19" s="121"/>
      <c r="H19" s="121"/>
      <c r="I19" s="147"/>
      <c r="J19" s="147"/>
      <c r="K19" s="147"/>
      <c r="L19" s="147"/>
      <c r="M19" s="147"/>
      <c r="N19" s="147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18"/>
      <c r="IS19" s="118"/>
      <c r="IT19" s="118"/>
    </row>
    <row r="20" spans="1:14">
      <c r="A20" s="137" t="s">
        <v>178</v>
      </c>
      <c r="B20" s="137"/>
      <c r="C20" s="138"/>
      <c r="D20" s="138"/>
      <c r="L20" s="115"/>
      <c r="M20" s="115"/>
      <c r="N20" s="115"/>
    </row>
    <row r="21" spans="3:14">
      <c r="C21" s="116"/>
      <c r="G21" s="139" t="s">
        <v>179</v>
      </c>
      <c r="H21" s="140">
        <v>45460</v>
      </c>
      <c r="J21" s="139" t="s">
        <v>180</v>
      </c>
      <c r="K21" s="139"/>
      <c r="L21" s="139"/>
      <c r="M21" s="139" t="s">
        <v>181</v>
      </c>
      <c r="N21" s="115" t="s">
        <v>141</v>
      </c>
    </row>
  </sheetData>
  <mergeCells count="8">
    <mergeCell ref="A1:N1"/>
    <mergeCell ref="B2:D2"/>
    <mergeCell ref="I2:J2"/>
    <mergeCell ref="M2:Q2"/>
    <mergeCell ref="B3:J3"/>
    <mergeCell ref="L3:Q3"/>
    <mergeCell ref="A3:A5"/>
    <mergeCell ref="K2:K17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7" style="103" customWidth="1"/>
    <col min="4" max="4" width="11.6" customWidth="1"/>
    <col min="5" max="5" width="20.2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268</v>
      </c>
      <c r="B2" s="5" t="s">
        <v>269</v>
      </c>
      <c r="C2" s="5" t="s">
        <v>270</v>
      </c>
      <c r="D2" s="5" t="s">
        <v>271</v>
      </c>
      <c r="E2" s="5" t="s">
        <v>272</v>
      </c>
      <c r="F2" s="5" t="s">
        <v>273</v>
      </c>
      <c r="G2" s="5" t="s">
        <v>274</v>
      </c>
      <c r="H2" s="104" t="s">
        <v>275</v>
      </c>
      <c r="I2" s="4" t="s">
        <v>276</v>
      </c>
      <c r="J2" s="4" t="s">
        <v>277</v>
      </c>
      <c r="K2" s="4" t="s">
        <v>278</v>
      </c>
      <c r="L2" s="4" t="s">
        <v>279</v>
      </c>
      <c r="M2" s="4" t="s">
        <v>280</v>
      </c>
      <c r="N2" s="5" t="s">
        <v>281</v>
      </c>
      <c r="O2" s="5" t="s">
        <v>282</v>
      </c>
    </row>
    <row r="3" s="1" customFormat="1" ht="16.5" spans="1:15">
      <c r="A3" s="4"/>
      <c r="B3" s="7"/>
      <c r="C3" s="7"/>
      <c r="D3" s="7"/>
      <c r="E3" s="7"/>
      <c r="F3" s="7"/>
      <c r="G3" s="7"/>
      <c r="H3" s="105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="102" customFormat="1" ht="20" customHeight="1" spans="1:15">
      <c r="A4" s="35">
        <v>1</v>
      </c>
      <c r="B4" s="24" t="s">
        <v>283</v>
      </c>
      <c r="C4" s="25" t="s">
        <v>284</v>
      </c>
      <c r="D4" s="23" t="s">
        <v>119</v>
      </c>
      <c r="E4" s="26" t="s">
        <v>285</v>
      </c>
      <c r="F4" s="23" t="s">
        <v>286</v>
      </c>
      <c r="G4" s="106" t="s">
        <v>65</v>
      </c>
      <c r="H4" s="106" t="s">
        <v>65</v>
      </c>
      <c r="I4" s="110">
        <v>1</v>
      </c>
      <c r="J4" s="111">
        <v>0</v>
      </c>
      <c r="K4" s="111">
        <v>1</v>
      </c>
      <c r="L4" s="111">
        <v>0</v>
      </c>
      <c r="M4" s="35">
        <v>0</v>
      </c>
      <c r="N4" s="35">
        <f>SUM(I4:M4)</f>
        <v>2</v>
      </c>
      <c r="O4" s="35"/>
    </row>
    <row r="5" s="102" customFormat="1" ht="20" customHeight="1" spans="1:15">
      <c r="A5" s="35"/>
      <c r="B5" s="29"/>
      <c r="C5" s="30"/>
      <c r="D5" s="31"/>
      <c r="E5" s="32"/>
      <c r="F5" s="80"/>
      <c r="G5" s="106"/>
      <c r="H5" s="106"/>
      <c r="I5" s="110"/>
      <c r="J5" s="111"/>
      <c r="K5" s="111"/>
      <c r="L5" s="111"/>
      <c r="M5" s="35"/>
      <c r="N5" s="35"/>
      <c r="O5" s="35"/>
    </row>
    <row r="6" s="102" customFormat="1" ht="20" customHeight="1" spans="1:15">
      <c r="A6" s="35"/>
      <c r="B6" s="29"/>
      <c r="C6" s="30"/>
      <c r="D6" s="31"/>
      <c r="E6" s="32"/>
      <c r="F6" s="80"/>
      <c r="G6" s="106"/>
      <c r="H6" s="106"/>
      <c r="I6" s="110"/>
      <c r="J6" s="111"/>
      <c r="K6" s="111"/>
      <c r="L6" s="111"/>
      <c r="M6" s="35"/>
      <c r="N6" s="35"/>
      <c r="O6" s="35"/>
    </row>
    <row r="7" s="102" customFormat="1" ht="20" customHeight="1" spans="1:15">
      <c r="A7" s="35"/>
      <c r="B7" s="29"/>
      <c r="C7" s="30"/>
      <c r="D7" s="31"/>
      <c r="E7" s="32"/>
      <c r="F7" s="80"/>
      <c r="G7" s="106"/>
      <c r="H7" s="106"/>
      <c r="I7" s="110"/>
      <c r="J7" s="111"/>
      <c r="K7" s="111"/>
      <c r="L7" s="111"/>
      <c r="M7" s="35"/>
      <c r="N7" s="35"/>
      <c r="O7" s="35"/>
    </row>
    <row r="8" ht="20" customHeight="1" spans="1:15">
      <c r="A8" s="107"/>
      <c r="B8" s="60"/>
      <c r="C8" s="30"/>
      <c r="D8" s="30"/>
      <c r="E8" s="32"/>
      <c r="F8" s="80"/>
      <c r="G8" s="106"/>
      <c r="H8" s="106"/>
      <c r="I8" s="110"/>
      <c r="J8" s="111"/>
      <c r="K8" s="111"/>
      <c r="L8" s="111"/>
      <c r="M8" s="35"/>
      <c r="N8" s="35"/>
      <c r="O8" s="10"/>
    </row>
    <row r="9" ht="20" customHeight="1" spans="1:15">
      <c r="A9" s="35"/>
      <c r="B9" s="33"/>
      <c r="C9" s="33"/>
      <c r="D9" s="33"/>
      <c r="E9" s="32"/>
      <c r="F9" s="80"/>
      <c r="G9" s="106"/>
      <c r="H9" s="106"/>
      <c r="I9" s="110"/>
      <c r="J9" s="111"/>
      <c r="K9" s="111"/>
      <c r="L9" s="111"/>
      <c r="M9" s="35"/>
      <c r="N9" s="35"/>
      <c r="O9" s="10"/>
    </row>
    <row r="10" ht="20" customHeight="1" spans="1:15">
      <c r="A10" s="35"/>
      <c r="B10" s="33"/>
      <c r="C10" s="33"/>
      <c r="D10" s="33"/>
      <c r="E10" s="32"/>
      <c r="F10" s="80"/>
      <c r="G10" s="106"/>
      <c r="H10" s="106"/>
      <c r="I10" s="110"/>
      <c r="J10" s="111"/>
      <c r="K10" s="111"/>
      <c r="L10" s="111"/>
      <c r="M10" s="35"/>
      <c r="N10" s="35"/>
      <c r="O10" s="10"/>
    </row>
    <row r="11" ht="20" customHeight="1" spans="1:15">
      <c r="A11" s="35"/>
      <c r="B11" s="33"/>
      <c r="C11" s="33"/>
      <c r="D11" s="33"/>
      <c r="E11" s="32"/>
      <c r="F11" s="80"/>
      <c r="G11" s="106"/>
      <c r="H11" s="106"/>
      <c r="I11" s="110"/>
      <c r="J11" s="111"/>
      <c r="K11" s="111"/>
      <c r="L11" s="111"/>
      <c r="M11" s="35"/>
      <c r="N11" s="35"/>
      <c r="O11" s="10"/>
    </row>
    <row r="12" ht="20" customHeight="1" spans="1:15">
      <c r="A12" s="9"/>
      <c r="B12" s="89"/>
      <c r="C12" s="89"/>
      <c r="D12" s="89"/>
      <c r="E12" s="90"/>
      <c r="F12" s="89"/>
      <c r="G12" s="9"/>
      <c r="H12" s="10"/>
      <c r="I12" s="112"/>
      <c r="J12" s="113"/>
      <c r="K12" s="113"/>
      <c r="L12" s="113"/>
      <c r="M12" s="9"/>
      <c r="N12" s="9"/>
      <c r="O12" s="10"/>
    </row>
    <row r="13" s="2" customFormat="1" ht="18.75" spans="1:15">
      <c r="A13" s="13" t="s">
        <v>287</v>
      </c>
      <c r="B13" s="14"/>
      <c r="C13" s="89"/>
      <c r="D13" s="15"/>
      <c r="E13" s="16"/>
      <c r="F13" s="89"/>
      <c r="G13" s="9"/>
      <c r="H13" s="40"/>
      <c r="I13" s="34"/>
      <c r="J13" s="13" t="s">
        <v>288</v>
      </c>
      <c r="K13" s="14"/>
      <c r="L13" s="14"/>
      <c r="M13" s="15"/>
      <c r="N13" s="14"/>
      <c r="O13" s="21"/>
    </row>
    <row r="14" ht="61" customHeight="1" spans="1:15">
      <c r="A14" s="108" t="s">
        <v>289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14"/>
    </row>
  </sheetData>
  <mergeCells count="13">
    <mergeCell ref="A1:O1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7 O8 O4:O6 O9:O10 O11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2024-06-18T09:01:26Z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