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<sst xmlns="http://schemas.openxmlformats.org/spreadsheetml/2006/main" count="808" uniqueCount="332">
  <si>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</si>
  <si>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</si>
  <si>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</si>
  <si>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</si>
  <si>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</si>
  <si>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</si>
  <si>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</si>
  <si>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</si>
  <si>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</si>
  <si>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</si>
  <si>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</si>
  <si>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</si>
  <si>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</si>
  <si>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</si>
  <si>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</si>
  <si>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</si>
  <si>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</si>
  <si>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</si>
  <si>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</si>
  <si>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</si>
  <si>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</si>
  <si>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</si>
  <si>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</si>
  <si>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</si>
  <si>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</si>
  <si>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</si>
  <si>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</si>
  <si>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</si>
  <si>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</si>
  <si>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</si>
  <si>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</si>
  <si>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</si>
  <si>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</si>
  <si>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</si>
  <si>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</si>
  <si>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</si>
  <si>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</si>
  <si>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</si>
  <si>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</si>
  <si>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</si>
  <si>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</si>
  <si>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</si>
  <si>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</si>
  <si>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</si>
  <si>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</si>
  <si>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</si>
  <si>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</si>
  <si>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</si>
  <si>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</si>
  <si>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</si>
  <si>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</si>
  <si>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</si>
  <si>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</si>
  <si>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</si>
  <si>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</si>
  <si>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</si>
  <si>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</si>
  <si>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</si>
  <si>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</si>
  <si>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</si>
  <si>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</si>
  <si>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</si>
  <si>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QACCAM95503</t>
  </si>
  <si>
    <t>合同交期</t>
  </si>
  <si>
    <t>产前确认样</t>
  </si>
  <si>
    <t>有</t>
  </si>
  <si>
    <t>无</t>
  </si>
  <si>
    <t>品名</t>
  </si>
  <si>
    <t>儿童抓绒外套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</si>
  <si>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</si>
  <si>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</si>
  <si>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</si>
  <si>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</si>
  <si>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</si>
  <si>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</si>
  <si>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</si>
  <si>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</si>
  <si>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</si>
  <si>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</si>
  <si>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CGDD24042600057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</si>
  <si>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</si>
  <si>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</si>
  <si>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</si>
  <si>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</si>
  <si>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</si>
  <si>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</si>
  <si>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</si>
  <si>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</si>
  <si>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</si>
  <si>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</si>
  <si>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</si>
  <si>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</si>
  <si>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</si>
  <si>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</si>
  <si>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</si>
  <si>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</si>
  <si>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</si>
  <si>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</si>
  <si>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</si>
  <si>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</si>
  <si>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</si>
  <si>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</si>
  <si>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</si>
  <si>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</si>
  <si>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</si>
  <si>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</si>
  <si>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</si>
  <si>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</si>
  <si>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</si>
  <si>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</si>
  <si>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</si>
  <si>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军绿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</si>
  <si>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</si>
  <si>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</si>
  <si>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</si>
  <si>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</si>
  <si>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</si>
  <si>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</si>
  <si>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</si>
  <si>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1、前门襟拉链不平服，压线有大小。</t>
  </si>
  <si>
    <t>2、拉链顶三角贴，大小不一致。胸袋不方正，压线有大小</t>
  </si>
  <si>
    <t>3、脚口冚线宽窄，拉断线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</si>
  <si>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</si>
  <si>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</si>
  <si>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</si>
  <si>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</si>
  <si>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</si>
  <si>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</si>
  <si>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</si>
  <si>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</si>
  <si>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</si>
  <si>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</si>
  <si>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</si>
  <si>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</si>
  <si>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</si>
  <si>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</si>
  <si>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</si>
  <si>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</si>
  <si>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</si>
  <si>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</si>
  <si>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</si>
  <si>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</si>
  <si>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</si>
  <si>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</si>
  <si>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</si>
  <si>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</si>
  <si>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170/88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</si>
  <si>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</si>
  <si>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</si>
  <si>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</si>
  <si>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后中长</t>
  </si>
  <si>
    <t>±1</t>
  </si>
  <si>
    <t>+0.5</t>
  </si>
  <si>
    <t>-1</t>
  </si>
  <si>
    <t>胸围</t>
  </si>
  <si>
    <t>+2</t>
  </si>
  <si>
    <t>+1</t>
  </si>
  <si>
    <t>-2</t>
  </si>
  <si>
    <r>
      <rPr>
        <sz val="12"/>
        <rFont val="微软雅黑"/>
        <charset val="134"/>
      </rPr>
      <t>摆围</t>
    </r>
    <r>
      <rPr>
        <sz val="12"/>
        <rFont val="宋体"/>
        <charset val="134"/>
      </rPr>
      <t>平量</t>
    </r>
  </si>
  <si>
    <t>±0.5</t>
  </si>
  <si>
    <r>
      <rPr>
        <sz val="12"/>
        <rFont val="Microsoft YaHei UI"/>
        <charset val="134"/>
      </rPr>
      <t>下</t>
    </r>
    <r>
      <rPr>
        <sz val="12"/>
        <rFont val="仿宋_GB2312"/>
        <charset val="0"/>
      </rPr>
      <t>领围</t>
    </r>
  </si>
  <si>
    <t>+0</t>
  </si>
  <si>
    <t>+3</t>
  </si>
  <si>
    <t>肩宽</t>
  </si>
  <si>
    <t>±0.3</t>
  </si>
  <si>
    <t>肩点袖长</t>
  </si>
  <si>
    <r>
      <rPr>
        <sz val="12"/>
        <rFont val="仿宋_GB2312"/>
        <charset val="0"/>
      </rPr>
      <t>袖</t>
    </r>
    <r>
      <rPr>
        <sz val="12"/>
        <rFont val="Microsoft YaHei UI"/>
        <charset val="134"/>
      </rPr>
      <t>肥/</t>
    </r>
    <r>
      <rPr>
        <sz val="12"/>
        <rFont val="仿宋_GB2312"/>
        <charset val="0"/>
      </rPr>
      <t>2</t>
    </r>
  </si>
  <si>
    <t>-0.5</t>
  </si>
  <si>
    <t>袖肘围/2</t>
  </si>
  <si>
    <r>
      <rPr>
        <sz val="12"/>
        <rFont val="仿宋_GB2312"/>
        <charset val="0"/>
      </rPr>
      <t>袖口围/2（</t>
    </r>
    <r>
      <rPr>
        <sz val="12"/>
        <rFont val="Microsoft YaHei UI"/>
        <charset val="134"/>
      </rPr>
      <t>平</t>
    </r>
    <r>
      <rPr>
        <sz val="12"/>
        <rFont val="仿宋_GB2312"/>
        <charset val="0"/>
      </rPr>
      <t>量）</t>
    </r>
  </si>
  <si>
    <t>帽高</t>
  </si>
  <si>
    <t>帽宽</t>
  </si>
  <si>
    <t>领高</t>
  </si>
  <si>
    <t>胸袋开口大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</si>
  <si>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</si>
  <si>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</si>
  <si>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</si>
  <si>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</si>
  <si>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</si>
  <si>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</si>
  <si>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</si>
  <si>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</si>
  <si>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</si>
  <si>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</si>
  <si>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</si>
  <si>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</si>
  <si>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</si>
  <si>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</si>
  <si>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</si>
  <si>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儿童长裤</t>
  </si>
  <si>
    <t>120/53</t>
  </si>
  <si>
    <t>130/56</t>
  </si>
  <si>
    <t>140/57</t>
  </si>
  <si>
    <t>150/63</t>
  </si>
  <si>
    <t>160/69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</si>
  <si>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</si>
  <si>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</si>
  <si>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</si>
  <si>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</si>
  <si>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</si>
  <si>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</si>
  <si>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</si>
  <si>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</si>
  <si>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</si>
  <si>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</si>
  <si>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</si>
  <si>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</si>
  <si>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</si>
  <si>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</si>
  <si>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</si>
  <si>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</si>
  <si>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</si>
  <si>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</si>
  <si>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</si>
  <si>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</si>
  <si>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</si>
  <si>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</si>
  <si>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</si>
  <si>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</si>
  <si>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</si>
  <si>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</si>
  <si>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</si>
  <si>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</si>
  <si>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</si>
  <si>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</si>
  <si>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</si>
  <si>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</si>
  <si>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</si>
  <si>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</si>
  <si>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</si>
  <si>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</si>
  <si>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</si>
  <si>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</si>
  <si>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</si>
  <si>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</si>
  <si>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</si>
  <si>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</si>
  <si>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</si>
  <si>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</si>
  <si>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</si>
  <si>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走货626件，抽查80件，发现3件不良品，已按照以上提出的问题点改正，可以出货</t>
  </si>
  <si>
    <t>服装QC部门</t>
  </si>
  <si>
    <t>检验人</t>
  </si>
  <si>
    <t>摆围拉量</t>
  </si>
  <si>
    <t>袖口围/2（拉量）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</si>
  <si>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</si>
  <si>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</si>
  <si>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</si>
  <si>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</si>
  <si>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</si>
  <si>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</si>
  <si>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</si>
  <si>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</si>
  <si>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</si>
  <si>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</si>
  <si>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</si>
  <si>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</si>
  <si>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</si>
  <si>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</si>
  <si>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</si>
  <si>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</si>
  <si>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双面珊瑚绒</t>
  </si>
  <si>
    <t>24FW远山紫</t>
  </si>
  <si>
    <t>兴欣宝</t>
  </si>
  <si>
    <t>23SS军绿</t>
  </si>
  <si>
    <t>制表时间：2024/5/18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</si>
  <si>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</si>
  <si>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</si>
  <si>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</si>
  <si>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</si>
  <si>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</si>
  <si>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</si>
  <si>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</si>
  <si>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</si>
  <si>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</si>
  <si>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</si>
  <si>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</si>
  <si>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</si>
  <si>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</si>
  <si>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</si>
  <si>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</si>
  <si>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</si>
  <si>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</si>
  <si>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</si>
  <si>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</si>
  <si>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</si>
  <si>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</si>
  <si>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</si>
  <si>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</si>
  <si>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</si>
  <si>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</si>
  <si>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</si>
  <si>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</si>
  <si>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</si>
  <si>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</si>
  <si>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恒利</t>
  </si>
  <si>
    <t>P75D260T春亚纺</t>
  </si>
  <si>
    <t>19SS黑色</t>
  </si>
  <si>
    <t>制表时间：2024/5/22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</si>
  <si>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</si>
  <si>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</si>
  <si>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</si>
  <si>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</si>
  <si>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</si>
  <si>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</si>
  <si>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</si>
  <si>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</si>
  <si>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</si>
  <si>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</si>
  <si>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</si>
  <si>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</si>
  <si>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</si>
  <si>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</si>
  <si>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</si>
  <si>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</si>
  <si>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贴袋上</t>
  </si>
  <si>
    <t>印花</t>
  </si>
  <si>
    <t>无脱落开裂</t>
  </si>
  <si>
    <t>制表时间：2024/6/1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</si>
  <si>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</si>
  <si>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</si>
  <si>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</si>
  <si>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</si>
  <si>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</si>
  <si>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</si>
  <si>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TOREAD压花弹力后领带</t>
  </si>
  <si>
    <t>QAUUAM95141</t>
  </si>
  <si>
    <t>-6</t>
  </si>
  <si>
    <t>-5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</si>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</sst>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_ [$¥-804]* #,##0.00_ ;_ [$¥-804]* \-#,##0.00_ ;_ [$¥-804]* &quot;-&quot;??_ ;_ @_ "/>
  </numFmts>
  <fonts count="7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2"/>
      <name val="仿宋_GB2312"/>
      <charset val="0"/>
    </font>
    <font>
      <sz val="10"/>
      <name val="宋体"/>
      <charset val="134"/>
      <scheme val="major"/>
    </font>
    <font>
      <sz val="12"/>
      <name val="微软雅黑"/>
      <charset val="134"/>
    </font>
    <font>
      <sz val="12"/>
      <name val="Microsoft YaHei UI"/>
      <charset val="134"/>
    </font>
    <font>
      <sz val="10"/>
      <name val="微软雅黑"/>
      <charset val="134"/>
    </font>
    <font>
      <sz val="11"/>
      <name val="Arial"/>
      <charset val="134"/>
    </font>
    <font>
      <sz val="12"/>
      <name val="宋体"/>
      <charset val="134"/>
      <scheme val="minor"/>
    </font>
    <font>
      <b/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6" fillId="8" borderId="81" applyNumberFormat="0" applyFon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82" applyNumberFormat="0" applyFill="0" applyAlignment="0" applyProtection="0">
      <alignment vertical="center"/>
    </xf>
    <xf numFmtId="0" fontId="63" fillId="0" borderId="82" applyNumberFormat="0" applyFill="0" applyAlignment="0" applyProtection="0">
      <alignment vertical="center"/>
    </xf>
    <xf numFmtId="0" fontId="64" fillId="0" borderId="83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9" borderId="84" applyNumberFormat="0" applyAlignment="0" applyProtection="0">
      <alignment vertical="center"/>
    </xf>
    <xf numFmtId="0" fontId="66" fillId="10" borderId="85" applyNumberFormat="0" applyAlignment="0" applyProtection="0">
      <alignment vertical="center"/>
    </xf>
    <xf numFmtId="0" fontId="67" fillId="10" borderId="84" applyNumberFormat="0" applyAlignment="0" applyProtection="0">
      <alignment vertical="center"/>
    </xf>
    <xf numFmtId="0" fontId="68" fillId="11" borderId="86" applyNumberFormat="0" applyAlignment="0" applyProtection="0">
      <alignment vertical="center"/>
    </xf>
    <xf numFmtId="0" fontId="69" fillId="0" borderId="87" applyNumberFormat="0" applyFill="0" applyAlignment="0" applyProtection="0">
      <alignment vertical="center"/>
    </xf>
    <xf numFmtId="0" fontId="70" fillId="0" borderId="88" applyNumberFormat="0" applyFill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75" fillId="6" borderId="0" applyNumberFormat="0" applyBorder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4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5" fillId="27" borderId="0" applyNumberFormat="0" applyBorder="0" applyAlignment="0" applyProtection="0">
      <alignment vertical="center"/>
    </xf>
    <xf numFmtId="0" fontId="74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5" fillId="34" borderId="0" applyNumberFormat="0" applyBorder="0" applyAlignment="0" applyProtection="0">
      <alignment vertical="center"/>
    </xf>
    <xf numFmtId="0" fontId="75" fillId="35" borderId="0" applyNumberFormat="0" applyBorder="0" applyAlignment="0" applyProtection="0">
      <alignment vertical="center"/>
    </xf>
    <xf numFmtId="0" fontId="74" fillId="36" borderId="0" applyNumberFormat="0" applyBorder="0" applyAlignment="0" applyProtection="0">
      <alignment vertical="center"/>
    </xf>
    <xf numFmtId="0" fontId="10" fillId="0" borderId="0"/>
    <xf numFmtId="0" fontId="1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6" fillId="0" borderId="0">
      <alignment vertical="center"/>
    </xf>
    <xf numFmtId="0" fontId="10" fillId="0" borderId="0"/>
    <xf numFmtId="0" fontId="16" fillId="0" borderId="0">
      <alignment vertical="center"/>
    </xf>
    <xf numFmtId="0" fontId="76" fillId="0" borderId="0"/>
    <xf numFmtId="0" fontId="10" fillId="0" borderId="0">
      <alignment vertical="center"/>
    </xf>
    <xf numFmtId="0" fontId="16" fillId="0" borderId="0">
      <alignment vertical="center"/>
    </xf>
    <xf numFmtId="0" fontId="10" fillId="0" borderId="0"/>
  </cellStyleXfs>
  <cellXfs count="4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4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4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6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10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horizontal="left"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center" vertical="center"/>
    </xf>
    <xf numFmtId="0" fontId="23" fillId="0" borderId="2" xfId="52" applyFont="1" applyFill="1" applyBorder="1" applyAlignment="1">
      <alignment vertical="center"/>
    </xf>
    <xf numFmtId="0" fontId="25" fillId="0" borderId="2" xfId="52" applyFont="1" applyFill="1" applyBorder="1" applyAlignment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 wrapText="1"/>
    </xf>
    <xf numFmtId="49" fontId="30" fillId="0" borderId="2" xfId="5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33" fillId="0" borderId="2" xfId="49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34" fillId="0" borderId="2" xfId="0" applyFont="1" applyFill="1" applyBorder="1" applyAlignment="1">
      <alignment horizontal="left"/>
    </xf>
    <xf numFmtId="0" fontId="35" fillId="0" borderId="2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/>
    </xf>
    <xf numFmtId="177" fontId="37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left" vertical="center"/>
    </xf>
    <xf numFmtId="0" fontId="39" fillId="0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/>
    </xf>
    <xf numFmtId="0" fontId="40" fillId="0" borderId="0" xfId="51" applyNumberFormat="1" applyFont="1" applyFill="1" applyBorder="1" applyAlignment="1">
      <alignment horizontal="center" vertical="center"/>
    </xf>
    <xf numFmtId="0" fontId="41" fillId="0" borderId="0" xfId="53" applyFont="1" applyFill="1" applyAlignment="1"/>
    <xf numFmtId="0" fontId="28" fillId="0" borderId="0" xfId="53" applyFont="1" applyFill="1" applyAlignment="1"/>
    <xf numFmtId="0" fontId="21" fillId="0" borderId="11" xfId="53" applyFont="1" applyFill="1" applyBorder="1" applyAlignment="1">
      <alignment horizontal="center"/>
    </xf>
    <xf numFmtId="0" fontId="23" fillId="0" borderId="11" xfId="52" applyFont="1" applyFill="1" applyBorder="1" applyAlignment="1">
      <alignment horizontal="left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7" fillId="0" borderId="2" xfId="53" applyFont="1" applyFill="1" applyBorder="1" applyAlignment="1" applyProtection="1">
      <alignment horizontal="center" vertical="center"/>
    </xf>
    <xf numFmtId="0" fontId="27" fillId="0" borderId="13" xfId="53" applyFont="1" applyFill="1" applyBorder="1" applyAlignment="1" applyProtection="1">
      <alignment horizontal="center" vertical="center"/>
    </xf>
    <xf numFmtId="0" fontId="21" fillId="0" borderId="5" xfId="53" applyFont="1" applyFill="1" applyBorder="1" applyAlignment="1">
      <alignment horizontal="center"/>
    </xf>
    <xf numFmtId="49" fontId="41" fillId="0" borderId="14" xfId="54" applyNumberFormat="1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49" fontId="21" fillId="0" borderId="16" xfId="53" applyNumberFormat="1" applyFont="1" applyFill="1" applyBorder="1" applyAlignment="1">
      <alignment horizontal="center"/>
    </xf>
    <xf numFmtId="49" fontId="41" fillId="0" borderId="16" xfId="54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42" fillId="0" borderId="17" xfId="52" applyFont="1" applyBorder="1" applyAlignment="1">
      <alignment horizontal="center" vertical="top"/>
    </xf>
    <xf numFmtId="0" fontId="43" fillId="0" borderId="18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left" vertical="center"/>
    </xf>
    <xf numFmtId="0" fontId="43" fillId="0" borderId="19" xfId="52" applyFont="1" applyFill="1" applyBorder="1" applyAlignment="1">
      <alignment horizontal="center" vertical="center"/>
    </xf>
    <xf numFmtId="0" fontId="28" fillId="0" borderId="19" xfId="52" applyFont="1" applyFill="1" applyBorder="1" applyAlignment="1">
      <alignment vertical="center"/>
    </xf>
    <xf numFmtId="0" fontId="43" fillId="0" borderId="19" xfId="52" applyFont="1" applyFill="1" applyBorder="1" applyAlignment="1">
      <alignment vertical="center"/>
    </xf>
    <xf numFmtId="0" fontId="24" fillId="0" borderId="14" xfId="52" applyFont="1" applyBorder="1" applyAlignment="1">
      <alignment horizontal="left" vertical="center"/>
    </xf>
    <xf numFmtId="0" fontId="24" fillId="0" borderId="20" xfId="52" applyFont="1" applyBorder="1" applyAlignment="1">
      <alignment horizontal="left" vertical="center"/>
    </xf>
    <xf numFmtId="0" fontId="43" fillId="0" borderId="21" xfId="52" applyFont="1" applyFill="1" applyBorder="1" applyAlignment="1">
      <alignment vertical="center"/>
    </xf>
    <xf numFmtId="0" fontId="24" fillId="0" borderId="14" xfId="52" applyFont="1" applyFill="1" applyBorder="1" applyAlignment="1">
      <alignment horizontal="left" vertical="center"/>
    </xf>
    <xf numFmtId="0" fontId="43" fillId="0" borderId="14" xfId="52" applyFont="1" applyFill="1" applyBorder="1" applyAlignment="1">
      <alignment vertical="center"/>
    </xf>
    <xf numFmtId="58" fontId="28" fillId="0" borderId="14" xfId="52" applyNumberFormat="1" applyFont="1" applyFill="1" applyBorder="1" applyAlignment="1">
      <alignment horizontal="center" vertical="center"/>
    </xf>
    <xf numFmtId="0" fontId="28" fillId="0" borderId="14" xfId="52" applyFont="1" applyFill="1" applyBorder="1" applyAlignment="1">
      <alignment horizontal="center" vertical="center"/>
    </xf>
    <xf numFmtId="0" fontId="43" fillId="0" borderId="14" xfId="52" applyFont="1" applyFill="1" applyBorder="1" applyAlignment="1">
      <alignment horizontal="center" vertical="center"/>
    </xf>
    <xf numFmtId="0" fontId="43" fillId="0" borderId="21" xfId="52" applyFont="1" applyFill="1" applyBorder="1" applyAlignment="1">
      <alignment horizontal="left" vertical="center"/>
    </xf>
    <xf numFmtId="0" fontId="43" fillId="0" borderId="14" xfId="52" applyFont="1" applyFill="1" applyBorder="1" applyAlignment="1">
      <alignment horizontal="left" vertical="center"/>
    </xf>
    <xf numFmtId="0" fontId="43" fillId="0" borderId="22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43" fillId="0" borderId="23" xfId="52" applyFont="1" applyFill="1" applyBorder="1" applyAlignment="1">
      <alignment vertical="center"/>
    </xf>
    <xf numFmtId="0" fontId="28" fillId="0" borderId="23" xfId="52" applyFont="1" applyFill="1" applyBorder="1" applyAlignment="1">
      <alignment horizontal="left" vertical="center"/>
    </xf>
    <xf numFmtId="0" fontId="43" fillId="0" borderId="23" xfId="52" applyFont="1" applyFill="1" applyBorder="1" applyAlignment="1">
      <alignment horizontal="left" vertical="center"/>
    </xf>
    <xf numFmtId="0" fontId="43" fillId="0" borderId="0" xfId="52" applyFont="1" applyFill="1" applyBorder="1" applyAlignment="1">
      <alignment vertical="center"/>
    </xf>
    <xf numFmtId="0" fontId="28" fillId="0" borderId="0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43" fillId="0" borderId="18" xfId="52" applyFont="1" applyFill="1" applyBorder="1" applyAlignment="1">
      <alignment vertical="center"/>
    </xf>
    <xf numFmtId="0" fontId="43" fillId="0" borderId="24" xfId="52" applyFont="1" applyFill="1" applyBorder="1" applyAlignment="1">
      <alignment vertical="center"/>
    </xf>
    <xf numFmtId="0" fontId="43" fillId="0" borderId="25" xfId="52" applyFont="1" applyFill="1" applyBorder="1" applyAlignment="1">
      <alignment vertical="center"/>
    </xf>
    <xf numFmtId="0" fontId="28" fillId="0" borderId="14" xfId="52" applyFont="1" applyFill="1" applyBorder="1" applyAlignment="1">
      <alignment horizontal="left" vertical="center"/>
    </xf>
    <xf numFmtId="0" fontId="28" fillId="0" borderId="14" xfId="52" applyFont="1" applyFill="1" applyBorder="1" applyAlignment="1">
      <alignment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7" xfId="52" applyFont="1" applyFill="1" applyBorder="1" applyAlignment="1">
      <alignment horizontal="center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vertical="center"/>
    </xf>
    <xf numFmtId="0" fontId="28" fillId="0" borderId="0" xfId="52" applyFont="1" applyFill="1" applyBorder="1" applyAlignment="1">
      <alignment horizontal="left" vertical="center"/>
    </xf>
    <xf numFmtId="0" fontId="43" fillId="0" borderId="19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8" fillId="0" borderId="27" xfId="52" applyFont="1" applyFill="1" applyBorder="1" applyAlignment="1">
      <alignment horizontal="left" vertical="center"/>
    </xf>
    <xf numFmtId="0" fontId="28" fillId="0" borderId="21" xfId="52" applyFont="1" applyFill="1" applyBorder="1" applyAlignment="1">
      <alignment horizontal="left" vertical="center" wrapText="1"/>
    </xf>
    <xf numFmtId="0" fontId="28" fillId="0" borderId="14" xfId="52" applyFont="1" applyFill="1" applyBorder="1" applyAlignment="1">
      <alignment horizontal="left" vertical="center" wrapText="1"/>
    </xf>
    <xf numFmtId="0" fontId="43" fillId="0" borderId="22" xfId="52" applyFont="1" applyFill="1" applyBorder="1" applyAlignment="1">
      <alignment horizontal="left" vertical="center"/>
    </xf>
    <xf numFmtId="0" fontId="10" fillId="0" borderId="23" xfId="52" applyFill="1" applyBorder="1" applyAlignment="1">
      <alignment horizontal="center" vertical="center"/>
    </xf>
    <xf numFmtId="0" fontId="43" fillId="0" borderId="29" xfId="52" applyFont="1" applyFill="1" applyBorder="1" applyAlignment="1">
      <alignment horizontal="center" vertical="center"/>
    </xf>
    <xf numFmtId="0" fontId="43" fillId="0" borderId="30" xfId="52" applyFont="1" applyFill="1" applyBorder="1" applyAlignment="1">
      <alignment horizontal="left" vertical="center"/>
    </xf>
    <xf numFmtId="0" fontId="43" fillId="0" borderId="25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right" vertical="center"/>
    </xf>
    <xf numFmtId="0" fontId="28" fillId="0" borderId="27" xfId="52" applyFont="1" applyFill="1" applyBorder="1" applyAlignment="1">
      <alignment horizontal="right" vertical="center"/>
    </xf>
    <xf numFmtId="0" fontId="29" fillId="0" borderId="18" xfId="52" applyFont="1" applyFill="1" applyBorder="1" applyAlignment="1">
      <alignment horizontal="left" vertical="center"/>
    </xf>
    <xf numFmtId="0" fontId="29" fillId="0" borderId="19" xfId="52" applyFont="1" applyFill="1" applyBorder="1" applyAlignment="1">
      <alignment horizontal="left" vertical="center"/>
    </xf>
    <xf numFmtId="0" fontId="43" fillId="0" borderId="26" xfId="52" applyFont="1" applyFill="1" applyBorder="1" applyAlignment="1">
      <alignment horizontal="left" vertical="center"/>
    </xf>
    <xf numFmtId="0" fontId="43" fillId="0" borderId="31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center" vertical="center"/>
    </xf>
    <xf numFmtId="58" fontId="28" fillId="0" borderId="23" xfId="52" applyNumberFormat="1" applyFont="1" applyFill="1" applyBorder="1" applyAlignment="1">
      <alignment horizontal="center" vertical="center"/>
    </xf>
    <xf numFmtId="0" fontId="43" fillId="0" borderId="23" xfId="52" applyFont="1" applyFill="1" applyBorder="1" applyAlignment="1">
      <alignment horizontal="center" vertical="center"/>
    </xf>
    <xf numFmtId="0" fontId="28" fillId="0" borderId="19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center" vertical="center"/>
    </xf>
    <xf numFmtId="0" fontId="43" fillId="0" borderId="20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3" fillId="0" borderId="34" xfId="52" applyFont="1" applyFill="1" applyBorder="1" applyAlignment="1">
      <alignment vertical="center"/>
    </xf>
    <xf numFmtId="0" fontId="28" fillId="0" borderId="3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left" vertical="center"/>
    </xf>
    <xf numFmtId="0" fontId="43" fillId="0" borderId="32" xfId="52" applyFont="1" applyFill="1" applyBorder="1" applyAlignment="1">
      <alignment horizontal="left" vertical="center"/>
    </xf>
    <xf numFmtId="0" fontId="43" fillId="0" borderId="20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 wrapText="1"/>
    </xf>
    <xf numFmtId="0" fontId="10" fillId="0" borderId="33" xfId="52" applyFill="1" applyBorder="1" applyAlignment="1">
      <alignment horizontal="center" vertical="center"/>
    </xf>
    <xf numFmtId="0" fontId="43" fillId="0" borderId="34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center" vertical="center" wrapText="1"/>
    </xf>
    <xf numFmtId="0" fontId="10" fillId="0" borderId="35" xfId="52" applyFont="1" applyFill="1" applyBorder="1" applyAlignment="1">
      <alignment horizontal="center" vertical="center"/>
    </xf>
    <xf numFmtId="0" fontId="14" fillId="0" borderId="35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right" vertical="center"/>
    </xf>
    <xf numFmtId="0" fontId="28" fillId="0" borderId="36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center" vertical="center"/>
    </xf>
    <xf numFmtId="0" fontId="41" fillId="0" borderId="0" xfId="53" applyFont="1" applyFill="1" applyAlignment="1">
      <alignment horizont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center" vertical="center"/>
    </xf>
    <xf numFmtId="0" fontId="23" fillId="0" borderId="39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vertical="center"/>
    </xf>
    <xf numFmtId="0" fontId="25" fillId="0" borderId="40" xfId="52" applyFont="1" applyFill="1" applyBorder="1" applyAlignment="1">
      <alignment horizontal="center" vertical="center"/>
    </xf>
    <xf numFmtId="0" fontId="21" fillId="0" borderId="40" xfId="53" applyFont="1" applyFill="1" applyBorder="1" applyAlignment="1">
      <alignment horizontal="center"/>
    </xf>
    <xf numFmtId="0" fontId="26" fillId="0" borderId="41" xfId="53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vertical="center"/>
    </xf>
    <xf numFmtId="0" fontId="44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>
      <alignment horizontal="center" vertical="center"/>
    </xf>
    <xf numFmtId="0" fontId="39" fillId="0" borderId="41" xfId="0" applyFont="1" applyFill="1" applyBorder="1" applyAlignment="1">
      <alignment horizontal="left" vertical="center"/>
    </xf>
    <xf numFmtId="0" fontId="45" fillId="0" borderId="42" xfId="0" applyNumberFormat="1" applyFont="1" applyFill="1" applyBorder="1" applyAlignment="1">
      <alignment shrinkToFit="1"/>
    </xf>
    <xf numFmtId="0" fontId="36" fillId="0" borderId="43" xfId="0" applyNumberFormat="1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21" fillId="0" borderId="44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47" xfId="0" applyFont="1" applyFill="1" applyBorder="1" applyAlignment="1">
      <alignment horizontal="left" vertical="center"/>
    </xf>
    <xf numFmtId="0" fontId="30" fillId="0" borderId="4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0" fontId="31" fillId="0" borderId="20" xfId="0" applyNumberFormat="1" applyFont="1" applyFill="1" applyBorder="1" applyAlignment="1">
      <alignment horizontal="center" vertical="center"/>
    </xf>
    <xf numFmtId="49" fontId="41" fillId="0" borderId="20" xfId="54" applyNumberFormat="1" applyFont="1" applyFill="1" applyBorder="1" applyAlignment="1">
      <alignment horizontal="center" vertical="center"/>
    </xf>
    <xf numFmtId="49" fontId="21" fillId="0" borderId="23" xfId="53" applyNumberFormat="1" applyFont="1" applyFill="1" applyBorder="1" applyAlignment="1">
      <alignment horizontal="center"/>
    </xf>
    <xf numFmtId="49" fontId="41" fillId="0" borderId="23" xfId="54" applyNumberFormat="1" applyFont="1" applyFill="1" applyBorder="1" applyAlignment="1">
      <alignment horizontal="center" vertical="center"/>
    </xf>
    <xf numFmtId="49" fontId="41" fillId="0" borderId="33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41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4" fillId="0" borderId="49" xfId="52" applyFont="1" applyBorder="1" applyAlignment="1">
      <alignment horizontal="left" vertical="center"/>
    </xf>
    <xf numFmtId="0" fontId="24" fillId="0" borderId="50" xfId="52" applyFont="1" applyBorder="1" applyAlignment="1">
      <alignment horizontal="center" vertical="center"/>
    </xf>
    <xf numFmtId="0" fontId="14" fillId="0" borderId="50" xfId="52" applyFont="1" applyBorder="1" applyAlignment="1">
      <alignment horizontal="center" vertical="center"/>
    </xf>
    <xf numFmtId="0" fontId="29" fillId="0" borderId="50" xfId="52" applyFont="1" applyBorder="1" applyAlignment="1">
      <alignment horizontal="left" vertical="center"/>
    </xf>
    <xf numFmtId="0" fontId="29" fillId="0" borderId="18" xfId="52" applyFont="1" applyBorder="1" applyAlignment="1">
      <alignment horizontal="center" vertical="center"/>
    </xf>
    <xf numFmtId="0" fontId="29" fillId="0" borderId="19" xfId="52" applyFont="1" applyBorder="1" applyAlignment="1">
      <alignment horizontal="center" vertical="center"/>
    </xf>
    <xf numFmtId="0" fontId="29" fillId="0" borderId="32" xfId="52" applyFont="1" applyBorder="1" applyAlignment="1">
      <alignment horizontal="center" vertical="center"/>
    </xf>
    <xf numFmtId="0" fontId="14" fillId="0" borderId="18" xfId="52" applyFont="1" applyBorder="1" applyAlignment="1">
      <alignment horizontal="center" vertical="center"/>
    </xf>
    <xf numFmtId="0" fontId="14" fillId="0" borderId="19" xfId="52" applyFont="1" applyBorder="1" applyAlignment="1">
      <alignment horizontal="center" vertical="center"/>
    </xf>
    <xf numFmtId="0" fontId="14" fillId="0" borderId="32" xfId="52" applyFont="1" applyBorder="1" applyAlignment="1">
      <alignment horizontal="center" vertical="center"/>
    </xf>
    <xf numFmtId="0" fontId="29" fillId="0" borderId="21" xfId="52" applyFont="1" applyBorder="1" applyAlignment="1">
      <alignment horizontal="left" vertical="center"/>
    </xf>
    <xf numFmtId="0" fontId="29" fillId="0" borderId="14" xfId="52" applyFont="1" applyBorder="1" applyAlignment="1">
      <alignment horizontal="left" vertical="center"/>
    </xf>
    <xf numFmtId="14" fontId="24" fillId="0" borderId="14" xfId="52" applyNumberFormat="1" applyFont="1" applyBorder="1" applyAlignment="1">
      <alignment horizontal="center" vertical="center"/>
    </xf>
    <xf numFmtId="14" fontId="24" fillId="0" borderId="20" xfId="52" applyNumberFormat="1" applyFont="1" applyBorder="1" applyAlignment="1">
      <alignment horizontal="center" vertical="center"/>
    </xf>
    <xf numFmtId="0" fontId="29" fillId="0" borderId="21" xfId="52" applyFont="1" applyBorder="1" applyAlignment="1">
      <alignment vertical="center"/>
    </xf>
    <xf numFmtId="49" fontId="24" fillId="0" borderId="14" xfId="52" applyNumberFormat="1" applyFont="1" applyBorder="1" applyAlignment="1">
      <alignment horizontal="center" vertical="center"/>
    </xf>
    <xf numFmtId="0" fontId="24" fillId="0" borderId="20" xfId="52" applyFont="1" applyBorder="1" applyAlignment="1">
      <alignment horizontal="center" vertical="center"/>
    </xf>
    <xf numFmtId="0" fontId="29" fillId="0" borderId="14" xfId="52" applyFont="1" applyBorder="1" applyAlignment="1">
      <alignment vertical="center"/>
    </xf>
    <xf numFmtId="0" fontId="24" fillId="0" borderId="51" xfId="52" applyFont="1" applyBorder="1" applyAlignment="1">
      <alignment horizontal="center" vertical="center"/>
    </xf>
    <xf numFmtId="0" fontId="24" fillId="0" borderId="52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6" fillId="0" borderId="22" xfId="52" applyFont="1" applyBorder="1" applyAlignment="1">
      <alignment vertical="center"/>
    </xf>
    <xf numFmtId="0" fontId="24" fillId="0" borderId="53" xfId="52" applyFont="1" applyBorder="1" applyAlignment="1">
      <alignment horizontal="center" vertical="center"/>
    </xf>
    <xf numFmtId="0" fontId="24" fillId="0" borderId="36" xfId="52" applyFont="1" applyBorder="1" applyAlignment="1">
      <alignment horizontal="center" vertical="center"/>
    </xf>
    <xf numFmtId="0" fontId="29" fillId="0" borderId="22" xfId="52" applyFont="1" applyBorder="1" applyAlignment="1">
      <alignment horizontal="left" vertical="center"/>
    </xf>
    <xf numFmtId="0" fontId="29" fillId="0" borderId="23" xfId="52" applyFont="1" applyBorder="1" applyAlignment="1">
      <alignment horizontal="left" vertical="center"/>
    </xf>
    <xf numFmtId="14" fontId="24" fillId="0" borderId="23" xfId="52" applyNumberFormat="1" applyFont="1" applyBorder="1" applyAlignment="1">
      <alignment horizontal="center" vertical="center"/>
    </xf>
    <xf numFmtId="14" fontId="24" fillId="0" borderId="33" xfId="52" applyNumberFormat="1" applyFont="1" applyBorder="1" applyAlignment="1">
      <alignment horizontal="center" vertical="center"/>
    </xf>
    <xf numFmtId="0" fontId="14" fillId="0" borderId="0" xfId="52" applyFont="1" applyBorder="1" applyAlignment="1">
      <alignment horizontal="left" vertical="center"/>
    </xf>
    <xf numFmtId="0" fontId="29" fillId="0" borderId="18" xfId="52" applyFont="1" applyBorder="1" applyAlignment="1">
      <alignment vertical="center"/>
    </xf>
    <xf numFmtId="0" fontId="10" fillId="0" borderId="19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/>
    </xf>
    <xf numFmtId="0" fontId="10" fillId="0" borderId="19" xfId="52" applyFont="1" applyBorder="1" applyAlignment="1">
      <alignment vertical="center"/>
    </xf>
    <xf numFmtId="0" fontId="29" fillId="0" borderId="19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30" xfId="52" applyFont="1" applyBorder="1" applyAlignment="1">
      <alignment horizontal="left" vertical="center" wrapText="1"/>
    </xf>
    <xf numFmtId="0" fontId="28" fillId="0" borderId="25" xfId="52" applyFont="1" applyBorder="1" applyAlignment="1">
      <alignment horizontal="left" vertical="center" wrapText="1"/>
    </xf>
    <xf numFmtId="0" fontId="28" fillId="0" borderId="54" xfId="52" applyFont="1" applyBorder="1" applyAlignment="1">
      <alignment horizontal="left" vertical="center" wrapText="1"/>
    </xf>
    <xf numFmtId="0" fontId="28" fillId="0" borderId="28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4" fillId="0" borderId="22" xfId="52" applyFont="1" applyBorder="1" applyAlignment="1">
      <alignment horizontal="left" vertical="center"/>
    </xf>
    <xf numFmtId="0" fontId="24" fillId="0" borderId="23" xfId="52" applyFont="1" applyBorder="1" applyAlignment="1">
      <alignment horizontal="left" vertical="center"/>
    </xf>
    <xf numFmtId="0" fontId="28" fillId="0" borderId="18" xfId="52" applyFont="1" applyBorder="1" applyAlignment="1">
      <alignment horizontal="left" vertical="center" wrapText="1"/>
    </xf>
    <xf numFmtId="0" fontId="28" fillId="0" borderId="19" xfId="52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29" fillId="0" borderId="22" xfId="52" applyFont="1" applyBorder="1" applyAlignment="1">
      <alignment horizontal="center" vertical="center"/>
    </xf>
    <xf numFmtId="0" fontId="29" fillId="0" borderId="23" xfId="52" applyFont="1" applyBorder="1" applyAlignment="1">
      <alignment horizontal="center" vertical="center"/>
    </xf>
    <xf numFmtId="0" fontId="29" fillId="0" borderId="21" xfId="52" applyFont="1" applyBorder="1" applyAlignment="1">
      <alignment horizontal="center" vertical="center"/>
    </xf>
    <xf numFmtId="0" fontId="29" fillId="0" borderId="14" xfId="52" applyFont="1" applyBorder="1" applyAlignment="1">
      <alignment horizontal="center" vertical="center"/>
    </xf>
    <xf numFmtId="0" fontId="43" fillId="0" borderId="14" xfId="52" applyFont="1" applyBorder="1" applyAlignment="1">
      <alignment horizontal="left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horizontal="left" vertical="center"/>
    </xf>
    <xf numFmtId="0" fontId="24" fillId="0" borderId="28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14" fillId="0" borderId="57" xfId="52" applyFont="1" applyBorder="1" applyAlignment="1">
      <alignment vertical="center"/>
    </xf>
    <xf numFmtId="0" fontId="24" fillId="0" borderId="58" xfId="52" applyFont="1" applyBorder="1" applyAlignment="1">
      <alignment horizontal="center" vertical="center"/>
    </xf>
    <xf numFmtId="0" fontId="14" fillId="0" borderId="58" xfId="52" applyFont="1" applyBorder="1" applyAlignment="1">
      <alignment vertical="center"/>
    </xf>
    <xf numFmtId="58" fontId="10" fillId="0" borderId="58" xfId="52" applyNumberFormat="1" applyFont="1" applyBorder="1" applyAlignment="1">
      <alignment vertical="center"/>
    </xf>
    <xf numFmtId="0" fontId="14" fillId="0" borderId="58" xfId="52" applyFont="1" applyBorder="1" applyAlignment="1">
      <alignment horizontal="center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center" vertical="center"/>
    </xf>
    <xf numFmtId="0" fontId="14" fillId="0" borderId="61" xfId="52" applyFont="1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62" xfId="52" applyFont="1" applyBorder="1" applyAlignment="1">
      <alignment horizontal="center" vertical="center"/>
    </xf>
    <xf numFmtId="0" fontId="24" fillId="0" borderId="33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0" fontId="43" fillId="0" borderId="19" xfId="52" applyFont="1" applyBorder="1" applyAlignment="1">
      <alignment horizontal="left" vertical="center"/>
    </xf>
    <xf numFmtId="0" fontId="43" fillId="0" borderId="32" xfId="52" applyFont="1" applyBorder="1" applyAlignment="1">
      <alignment horizontal="left" vertical="center"/>
    </xf>
    <xf numFmtId="0" fontId="43" fillId="0" borderId="26" xfId="52" applyFont="1" applyBorder="1" applyAlignment="1">
      <alignment horizontal="left" vertical="center"/>
    </xf>
    <xf numFmtId="0" fontId="43" fillId="0" borderId="27" xfId="52" applyFont="1" applyBorder="1" applyAlignment="1">
      <alignment horizontal="left" vertical="center"/>
    </xf>
    <xf numFmtId="0" fontId="43" fillId="0" borderId="35" xfId="52" applyFont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9" fillId="0" borderId="33" xfId="52" applyFont="1" applyBorder="1" applyAlignment="1">
      <alignment horizontal="center" vertical="center"/>
    </xf>
    <xf numFmtId="0" fontId="43" fillId="0" borderId="20" xfId="52" applyFont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24" fillId="0" borderId="63" xfId="52" applyFont="1" applyBorder="1" applyAlignment="1">
      <alignment horizontal="center" vertical="center"/>
    </xf>
    <xf numFmtId="0" fontId="14" fillId="0" borderId="64" xfId="52" applyFont="1" applyFill="1" applyBorder="1" applyAlignment="1">
      <alignment horizontal="left" vertical="center"/>
    </xf>
    <xf numFmtId="0" fontId="14" fillId="0" borderId="65" xfId="52" applyFont="1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21" fillId="0" borderId="2" xfId="5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8" fontId="31" fillId="0" borderId="2" xfId="0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49" fontId="41" fillId="0" borderId="2" xfId="54" applyNumberFormat="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21" fillId="0" borderId="2" xfId="53" applyFont="1" applyFill="1" applyBorder="1" applyAlignment="1"/>
    <xf numFmtId="49" fontId="41" fillId="3" borderId="2" xfId="54" applyNumberFormat="1" applyFont="1" applyFill="1" applyBorder="1" applyAlignment="1">
      <alignment horizontal="center" vertical="center"/>
    </xf>
    <xf numFmtId="49" fontId="21" fillId="0" borderId="2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47" fillId="0" borderId="17" xfId="52" applyFont="1" applyBorder="1" applyAlignment="1">
      <alignment horizontal="center" vertical="top"/>
    </xf>
    <xf numFmtId="0" fontId="29" fillId="0" borderId="66" xfId="52" applyFont="1" applyBorder="1" applyAlignment="1">
      <alignment horizontal="left" vertical="center"/>
    </xf>
    <xf numFmtId="0" fontId="29" fillId="0" borderId="17" xfId="52" applyFont="1" applyBorder="1" applyAlignment="1">
      <alignment horizontal="left" vertical="center"/>
    </xf>
    <xf numFmtId="0" fontId="29" fillId="0" borderId="29" xfId="52" applyFont="1" applyBorder="1" applyAlignment="1">
      <alignment horizontal="left" vertical="center"/>
    </xf>
    <xf numFmtId="0" fontId="14" fillId="0" borderId="59" xfId="52" applyFont="1" applyBorder="1" applyAlignment="1">
      <alignment horizontal="left" vertical="center"/>
    </xf>
    <xf numFmtId="0" fontId="14" fillId="0" borderId="58" xfId="52" applyFont="1" applyBorder="1" applyAlignment="1">
      <alignment horizontal="left" vertical="center"/>
    </xf>
    <xf numFmtId="0" fontId="29" fillId="0" borderId="60" xfId="52" applyFont="1" applyBorder="1" applyAlignment="1">
      <alignment vertical="center"/>
    </xf>
    <xf numFmtId="0" fontId="10" fillId="0" borderId="61" xfId="52" applyFont="1" applyBorder="1" applyAlignment="1">
      <alignment horizontal="left" vertical="center"/>
    </xf>
    <xf numFmtId="0" fontId="24" fillId="0" borderId="61" xfId="52" applyFont="1" applyBorder="1" applyAlignment="1">
      <alignment horizontal="left" vertical="center"/>
    </xf>
    <xf numFmtId="0" fontId="10" fillId="0" borderId="61" xfId="52" applyFont="1" applyBorder="1" applyAlignment="1">
      <alignment vertical="center"/>
    </xf>
    <xf numFmtId="0" fontId="29" fillId="0" borderId="61" xfId="52" applyFont="1" applyBorder="1" applyAlignment="1">
      <alignment vertical="center"/>
    </xf>
    <xf numFmtId="0" fontId="29" fillId="0" borderId="60" xfId="52" applyFont="1" applyBorder="1" applyAlignment="1">
      <alignment horizontal="center" vertical="center"/>
    </xf>
    <xf numFmtId="0" fontId="24" fillId="0" borderId="61" xfId="52" applyFont="1" applyBorder="1" applyAlignment="1">
      <alignment horizontal="center" vertical="center"/>
    </xf>
    <xf numFmtId="0" fontId="29" fillId="0" borderId="61" xfId="52" applyFont="1" applyBorder="1" applyAlignment="1">
      <alignment horizontal="center" vertical="center"/>
    </xf>
    <xf numFmtId="0" fontId="10" fillId="0" borderId="61" xfId="52" applyFont="1" applyBorder="1" applyAlignment="1">
      <alignment horizontal="center" vertical="center"/>
    </xf>
    <xf numFmtId="0" fontId="24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29" fillId="0" borderId="55" xfId="52" applyFont="1" applyBorder="1" applyAlignment="1">
      <alignment horizontal="left" vertical="center" wrapText="1"/>
    </xf>
    <xf numFmtId="0" fontId="29" fillId="0" borderId="56" xfId="52" applyFont="1" applyBorder="1" applyAlignment="1">
      <alignment horizontal="left" vertical="center" wrapText="1"/>
    </xf>
    <xf numFmtId="0" fontId="29" fillId="0" borderId="67" xfId="52" applyFont="1" applyBorder="1" applyAlignment="1">
      <alignment horizontal="left" vertical="center"/>
    </xf>
    <xf numFmtId="0" fontId="29" fillId="0" borderId="68" xfId="52" applyFont="1" applyBorder="1" applyAlignment="1">
      <alignment horizontal="left" vertical="center"/>
    </xf>
    <xf numFmtId="0" fontId="48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9" fillId="3" borderId="2" xfId="0" applyFont="1" applyFill="1" applyBorder="1" applyAlignment="1" applyProtection="1">
      <alignment horizontal="center" vertical="center" wrapText="1"/>
      <protection locked="0"/>
    </xf>
    <xf numFmtId="9" fontId="24" fillId="0" borderId="2" xfId="52" applyNumberFormat="1" applyFont="1" applyBorder="1" applyAlignment="1">
      <alignment horizontal="center" vertical="center"/>
    </xf>
    <xf numFmtId="9" fontId="24" fillId="0" borderId="61" xfId="52" applyNumberFormat="1" applyFont="1" applyBorder="1" applyAlignment="1">
      <alignment horizontal="center" vertical="center"/>
    </xf>
    <xf numFmtId="9" fontId="24" fillId="0" borderId="14" xfId="52" applyNumberFormat="1" applyFont="1" applyBorder="1" applyAlignment="1">
      <alignment horizontal="center" vertical="center"/>
    </xf>
    <xf numFmtId="0" fontId="24" fillId="0" borderId="21" xfId="52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8" xfId="0" applyFont="1" applyBorder="1" applyAlignment="1">
      <alignment horizontal="left" vertical="center"/>
    </xf>
    <xf numFmtId="9" fontId="24" fillId="0" borderId="30" xfId="52" applyNumberFormat="1" applyFont="1" applyBorder="1" applyAlignment="1">
      <alignment horizontal="left" vertical="center"/>
    </xf>
    <xf numFmtId="9" fontId="24" fillId="0" borderId="25" xfId="52" applyNumberFormat="1" applyFont="1" applyBorder="1" applyAlignment="1">
      <alignment horizontal="left" vertical="center"/>
    </xf>
    <xf numFmtId="9" fontId="24" fillId="0" borderId="55" xfId="52" applyNumberFormat="1" applyFont="1" applyBorder="1" applyAlignment="1">
      <alignment horizontal="left" vertical="center"/>
    </xf>
    <xf numFmtId="9" fontId="24" fillId="0" borderId="56" xfId="52" applyNumberFormat="1" applyFont="1" applyBorder="1" applyAlignment="1">
      <alignment horizontal="left" vertical="center"/>
    </xf>
    <xf numFmtId="0" fontId="43" fillId="0" borderId="60" xfId="52" applyFont="1" applyFill="1" applyBorder="1" applyAlignment="1">
      <alignment horizontal="left" vertical="center"/>
    </xf>
    <xf numFmtId="0" fontId="43" fillId="0" borderId="61" xfId="52" applyFont="1" applyFill="1" applyBorder="1" applyAlignment="1">
      <alignment horizontal="left" vertical="center"/>
    </xf>
    <xf numFmtId="0" fontId="43" fillId="0" borderId="53" xfId="52" applyFont="1" applyFill="1" applyBorder="1" applyAlignment="1">
      <alignment horizontal="left" vertical="center"/>
    </xf>
    <xf numFmtId="0" fontId="43" fillId="0" borderId="56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24" fillId="0" borderId="70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horizontal="left" vertical="center"/>
    </xf>
    <xf numFmtId="0" fontId="14" fillId="0" borderId="49" xfId="52" applyFont="1" applyBorder="1" applyAlignment="1">
      <alignment vertical="center"/>
    </xf>
    <xf numFmtId="0" fontId="50" fillId="0" borderId="58" xfId="52" applyFont="1" applyBorder="1" applyAlignment="1">
      <alignment horizontal="center" vertical="center"/>
    </xf>
    <xf numFmtId="0" fontId="14" fillId="0" borderId="50" xfId="52" applyFont="1" applyBorder="1" applyAlignment="1">
      <alignment vertical="center"/>
    </xf>
    <xf numFmtId="0" fontId="24" fillId="0" borderId="72" xfId="52" applyFont="1" applyBorder="1" applyAlignment="1">
      <alignment vertical="center"/>
    </xf>
    <xf numFmtId="0" fontId="14" fillId="0" borderId="72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14" fillId="0" borderId="29" xfId="52" applyFont="1" applyBorder="1" applyAlignment="1">
      <alignment horizontal="center" vertical="center"/>
    </xf>
    <xf numFmtId="0" fontId="24" fillId="0" borderId="73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9" fillId="0" borderId="74" xfId="52" applyFont="1" applyBorder="1" applyAlignment="1">
      <alignment horizontal="left" vertical="center"/>
    </xf>
    <xf numFmtId="0" fontId="14" fillId="0" borderId="64" xfId="52" applyFont="1" applyBorder="1" applyAlignment="1">
      <alignment horizontal="left" vertical="center"/>
    </xf>
    <xf numFmtId="0" fontId="24" fillId="0" borderId="65" xfId="52" applyFont="1" applyBorder="1" applyAlignment="1">
      <alignment horizontal="left" vertical="center"/>
    </xf>
    <xf numFmtId="0" fontId="29" fillId="0" borderId="0" xfId="52" applyFont="1" applyBorder="1" applyAlignment="1">
      <alignment vertical="center"/>
    </xf>
    <xf numFmtId="0" fontId="29" fillId="0" borderId="36" xfId="52" applyFont="1" applyBorder="1" applyAlignment="1">
      <alignment horizontal="left" vertical="center" wrapText="1"/>
    </xf>
    <xf numFmtId="0" fontId="29" fillId="0" borderId="65" xfId="52" applyFont="1" applyBorder="1" applyAlignment="1">
      <alignment horizontal="left" vertical="center"/>
    </xf>
    <xf numFmtId="0" fontId="29" fillId="0" borderId="2" xfId="52" applyFont="1" applyBorder="1" applyAlignment="1">
      <alignment horizontal="center" vertical="center"/>
    </xf>
    <xf numFmtId="0" fontId="51" fillId="0" borderId="35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28" fillId="0" borderId="20" xfId="52" applyFont="1" applyBorder="1" applyAlignment="1">
      <alignment horizontal="left" vertical="center"/>
    </xf>
    <xf numFmtId="0" fontId="14" fillId="0" borderId="64" xfId="0" applyFont="1" applyBorder="1" applyAlignment="1">
      <alignment horizontal="left" vertical="center"/>
    </xf>
    <xf numFmtId="9" fontId="24" fillId="0" borderId="34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0" fontId="43" fillId="0" borderId="65" xfId="52" applyFont="1" applyFill="1" applyBorder="1" applyAlignment="1">
      <alignment horizontal="left" vertical="center"/>
    </xf>
    <xf numFmtId="0" fontId="43" fillId="0" borderId="36" xfId="52" applyFont="1" applyFill="1" applyBorder="1" applyAlignment="1">
      <alignment horizontal="left" vertical="center"/>
    </xf>
    <xf numFmtId="0" fontId="24" fillId="0" borderId="75" xfId="52" applyFont="1" applyFill="1" applyBorder="1" applyAlignment="1">
      <alignment horizontal="left" vertical="center"/>
    </xf>
    <xf numFmtId="0" fontId="14" fillId="0" borderId="76" xfId="52" applyFont="1" applyBorder="1" applyAlignment="1">
      <alignment horizontal="center" vertical="center"/>
    </xf>
    <xf numFmtId="0" fontId="24" fillId="0" borderId="72" xfId="52" applyFont="1" applyBorder="1" applyAlignment="1">
      <alignment horizontal="center" vertical="center"/>
    </xf>
    <xf numFmtId="0" fontId="24" fillId="0" borderId="74" xfId="52" applyFont="1" applyBorder="1" applyAlignment="1">
      <alignment horizontal="center" vertical="center"/>
    </xf>
    <xf numFmtId="0" fontId="24" fillId="0" borderId="74" xfId="52" applyFont="1" applyFill="1" applyBorder="1" applyAlignment="1">
      <alignment horizontal="left" vertical="center"/>
    </xf>
    <xf numFmtId="0" fontId="52" fillId="0" borderId="37" xfId="0" applyFont="1" applyBorder="1" applyAlignment="1">
      <alignment horizontal="center" vertical="center" wrapText="1"/>
    </xf>
    <xf numFmtId="0" fontId="52" fillId="0" borderId="40" xfId="0" applyFont="1" applyBorder="1" applyAlignment="1">
      <alignment horizontal="center" vertical="center" wrapText="1"/>
    </xf>
    <xf numFmtId="0" fontId="53" fillId="0" borderId="41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4" borderId="5" xfId="0" applyFont="1" applyFill="1" applyBorder="1" applyAlignment="1">
      <alignment horizontal="center" vertical="center"/>
    </xf>
    <xf numFmtId="0" fontId="53" fillId="4" borderId="7" xfId="0" applyFont="1" applyFill="1" applyBorder="1" applyAlignment="1">
      <alignment horizontal="center" vertical="center"/>
    </xf>
    <xf numFmtId="0" fontId="53" fillId="4" borderId="2" xfId="0" applyFont="1" applyFill="1" applyBorder="1"/>
    <xf numFmtId="0" fontId="0" fillId="0" borderId="41" xfId="0" applyBorder="1"/>
    <xf numFmtId="0" fontId="0" fillId="4" borderId="2" xfId="0" applyFill="1" applyBorder="1"/>
    <xf numFmtId="0" fontId="0" fillId="0" borderId="42" xfId="0" applyBorder="1"/>
    <xf numFmtId="0" fontId="0" fillId="0" borderId="43" xfId="0" applyBorder="1"/>
    <xf numFmtId="0" fontId="0" fillId="4" borderId="43" xfId="0" applyFill="1" applyBorder="1"/>
    <xf numFmtId="0" fontId="0" fillId="5" borderId="0" xfId="0" applyFill="1"/>
    <xf numFmtId="0" fontId="52" fillId="0" borderId="77" xfId="0" applyFont="1" applyBorder="1" applyAlignment="1">
      <alignment horizontal="center" vertical="center" wrapText="1"/>
    </xf>
    <xf numFmtId="0" fontId="53" fillId="0" borderId="78" xfId="0" applyFont="1" applyBorder="1" applyAlignment="1">
      <alignment horizontal="center" vertical="center"/>
    </xf>
    <xf numFmtId="0" fontId="53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3" fillId="6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6" fillId="0" borderId="0" xfId="0" applyFont="1"/>
    <xf numFmtId="0" fontId="56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</xdr:colOff>
      <xdr:row>2</xdr:row>
      <xdr:rowOff>148590</xdr:rowOff>
    </xdr:from>
    <xdr:to>
      <xdr:col>9</xdr:col>
      <xdr:colOff>701040</xdr:colOff>
      <xdr:row>3</xdr:row>
      <xdr:rowOff>272415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11465" y="729615"/>
          <a:ext cx="1676400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2" customWidth="1"/>
    <col min="3" max="3" width="10.125" customWidth="1"/>
  </cols>
  <sheetData>
    <row r="1" ht="21" customHeight="1" spans="1:2">
      <c r="A1" s="483"/>
      <c r="B1" s="484" t="s">
        <v>0</v>
      </c>
    </row>
    <row r="2" spans="1:2">
      <c r="A2" s="10">
        <v>1</v>
      </c>
      <c r="B2" s="485" t="s">
        <v>1</v>
      </c>
    </row>
    <row r="3" spans="1:2">
      <c r="A3" s="10">
        <v>2</v>
      </c>
      <c r="B3" s="485" t="s">
        <v>2</v>
      </c>
    </row>
    <row r="4" spans="1:2">
      <c r="A4" s="10">
        <v>3</v>
      </c>
      <c r="B4" s="485" t="s">
        <v>3</v>
      </c>
    </row>
    <row r="5" spans="1:2">
      <c r="A5" s="10">
        <v>4</v>
      </c>
      <c r="B5" s="485" t="s">
        <v>4</v>
      </c>
    </row>
    <row r="6" spans="1:2">
      <c r="A6" s="10">
        <v>5</v>
      </c>
      <c r="B6" s="485" t="s">
        <v>5</v>
      </c>
    </row>
    <row r="7" spans="1:2">
      <c r="A7" s="10">
        <v>6</v>
      </c>
      <c r="B7" s="485" t="s">
        <v>6</v>
      </c>
    </row>
    <row r="8" s="481" customFormat="1" ht="15" customHeight="1" spans="1:2">
      <c r="A8" s="486">
        <v>7</v>
      </c>
      <c r="B8" s="487" t="s">
        <v>7</v>
      </c>
    </row>
    <row r="9" ht="18.95" customHeight="1" spans="1:2">
      <c r="A9" s="483"/>
      <c r="B9" s="488" t="s">
        <v>8</v>
      </c>
    </row>
    <row r="10" ht="15.95" customHeight="1" spans="1:2">
      <c r="A10" s="10">
        <v>1</v>
      </c>
      <c r="B10" s="489" t="s">
        <v>9</v>
      </c>
    </row>
    <row r="11" spans="1:2">
      <c r="A11" s="10">
        <v>2</v>
      </c>
      <c r="B11" s="485" t="s">
        <v>10</v>
      </c>
    </row>
    <row r="12" spans="1:2">
      <c r="A12" s="10">
        <v>3</v>
      </c>
      <c r="B12" s="487" t="s">
        <v>11</v>
      </c>
    </row>
    <row r="13" spans="1:2">
      <c r="A13" s="10">
        <v>4</v>
      </c>
      <c r="B13" s="485" t="s">
        <v>12</v>
      </c>
    </row>
    <row r="14" spans="1:2">
      <c r="A14" s="10">
        <v>5</v>
      </c>
      <c r="B14" s="485" t="s">
        <v>13</v>
      </c>
    </row>
    <row r="15" spans="1:2">
      <c r="A15" s="10">
        <v>6</v>
      </c>
      <c r="B15" s="485" t="s">
        <v>14</v>
      </c>
    </row>
    <row r="16" spans="1:2">
      <c r="A16" s="10">
        <v>7</v>
      </c>
      <c r="B16" s="485" t="s">
        <v>15</v>
      </c>
    </row>
    <row r="17" spans="1:2">
      <c r="A17" s="10">
        <v>8</v>
      </c>
      <c r="B17" s="485" t="s">
        <v>16</v>
      </c>
    </row>
    <row r="18" spans="1:2">
      <c r="A18" s="10">
        <v>9</v>
      </c>
      <c r="B18" s="485" t="s">
        <v>17</v>
      </c>
    </row>
    <row r="19" spans="1:2">
      <c r="A19" s="10"/>
      <c r="B19" s="485"/>
    </row>
    <row r="20" ht="20.25" spans="1:2">
      <c r="A20" s="483"/>
      <c r="B20" s="484" t="s">
        <v>18</v>
      </c>
    </row>
    <row r="21" spans="1:2">
      <c r="A21" s="10">
        <v>1</v>
      </c>
      <c r="B21" s="490" t="s">
        <v>19</v>
      </c>
    </row>
    <row r="22" spans="1:2">
      <c r="A22" s="10">
        <v>2</v>
      </c>
      <c r="B22" s="485" t="s">
        <v>20</v>
      </c>
    </row>
    <row r="23" spans="1:2">
      <c r="A23" s="10">
        <v>3</v>
      </c>
      <c r="B23" s="485" t="s">
        <v>21</v>
      </c>
    </row>
    <row r="24" spans="1:2">
      <c r="A24" s="10">
        <v>4</v>
      </c>
      <c r="B24" s="485" t="s">
        <v>22</v>
      </c>
    </row>
    <row r="25" spans="1:2">
      <c r="A25" s="10">
        <v>5</v>
      </c>
      <c r="B25" s="485" t="s">
        <v>23</v>
      </c>
    </row>
    <row r="26" spans="1:2">
      <c r="A26" s="10">
        <v>6</v>
      </c>
      <c r="B26" s="485" t="s">
        <v>24</v>
      </c>
    </row>
    <row r="27" spans="1:2">
      <c r="A27" s="10">
        <v>7</v>
      </c>
      <c r="B27" s="485" t="s">
        <v>25</v>
      </c>
    </row>
    <row r="28" spans="1:2">
      <c r="A28" s="10"/>
      <c r="B28" s="485"/>
    </row>
    <row r="29" ht="20.25" spans="1:2">
      <c r="A29" s="483"/>
      <c r="B29" s="484" t="s">
        <v>26</v>
      </c>
    </row>
    <row r="30" spans="1:2">
      <c r="A30" s="10">
        <v>1</v>
      </c>
      <c r="B30" s="490" t="s">
        <v>27</v>
      </c>
    </row>
    <row r="31" spans="1:2">
      <c r="A31" s="10">
        <v>2</v>
      </c>
      <c r="B31" s="485" t="s">
        <v>28</v>
      </c>
    </row>
    <row r="32" spans="1:2">
      <c r="A32" s="10">
        <v>3</v>
      </c>
      <c r="B32" s="485" t="s">
        <v>29</v>
      </c>
    </row>
    <row r="33" ht="28.5" spans="1:2">
      <c r="A33" s="10">
        <v>4</v>
      </c>
      <c r="B33" s="485" t="s">
        <v>30</v>
      </c>
    </row>
    <row r="34" spans="1:2">
      <c r="A34" s="10">
        <v>5</v>
      </c>
      <c r="B34" s="485" t="s">
        <v>31</v>
      </c>
    </row>
    <row r="35" spans="1:2">
      <c r="A35" s="10">
        <v>6</v>
      </c>
      <c r="B35" s="485" t="s">
        <v>32</v>
      </c>
    </row>
    <row r="36" spans="1:2">
      <c r="A36" s="10">
        <v>7</v>
      </c>
      <c r="B36" s="485" t="s">
        <v>33</v>
      </c>
    </row>
    <row r="37" spans="1:2">
      <c r="A37" s="10"/>
      <c r="B37" s="485"/>
    </row>
    <row r="39" spans="1:2">
      <c r="A39" s="491" t="s">
        <v>34</v>
      </c>
      <c r="B39" s="49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F12" sqref="F12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268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269</v>
      </c>
      <c r="H2" s="4"/>
      <c r="I2" s="4" t="s">
        <v>270</v>
      </c>
      <c r="J2" s="4"/>
      <c r="K2" s="6" t="s">
        <v>271</v>
      </c>
      <c r="L2" s="90" t="s">
        <v>272</v>
      </c>
      <c r="M2" s="19" t="s">
        <v>273</v>
      </c>
    </row>
    <row r="3" s="1" customFormat="1" ht="16.5" spans="1:13">
      <c r="A3" s="4"/>
      <c r="B3" s="7"/>
      <c r="C3" s="7"/>
      <c r="D3" s="7"/>
      <c r="E3" s="7"/>
      <c r="F3" s="7"/>
      <c r="G3" s="4" t="s">
        <v>274</v>
      </c>
      <c r="H3" s="4" t="s">
        <v>275</v>
      </c>
      <c r="I3" s="4" t="s">
        <v>274</v>
      </c>
      <c r="J3" s="4" t="s">
        <v>275</v>
      </c>
      <c r="K3" s="8"/>
      <c r="L3" s="91"/>
      <c r="M3" s="20"/>
    </row>
    <row r="4" ht="22" customHeight="1" spans="1:13">
      <c r="A4" s="74">
        <v>1</v>
      </c>
      <c r="B4" s="23" t="s">
        <v>263</v>
      </c>
      <c r="C4" s="23">
        <v>24020095</v>
      </c>
      <c r="D4" s="23" t="s">
        <v>261</v>
      </c>
      <c r="E4" s="23" t="s">
        <v>262</v>
      </c>
      <c r="F4" s="23" t="s">
        <v>62</v>
      </c>
      <c r="G4" s="75">
        <v>-0.01</v>
      </c>
      <c r="H4" s="76">
        <v>0</v>
      </c>
      <c r="I4" s="76">
        <v>0.02</v>
      </c>
      <c r="J4" s="76">
        <v>0</v>
      </c>
      <c r="K4" s="92"/>
      <c r="L4" s="9" t="s">
        <v>95</v>
      </c>
      <c r="M4" s="9" t="s">
        <v>276</v>
      </c>
    </row>
    <row r="5" ht="22" customHeight="1" spans="1:13">
      <c r="A5" s="74">
        <v>2</v>
      </c>
      <c r="B5" s="23" t="s">
        <v>263</v>
      </c>
      <c r="C5" s="23">
        <v>24020096</v>
      </c>
      <c r="D5" s="23" t="s">
        <v>261</v>
      </c>
      <c r="E5" s="23" t="s">
        <v>264</v>
      </c>
      <c r="F5" s="23" t="s">
        <v>62</v>
      </c>
      <c r="G5" s="75">
        <v>-0.01</v>
      </c>
      <c r="H5" s="76">
        <v>0</v>
      </c>
      <c r="I5" s="76">
        <v>0.02</v>
      </c>
      <c r="J5" s="76">
        <v>0</v>
      </c>
      <c r="K5" s="92"/>
      <c r="L5" s="9" t="s">
        <v>95</v>
      </c>
      <c r="M5" s="9" t="s">
        <v>276</v>
      </c>
    </row>
    <row r="6" ht="22" customHeight="1" spans="1:13">
      <c r="A6" s="74"/>
      <c r="B6" s="77"/>
      <c r="C6" s="26"/>
      <c r="D6" s="27"/>
      <c r="E6" s="28"/>
      <c r="F6" s="29"/>
      <c r="G6" s="78"/>
      <c r="H6" s="78"/>
      <c r="I6" s="78"/>
      <c r="J6" s="78"/>
      <c r="K6" s="92"/>
      <c r="L6" s="9"/>
      <c r="M6" s="9"/>
    </row>
    <row r="7" ht="22" customHeight="1" spans="1:13">
      <c r="A7" s="74"/>
      <c r="B7" s="77"/>
      <c r="C7" s="26"/>
      <c r="D7" s="27"/>
      <c r="E7" s="28"/>
      <c r="F7" s="29"/>
      <c r="G7" s="78"/>
      <c r="H7" s="78"/>
      <c r="I7" s="78"/>
      <c r="J7" s="78"/>
      <c r="K7" s="92"/>
      <c r="L7" s="9"/>
      <c r="M7" s="9"/>
    </row>
    <row r="8" ht="22" customHeight="1" spans="1:13">
      <c r="A8" s="74"/>
      <c r="B8" s="77"/>
      <c r="C8" s="26"/>
      <c r="D8" s="27"/>
      <c r="E8" s="28"/>
      <c r="F8" s="29"/>
      <c r="G8" s="78"/>
      <c r="H8" s="78"/>
      <c r="I8" s="78"/>
      <c r="J8" s="78"/>
      <c r="K8" s="92"/>
      <c r="L8" s="9"/>
      <c r="M8" s="9"/>
    </row>
    <row r="9" customFormat="1" ht="22" customHeight="1" spans="1:13">
      <c r="A9" s="74"/>
      <c r="B9" s="77"/>
      <c r="C9" s="30"/>
      <c r="D9" s="30"/>
      <c r="E9" s="30"/>
      <c r="F9" s="29"/>
      <c r="G9" s="78"/>
      <c r="H9" s="78"/>
      <c r="I9" s="78"/>
      <c r="J9" s="78"/>
      <c r="K9" s="92"/>
      <c r="L9" s="9"/>
      <c r="M9" s="9"/>
    </row>
    <row r="10" customFormat="1" ht="22" customHeight="1" spans="1:13">
      <c r="A10" s="74"/>
      <c r="B10" s="77"/>
      <c r="C10" s="30"/>
      <c r="D10" s="30"/>
      <c r="E10" s="30"/>
      <c r="F10" s="29"/>
      <c r="G10" s="78"/>
      <c r="H10" s="78"/>
      <c r="I10" s="78"/>
      <c r="J10" s="78"/>
      <c r="K10" s="92"/>
      <c r="L10" s="9"/>
      <c r="M10" s="9"/>
    </row>
    <row r="11" customFormat="1" ht="22" customHeight="1" spans="1:13">
      <c r="A11" s="74"/>
      <c r="B11" s="77"/>
      <c r="C11" s="30"/>
      <c r="D11" s="30"/>
      <c r="E11" s="30"/>
      <c r="F11" s="29"/>
      <c r="G11" s="78"/>
      <c r="H11" s="78"/>
      <c r="I11" s="78"/>
      <c r="J11" s="78"/>
      <c r="K11" s="92"/>
      <c r="L11" s="9"/>
      <c r="M11" s="9"/>
    </row>
    <row r="12" customFormat="1" ht="22" customHeight="1" spans="1:13">
      <c r="A12" s="79"/>
      <c r="B12" s="80"/>
      <c r="C12" s="81"/>
      <c r="D12" s="82"/>
      <c r="E12" s="83"/>
      <c r="F12" s="29"/>
      <c r="G12" s="84"/>
      <c r="H12" s="85"/>
      <c r="I12" s="93"/>
      <c r="J12" s="93"/>
      <c r="K12" s="94"/>
      <c r="L12" s="95"/>
      <c r="M12" s="96"/>
    </row>
    <row r="13" s="2" customFormat="1" ht="18.75" spans="1:13">
      <c r="A13" s="13" t="s">
        <v>277</v>
      </c>
      <c r="B13" s="14"/>
      <c r="C13" s="14"/>
      <c r="D13" s="86"/>
      <c r="E13" s="15"/>
      <c r="F13" s="87"/>
      <c r="G13" s="31"/>
      <c r="H13" s="13" t="s">
        <v>266</v>
      </c>
      <c r="I13" s="14"/>
      <c r="J13" s="14"/>
      <c r="K13" s="15"/>
      <c r="L13" s="97"/>
      <c r="M13" s="21"/>
    </row>
    <row r="14" ht="84" customHeight="1" spans="1:13">
      <c r="A14" s="88" t="s">
        <v>278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98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1 M12 M1:M3 M5:M6 M7:M8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B6" sqref="B6:B7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4.3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38" t="s">
        <v>281</v>
      </c>
      <c r="H2" s="39"/>
      <c r="I2" s="71"/>
      <c r="J2" s="38" t="s">
        <v>282</v>
      </c>
      <c r="K2" s="39"/>
      <c r="L2" s="71"/>
      <c r="M2" s="38" t="s">
        <v>283</v>
      </c>
      <c r="N2" s="39"/>
      <c r="O2" s="71"/>
      <c r="P2" s="38" t="s">
        <v>284</v>
      </c>
      <c r="Q2" s="39"/>
      <c r="R2" s="71"/>
      <c r="S2" s="39" t="s">
        <v>285</v>
      </c>
      <c r="T2" s="39"/>
      <c r="U2" s="71"/>
      <c r="V2" s="34" t="s">
        <v>286</v>
      </c>
      <c r="W2" s="34" t="s">
        <v>260</v>
      </c>
    </row>
    <row r="3" s="1" customFormat="1" ht="16.5" spans="1:23">
      <c r="A3" s="7"/>
      <c r="B3" s="40"/>
      <c r="C3" s="40"/>
      <c r="D3" s="40"/>
      <c r="E3" s="40"/>
      <c r="F3" s="40"/>
      <c r="G3" s="4" t="s">
        <v>287</v>
      </c>
      <c r="H3" s="4" t="s">
        <v>67</v>
      </c>
      <c r="I3" s="4" t="s">
        <v>251</v>
      </c>
      <c r="J3" s="4" t="s">
        <v>287</v>
      </c>
      <c r="K3" s="4" t="s">
        <v>67</v>
      </c>
      <c r="L3" s="4" t="s">
        <v>251</v>
      </c>
      <c r="M3" s="4" t="s">
        <v>287</v>
      </c>
      <c r="N3" s="4" t="s">
        <v>67</v>
      </c>
      <c r="O3" s="4" t="s">
        <v>251</v>
      </c>
      <c r="P3" s="4" t="s">
        <v>287</v>
      </c>
      <c r="Q3" s="4" t="s">
        <v>67</v>
      </c>
      <c r="R3" s="4" t="s">
        <v>251</v>
      </c>
      <c r="S3" s="4" t="s">
        <v>287</v>
      </c>
      <c r="T3" s="4" t="s">
        <v>67</v>
      </c>
      <c r="U3" s="4" t="s">
        <v>251</v>
      </c>
      <c r="V3" s="73"/>
      <c r="W3" s="73"/>
    </row>
    <row r="4" spans="1:23">
      <c r="A4" s="41" t="s">
        <v>288</v>
      </c>
      <c r="B4" s="23" t="s">
        <v>263</v>
      </c>
      <c r="C4" s="23">
        <v>24020095</v>
      </c>
      <c r="D4" s="23" t="s">
        <v>261</v>
      </c>
      <c r="E4" s="23" t="s">
        <v>262</v>
      </c>
      <c r="F4" s="23" t="s">
        <v>62</v>
      </c>
      <c r="G4" s="42"/>
      <c r="H4" s="43"/>
      <c r="I4" s="43"/>
      <c r="J4" s="43"/>
      <c r="K4" s="24"/>
      <c r="L4" s="24"/>
      <c r="M4" s="9"/>
      <c r="N4" s="9"/>
      <c r="O4" s="9"/>
      <c r="P4" s="9"/>
      <c r="Q4" s="9"/>
      <c r="R4" s="9"/>
      <c r="S4" s="9"/>
      <c r="T4" s="9"/>
      <c r="U4" s="9"/>
      <c r="V4" s="9" t="s">
        <v>289</v>
      </c>
      <c r="W4" s="9"/>
    </row>
    <row r="5" ht="16.5" spans="1:23">
      <c r="A5" s="41" t="s">
        <v>288</v>
      </c>
      <c r="B5" s="23" t="s">
        <v>263</v>
      </c>
      <c r="C5" s="23">
        <v>24020096</v>
      </c>
      <c r="D5" s="23" t="s">
        <v>261</v>
      </c>
      <c r="E5" s="23" t="s">
        <v>264</v>
      </c>
      <c r="F5" s="23" t="s">
        <v>62</v>
      </c>
      <c r="G5" s="44" t="s">
        <v>290</v>
      </c>
      <c r="H5" s="45"/>
      <c r="I5" s="72"/>
      <c r="J5" s="44" t="s">
        <v>291</v>
      </c>
      <c r="K5" s="45"/>
      <c r="L5" s="72"/>
      <c r="M5" s="38" t="s">
        <v>292</v>
      </c>
      <c r="N5" s="39"/>
      <c r="O5" s="71"/>
      <c r="P5" s="38" t="s">
        <v>293</v>
      </c>
      <c r="Q5" s="39"/>
      <c r="R5" s="71"/>
      <c r="S5" s="39" t="s">
        <v>294</v>
      </c>
      <c r="T5" s="39"/>
      <c r="U5" s="71"/>
      <c r="V5" s="9"/>
      <c r="W5" s="9"/>
    </row>
    <row r="6" ht="16.5" spans="1:23">
      <c r="A6" s="41" t="s">
        <v>288</v>
      </c>
      <c r="B6" s="23" t="s">
        <v>295</v>
      </c>
      <c r="C6" s="26"/>
      <c r="D6" s="23" t="s">
        <v>296</v>
      </c>
      <c r="E6" s="23" t="s">
        <v>297</v>
      </c>
      <c r="F6" s="23" t="s">
        <v>62</v>
      </c>
      <c r="G6" s="46" t="s">
        <v>287</v>
      </c>
      <c r="H6" s="46" t="s">
        <v>67</v>
      </c>
      <c r="I6" s="46" t="s">
        <v>251</v>
      </c>
      <c r="J6" s="46" t="s">
        <v>287</v>
      </c>
      <c r="K6" s="46" t="s">
        <v>67</v>
      </c>
      <c r="L6" s="46" t="s">
        <v>251</v>
      </c>
      <c r="M6" s="4" t="s">
        <v>287</v>
      </c>
      <c r="N6" s="4" t="s">
        <v>67</v>
      </c>
      <c r="O6" s="4" t="s">
        <v>251</v>
      </c>
      <c r="P6" s="4" t="s">
        <v>287</v>
      </c>
      <c r="Q6" s="4" t="s">
        <v>67</v>
      </c>
      <c r="R6" s="4" t="s">
        <v>251</v>
      </c>
      <c r="S6" s="4" t="s">
        <v>287</v>
      </c>
      <c r="T6" s="4" t="s">
        <v>67</v>
      </c>
      <c r="U6" s="4" t="s">
        <v>251</v>
      </c>
      <c r="V6" s="9"/>
      <c r="W6" s="9"/>
    </row>
    <row r="7" ht="16.5" spans="1:23">
      <c r="A7" s="41" t="s">
        <v>288</v>
      </c>
      <c r="B7" s="23" t="s">
        <v>295</v>
      </c>
      <c r="C7" s="26"/>
      <c r="D7" s="23" t="s">
        <v>296</v>
      </c>
      <c r="E7" s="23" t="s">
        <v>262</v>
      </c>
      <c r="F7" s="23" t="s">
        <v>62</v>
      </c>
      <c r="G7" s="46"/>
      <c r="H7" s="46"/>
      <c r="I7" s="46"/>
      <c r="J7" s="46"/>
      <c r="K7" s="46"/>
      <c r="L7" s="46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47"/>
      <c r="B8" s="48"/>
      <c r="C8" s="26"/>
      <c r="D8" s="49"/>
      <c r="E8" s="28"/>
      <c r="F8" s="50"/>
      <c r="G8" s="24"/>
      <c r="H8" s="43"/>
      <c r="I8" s="43"/>
      <c r="J8" s="43"/>
      <c r="K8" s="43"/>
      <c r="L8" s="24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1"/>
      <c r="B9" s="52"/>
      <c r="C9" s="26"/>
      <c r="D9" s="53"/>
      <c r="E9" s="28"/>
      <c r="F9" s="50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54"/>
      <c r="B10" s="55"/>
      <c r="C10" s="26"/>
      <c r="D10" s="56"/>
      <c r="E10" s="28"/>
      <c r="F10" s="50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1"/>
      <c r="B11" s="55"/>
      <c r="C11" s="57"/>
      <c r="D11" s="56"/>
      <c r="E11" s="27"/>
      <c r="F11" s="50"/>
      <c r="G11" s="9"/>
      <c r="H11" s="43"/>
      <c r="I11" s="43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4"/>
      <c r="B12" s="58"/>
      <c r="C12" s="57"/>
      <c r="D12" s="59"/>
      <c r="E12" s="27"/>
      <c r="F12" s="4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0"/>
      <c r="B13" s="61"/>
      <c r="C13" s="30"/>
      <c r="D13" s="62"/>
      <c r="E13" s="30"/>
      <c r="F13" s="2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3"/>
      <c r="B14" s="64"/>
      <c r="C14" s="30"/>
      <c r="D14" s="65"/>
      <c r="E14" s="30"/>
      <c r="F14" s="2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3"/>
      <c r="B15" s="64"/>
      <c r="C15" s="30"/>
      <c r="D15" s="65"/>
      <c r="E15" s="30"/>
      <c r="F15" s="2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3"/>
      <c r="B16" s="64"/>
      <c r="C16" s="30"/>
      <c r="D16" s="65"/>
      <c r="E16" s="30"/>
      <c r="F16" s="2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6"/>
      <c r="B17" s="67"/>
      <c r="C17" s="30"/>
      <c r="D17" s="68"/>
      <c r="E17" s="30"/>
      <c r="F17" s="2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1"/>
      <c r="B18" s="61"/>
      <c r="C18" s="61"/>
      <c r="D18" s="61"/>
      <c r="E18" s="61"/>
      <c r="F18" s="61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67"/>
      <c r="B19" s="67"/>
      <c r="C19" s="67"/>
      <c r="D19" s="67"/>
      <c r="E19" s="67"/>
      <c r="F19" s="67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298</v>
      </c>
      <c r="B21" s="14"/>
      <c r="C21" s="14"/>
      <c r="D21" s="14"/>
      <c r="E21" s="15"/>
      <c r="F21" s="16"/>
      <c r="G21" s="31"/>
      <c r="H21" s="37"/>
      <c r="I21" s="37"/>
      <c r="J21" s="13" t="s">
        <v>266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69" t="s">
        <v>299</v>
      </c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301</v>
      </c>
      <c r="B2" s="34" t="s">
        <v>247</v>
      </c>
      <c r="C2" s="34" t="s">
        <v>248</v>
      </c>
      <c r="D2" s="34" t="s">
        <v>249</v>
      </c>
      <c r="E2" s="34" t="s">
        <v>250</v>
      </c>
      <c r="F2" s="34" t="s">
        <v>251</v>
      </c>
      <c r="G2" s="33" t="s">
        <v>302</v>
      </c>
      <c r="H2" s="33" t="s">
        <v>303</v>
      </c>
      <c r="I2" s="33" t="s">
        <v>304</v>
      </c>
      <c r="J2" s="33" t="s">
        <v>303</v>
      </c>
      <c r="K2" s="33" t="s">
        <v>305</v>
      </c>
      <c r="L2" s="33" t="s">
        <v>303</v>
      </c>
      <c r="M2" s="34" t="s">
        <v>286</v>
      </c>
      <c r="N2" s="34" t="s">
        <v>260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301</v>
      </c>
      <c r="B4" s="36" t="s">
        <v>306</v>
      </c>
      <c r="C4" s="36" t="s">
        <v>287</v>
      </c>
      <c r="D4" s="36" t="s">
        <v>249</v>
      </c>
      <c r="E4" s="34" t="s">
        <v>250</v>
      </c>
      <c r="F4" s="34" t="s">
        <v>251</v>
      </c>
      <c r="G4" s="33" t="s">
        <v>302</v>
      </c>
      <c r="H4" s="33" t="s">
        <v>303</v>
      </c>
      <c r="I4" s="33" t="s">
        <v>304</v>
      </c>
      <c r="J4" s="33" t="s">
        <v>303</v>
      </c>
      <c r="K4" s="33" t="s">
        <v>305</v>
      </c>
      <c r="L4" s="33" t="s">
        <v>303</v>
      </c>
      <c r="M4" s="34" t="s">
        <v>286</v>
      </c>
      <c r="N4" s="34" t="s">
        <v>260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307</v>
      </c>
      <c r="B11" s="14"/>
      <c r="C11" s="14"/>
      <c r="D11" s="15"/>
      <c r="E11" s="16"/>
      <c r="F11" s="37"/>
      <c r="G11" s="31"/>
      <c r="H11" s="37"/>
      <c r="I11" s="13" t="s">
        <v>308</v>
      </c>
      <c r="J11" s="14"/>
      <c r="K11" s="14"/>
      <c r="L11" s="14"/>
      <c r="M11" s="14"/>
      <c r="N11" s="21"/>
    </row>
    <row r="12" ht="16.5" spans="1:14">
      <c r="A12" s="17" t="s">
        <v>309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0" sqref="F10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280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311</v>
      </c>
      <c r="H2" s="4" t="s">
        <v>312</v>
      </c>
      <c r="I2" s="4" t="s">
        <v>313</v>
      </c>
      <c r="J2" s="4" t="s">
        <v>314</v>
      </c>
      <c r="K2" s="5" t="s">
        <v>286</v>
      </c>
      <c r="L2" s="5" t="s">
        <v>260</v>
      </c>
    </row>
    <row r="3" ht="30" customHeight="1" spans="1:12">
      <c r="A3" s="22" t="s">
        <v>288</v>
      </c>
      <c r="B3" s="23" t="s">
        <v>295</v>
      </c>
      <c r="C3" s="23"/>
      <c r="D3" s="23" t="s">
        <v>296</v>
      </c>
      <c r="E3" s="23" t="s">
        <v>297</v>
      </c>
      <c r="F3" s="23" t="s">
        <v>62</v>
      </c>
      <c r="G3" s="9" t="s">
        <v>315</v>
      </c>
      <c r="H3" s="24" t="s">
        <v>316</v>
      </c>
      <c r="I3" s="24"/>
      <c r="J3" s="9"/>
      <c r="K3" s="32" t="s">
        <v>317</v>
      </c>
      <c r="L3" s="9" t="s">
        <v>276</v>
      </c>
    </row>
    <row r="4" ht="30" customHeight="1" spans="1:12">
      <c r="A4" s="22" t="s">
        <v>288</v>
      </c>
      <c r="B4" s="23" t="s">
        <v>295</v>
      </c>
      <c r="C4" s="23"/>
      <c r="D4" s="23" t="s">
        <v>296</v>
      </c>
      <c r="E4" s="23" t="s">
        <v>262</v>
      </c>
      <c r="F4" s="23" t="s">
        <v>62</v>
      </c>
      <c r="G4" s="9" t="s">
        <v>315</v>
      </c>
      <c r="H4" s="24" t="s">
        <v>316</v>
      </c>
      <c r="I4" s="24"/>
      <c r="J4" s="9"/>
      <c r="K4" s="32" t="s">
        <v>317</v>
      </c>
      <c r="L4" s="9" t="s">
        <v>276</v>
      </c>
    </row>
    <row r="5" ht="30" customHeight="1" spans="1:12">
      <c r="A5" s="22"/>
      <c r="B5" s="25"/>
      <c r="C5" s="26"/>
      <c r="D5" s="27"/>
      <c r="E5" s="28"/>
      <c r="F5" s="29"/>
      <c r="G5" s="9"/>
      <c r="H5" s="24"/>
      <c r="I5" s="10"/>
      <c r="J5" s="10"/>
      <c r="K5" s="32"/>
      <c r="L5" s="9"/>
    </row>
    <row r="6" ht="30" customHeight="1" spans="1:12">
      <c r="A6" s="22"/>
      <c r="B6" s="25"/>
      <c r="C6" s="26"/>
      <c r="D6" s="27"/>
      <c r="E6" s="28"/>
      <c r="F6" s="29"/>
      <c r="G6" s="9"/>
      <c r="H6" s="24"/>
      <c r="I6" s="10"/>
      <c r="J6" s="10"/>
      <c r="K6" s="32"/>
      <c r="L6" s="9"/>
    </row>
    <row r="7" ht="30" customHeight="1" spans="1:12">
      <c r="A7" s="22"/>
      <c r="B7" s="25"/>
      <c r="C7" s="26"/>
      <c r="D7" s="27"/>
      <c r="E7" s="28"/>
      <c r="F7" s="29"/>
      <c r="G7" s="9"/>
      <c r="H7" s="24"/>
      <c r="I7" s="24"/>
      <c r="J7" s="9"/>
      <c r="K7" s="32"/>
      <c r="L7" s="9"/>
    </row>
    <row r="8" ht="30" customHeight="1" spans="1:12">
      <c r="A8" s="22"/>
      <c r="B8" s="25"/>
      <c r="C8" s="30"/>
      <c r="D8" s="30"/>
      <c r="E8" s="30"/>
      <c r="F8" s="29"/>
      <c r="G8" s="9"/>
      <c r="H8" s="24"/>
      <c r="I8" s="24"/>
      <c r="J8" s="9"/>
      <c r="K8" s="32"/>
      <c r="L8" s="9"/>
    </row>
    <row r="9" ht="30" customHeight="1" spans="1:12">
      <c r="A9" s="22"/>
      <c r="B9" s="25"/>
      <c r="C9" s="30"/>
      <c r="D9" s="30"/>
      <c r="E9" s="30"/>
      <c r="F9" s="29"/>
      <c r="G9" s="9"/>
      <c r="H9" s="24"/>
      <c r="I9" s="10"/>
      <c r="J9" s="10"/>
      <c r="K9" s="32"/>
      <c r="L9" s="9"/>
    </row>
    <row r="10" ht="30" customHeight="1" spans="1:12">
      <c r="A10" s="22"/>
      <c r="B10" s="25"/>
      <c r="C10" s="30"/>
      <c r="D10" s="30"/>
      <c r="E10" s="30"/>
      <c r="F10" s="29"/>
      <c r="G10" s="9"/>
      <c r="H10" s="24"/>
      <c r="I10" s="10"/>
      <c r="J10" s="10"/>
      <c r="K10" s="32"/>
      <c r="L10" s="9"/>
    </row>
    <row r="11" ht="30" customHeight="1" spans="1:12">
      <c r="A11" s="22"/>
      <c r="B11" s="25"/>
      <c r="C11" s="30"/>
      <c r="D11" s="30"/>
      <c r="E11" s="30"/>
      <c r="F11" s="29"/>
      <c r="G11" s="9"/>
      <c r="H11" s="24"/>
      <c r="I11" s="10"/>
      <c r="J11" s="10"/>
      <c r="K11" s="32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318</v>
      </c>
      <c r="B13" s="14"/>
      <c r="C13" s="14"/>
      <c r="D13" s="14"/>
      <c r="E13" s="15"/>
      <c r="F13" s="16"/>
      <c r="G13" s="31"/>
      <c r="H13" s="13" t="s">
        <v>319</v>
      </c>
      <c r="I13" s="14"/>
      <c r="J13" s="14"/>
      <c r="K13" s="14"/>
      <c r="L13" s="21"/>
    </row>
    <row r="14" ht="16.5" spans="1:12">
      <c r="A14" s="17" t="s">
        <v>320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5" sqref="H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287</v>
      </c>
      <c r="D2" s="5" t="s">
        <v>249</v>
      </c>
      <c r="E2" s="5" t="s">
        <v>250</v>
      </c>
      <c r="F2" s="4" t="s">
        <v>322</v>
      </c>
      <c r="G2" s="4" t="s">
        <v>270</v>
      </c>
      <c r="H2" s="6" t="s">
        <v>271</v>
      </c>
      <c r="I2" s="19" t="s">
        <v>273</v>
      </c>
    </row>
    <row r="3" s="1" customFormat="1" ht="16.5" spans="1:9">
      <c r="A3" s="4"/>
      <c r="B3" s="7"/>
      <c r="C3" s="7"/>
      <c r="D3" s="7"/>
      <c r="E3" s="7"/>
      <c r="F3" s="4" t="s">
        <v>323</v>
      </c>
      <c r="G3" s="4" t="s">
        <v>274</v>
      </c>
      <c r="H3" s="8"/>
      <c r="I3" s="20"/>
    </row>
    <row r="4" spans="1:9">
      <c r="A4" s="9">
        <v>1</v>
      </c>
      <c r="B4" s="10" t="s">
        <v>324</v>
      </c>
      <c r="C4" s="11" t="s">
        <v>325</v>
      </c>
      <c r="D4" s="9" t="s">
        <v>111</v>
      </c>
      <c r="E4" s="9" t="s">
        <v>326</v>
      </c>
      <c r="F4" s="12" t="s">
        <v>327</v>
      </c>
      <c r="G4" s="12" t="s">
        <v>328</v>
      </c>
      <c r="H4" s="9">
        <f>G4+F4</f>
        <v>-11</v>
      </c>
      <c r="I4" s="9" t="s">
        <v>276</v>
      </c>
    </row>
    <row r="5" spans="1:9">
      <c r="A5" s="9">
        <v>2</v>
      </c>
      <c r="B5" s="10" t="s">
        <v>324</v>
      </c>
      <c r="C5" s="11" t="s">
        <v>325</v>
      </c>
      <c r="D5" s="9" t="s">
        <v>112</v>
      </c>
      <c r="E5" s="9" t="s">
        <v>326</v>
      </c>
      <c r="F5" s="9">
        <v>-4</v>
      </c>
      <c r="G5" s="9">
        <v>-5</v>
      </c>
      <c r="H5" s="9">
        <f>G5+F5</f>
        <v>-9</v>
      </c>
      <c r="I5" s="9" t="s">
        <v>276</v>
      </c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329</v>
      </c>
      <c r="B12" s="14"/>
      <c r="C12" s="14"/>
      <c r="D12" s="15"/>
      <c r="E12" s="16"/>
      <c r="F12" s="13" t="s">
        <v>330</v>
      </c>
      <c r="G12" s="14"/>
      <c r="H12" s="15"/>
      <c r="I12" s="21"/>
    </row>
    <row r="13" ht="16.5" spans="1:9">
      <c r="A13" s="17" t="s">
        <v>331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1" t="s">
        <v>35</v>
      </c>
      <c r="C2" s="462"/>
      <c r="D2" s="462"/>
      <c r="E2" s="462"/>
      <c r="F2" s="462"/>
      <c r="G2" s="462"/>
      <c r="H2" s="462"/>
      <c r="I2" s="476"/>
    </row>
    <row r="3" ht="27.95" customHeight="1" spans="2:9">
      <c r="B3" s="463"/>
      <c r="C3" s="464"/>
      <c r="D3" s="465" t="s">
        <v>36</v>
      </c>
      <c r="E3" s="466"/>
      <c r="F3" s="467" t="s">
        <v>37</v>
      </c>
      <c r="G3" s="468"/>
      <c r="H3" s="465" t="s">
        <v>38</v>
      </c>
      <c r="I3" s="477"/>
    </row>
    <row r="4" ht="27.95" customHeight="1" spans="2:9">
      <c r="B4" s="463" t="s">
        <v>39</v>
      </c>
      <c r="C4" s="464" t="s">
        <v>40</v>
      </c>
      <c r="D4" s="464" t="s">
        <v>41</v>
      </c>
      <c r="E4" s="464" t="s">
        <v>42</v>
      </c>
      <c r="F4" s="469" t="s">
        <v>41</v>
      </c>
      <c r="G4" s="469" t="s">
        <v>42</v>
      </c>
      <c r="H4" s="464" t="s">
        <v>41</v>
      </c>
      <c r="I4" s="478" t="s">
        <v>42</v>
      </c>
    </row>
    <row r="5" ht="27.95" customHeight="1" spans="2:9">
      <c r="B5" s="470" t="s">
        <v>43</v>
      </c>
      <c r="C5" s="10">
        <v>13</v>
      </c>
      <c r="D5" s="10">
        <v>0</v>
      </c>
      <c r="E5" s="10">
        <v>1</v>
      </c>
      <c r="F5" s="471">
        <v>0</v>
      </c>
      <c r="G5" s="471">
        <v>1</v>
      </c>
      <c r="H5" s="10">
        <v>1</v>
      </c>
      <c r="I5" s="479">
        <v>2</v>
      </c>
    </row>
    <row r="6" ht="27.95" customHeight="1" spans="2:9">
      <c r="B6" s="470" t="s">
        <v>44</v>
      </c>
      <c r="C6" s="10">
        <v>20</v>
      </c>
      <c r="D6" s="10">
        <v>0</v>
      </c>
      <c r="E6" s="10">
        <v>1</v>
      </c>
      <c r="F6" s="471">
        <v>1</v>
      </c>
      <c r="G6" s="471">
        <v>2</v>
      </c>
      <c r="H6" s="10">
        <v>2</v>
      </c>
      <c r="I6" s="479">
        <v>3</v>
      </c>
    </row>
    <row r="7" ht="27.95" customHeight="1" spans="2:9">
      <c r="B7" s="470" t="s">
        <v>45</v>
      </c>
      <c r="C7" s="10">
        <v>32</v>
      </c>
      <c r="D7" s="10">
        <v>0</v>
      </c>
      <c r="E7" s="10">
        <v>1</v>
      </c>
      <c r="F7" s="471">
        <v>2</v>
      </c>
      <c r="G7" s="471">
        <v>3</v>
      </c>
      <c r="H7" s="10">
        <v>3</v>
      </c>
      <c r="I7" s="479">
        <v>4</v>
      </c>
    </row>
    <row r="8" ht="27.95" customHeight="1" spans="2:9">
      <c r="B8" s="470" t="s">
        <v>46</v>
      </c>
      <c r="C8" s="10">
        <v>50</v>
      </c>
      <c r="D8" s="10">
        <v>1</v>
      </c>
      <c r="E8" s="10">
        <v>2</v>
      </c>
      <c r="F8" s="471">
        <v>3</v>
      </c>
      <c r="G8" s="471">
        <v>4</v>
      </c>
      <c r="H8" s="10">
        <v>5</v>
      </c>
      <c r="I8" s="479">
        <v>6</v>
      </c>
    </row>
    <row r="9" ht="27.95" customHeight="1" spans="2:9">
      <c r="B9" s="470" t="s">
        <v>47</v>
      </c>
      <c r="C9" s="10">
        <v>80</v>
      </c>
      <c r="D9" s="10">
        <v>2</v>
      </c>
      <c r="E9" s="10">
        <v>3</v>
      </c>
      <c r="F9" s="471">
        <v>5</v>
      </c>
      <c r="G9" s="471">
        <v>6</v>
      </c>
      <c r="H9" s="10">
        <v>7</v>
      </c>
      <c r="I9" s="479">
        <v>8</v>
      </c>
    </row>
    <row r="10" ht="27.95" customHeight="1" spans="2:9">
      <c r="B10" s="470" t="s">
        <v>48</v>
      </c>
      <c r="C10" s="10">
        <v>125</v>
      </c>
      <c r="D10" s="10">
        <v>3</v>
      </c>
      <c r="E10" s="10">
        <v>4</v>
      </c>
      <c r="F10" s="471">
        <v>7</v>
      </c>
      <c r="G10" s="471">
        <v>8</v>
      </c>
      <c r="H10" s="10">
        <v>10</v>
      </c>
      <c r="I10" s="479">
        <v>11</v>
      </c>
    </row>
    <row r="11" ht="27.95" customHeight="1" spans="2:9">
      <c r="B11" s="470" t="s">
        <v>49</v>
      </c>
      <c r="C11" s="10">
        <v>200</v>
      </c>
      <c r="D11" s="10">
        <v>5</v>
      </c>
      <c r="E11" s="10">
        <v>6</v>
      </c>
      <c r="F11" s="471">
        <v>10</v>
      </c>
      <c r="G11" s="471">
        <v>11</v>
      </c>
      <c r="H11" s="10">
        <v>14</v>
      </c>
      <c r="I11" s="479">
        <v>15</v>
      </c>
    </row>
    <row r="12" ht="27.95" customHeight="1" spans="2:9">
      <c r="B12" s="472" t="s">
        <v>50</v>
      </c>
      <c r="C12" s="473">
        <v>315</v>
      </c>
      <c r="D12" s="473">
        <v>7</v>
      </c>
      <c r="E12" s="473">
        <v>8</v>
      </c>
      <c r="F12" s="474">
        <v>14</v>
      </c>
      <c r="G12" s="474">
        <v>15</v>
      </c>
      <c r="H12" s="473">
        <v>21</v>
      </c>
      <c r="I12" s="480">
        <v>22</v>
      </c>
    </row>
    <row r="14" spans="2:4">
      <c r="B14" s="475" t="s">
        <v>51</v>
      </c>
      <c r="C14" s="475"/>
      <c r="D14" s="47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H52" sqref="H52:I52"/>
    </sheetView>
  </sheetViews>
  <sheetFormatPr defaultColWidth="10.375" defaultRowHeight="16.5" customHeight="1"/>
  <cols>
    <col min="1" max="1" width="11.125" style="285" customWidth="1"/>
    <col min="2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391" t="s">
        <v>52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58" t="s">
        <v>56</v>
      </c>
      <c r="J2" s="358"/>
      <c r="K2" s="359"/>
    </row>
    <row r="3" ht="14.25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ht="14.25" spans="1:11">
      <c r="A4" s="296" t="s">
        <v>61</v>
      </c>
      <c r="B4" s="178" t="s">
        <v>62</v>
      </c>
      <c r="C4" s="179"/>
      <c r="D4" s="296" t="s">
        <v>63</v>
      </c>
      <c r="E4" s="297"/>
      <c r="F4" s="298">
        <v>45468</v>
      </c>
      <c r="G4" s="299"/>
      <c r="H4" s="296" t="s">
        <v>64</v>
      </c>
      <c r="I4" s="297"/>
      <c r="J4" s="178" t="s">
        <v>65</v>
      </c>
      <c r="K4" s="179" t="s">
        <v>66</v>
      </c>
    </row>
    <row r="5" ht="14.25" spans="1:11">
      <c r="A5" s="300" t="s">
        <v>67</v>
      </c>
      <c r="B5" s="178" t="s">
        <v>68</v>
      </c>
      <c r="C5" s="179"/>
      <c r="D5" s="296" t="s">
        <v>69</v>
      </c>
      <c r="E5" s="297"/>
      <c r="F5" s="298">
        <v>45457</v>
      </c>
      <c r="G5" s="299"/>
      <c r="H5" s="296" t="s">
        <v>70</v>
      </c>
      <c r="I5" s="297"/>
      <c r="J5" s="178" t="s">
        <v>65</v>
      </c>
      <c r="K5" s="179" t="s">
        <v>66</v>
      </c>
    </row>
    <row r="6" ht="14.25" spans="1:11">
      <c r="A6" s="296" t="s">
        <v>71</v>
      </c>
      <c r="B6" s="301" t="s">
        <v>72</v>
      </c>
      <c r="C6" s="302">
        <v>6</v>
      </c>
      <c r="D6" s="300" t="s">
        <v>73</v>
      </c>
      <c r="E6" s="303"/>
      <c r="F6" s="298">
        <v>45463</v>
      </c>
      <c r="G6" s="299"/>
      <c r="H6" s="296" t="s">
        <v>74</v>
      </c>
      <c r="I6" s="297"/>
      <c r="J6" s="178" t="s">
        <v>65</v>
      </c>
      <c r="K6" s="179" t="s">
        <v>66</v>
      </c>
    </row>
    <row r="7" ht="14.25" spans="1:11">
      <c r="A7" s="296" t="s">
        <v>75</v>
      </c>
      <c r="B7" s="304">
        <v>626</v>
      </c>
      <c r="C7" s="305"/>
      <c r="D7" s="300" t="s">
        <v>76</v>
      </c>
      <c r="E7" s="306"/>
      <c r="F7" s="298">
        <v>45466</v>
      </c>
      <c r="G7" s="299"/>
      <c r="H7" s="296" t="s">
        <v>77</v>
      </c>
      <c r="I7" s="297"/>
      <c r="J7" s="178" t="s">
        <v>65</v>
      </c>
      <c r="K7" s="179" t="s">
        <v>66</v>
      </c>
    </row>
    <row r="8" ht="15" spans="1:11">
      <c r="A8" s="307" t="s">
        <v>78</v>
      </c>
      <c r="B8" s="308" t="s">
        <v>79</v>
      </c>
      <c r="C8" s="309"/>
      <c r="D8" s="310" t="s">
        <v>80</v>
      </c>
      <c r="E8" s="311"/>
      <c r="F8" s="312">
        <v>45466</v>
      </c>
      <c r="G8" s="313"/>
      <c r="H8" s="310" t="s">
        <v>81</v>
      </c>
      <c r="I8" s="311"/>
      <c r="J8" s="330" t="s">
        <v>65</v>
      </c>
      <c r="K8" s="360" t="s">
        <v>66</v>
      </c>
    </row>
    <row r="9" ht="15" spans="1:11">
      <c r="A9" s="392" t="s">
        <v>82</v>
      </c>
      <c r="B9" s="393"/>
      <c r="C9" s="393"/>
      <c r="D9" s="394"/>
      <c r="E9" s="394"/>
      <c r="F9" s="394"/>
      <c r="G9" s="394"/>
      <c r="H9" s="394"/>
      <c r="I9" s="394"/>
      <c r="J9" s="394"/>
      <c r="K9" s="441"/>
    </row>
    <row r="10" ht="15" spans="1:11">
      <c r="A10" s="395" t="s">
        <v>83</v>
      </c>
      <c r="B10" s="396"/>
      <c r="C10" s="396"/>
      <c r="D10" s="396"/>
      <c r="E10" s="396"/>
      <c r="F10" s="396"/>
      <c r="G10" s="396"/>
      <c r="H10" s="396"/>
      <c r="I10" s="396"/>
      <c r="J10" s="396"/>
      <c r="K10" s="442"/>
    </row>
    <row r="11" ht="14.25" spans="1:11">
      <c r="A11" s="397" t="s">
        <v>84</v>
      </c>
      <c r="B11" s="398" t="s">
        <v>85</v>
      </c>
      <c r="C11" s="399" t="s">
        <v>86</v>
      </c>
      <c r="D11" s="400"/>
      <c r="E11" s="401" t="s">
        <v>87</v>
      </c>
      <c r="F11" s="398" t="s">
        <v>85</v>
      </c>
      <c r="G11" s="399" t="s">
        <v>86</v>
      </c>
      <c r="H11" s="399" t="s">
        <v>88</v>
      </c>
      <c r="I11" s="401" t="s">
        <v>89</v>
      </c>
      <c r="J11" s="398" t="s">
        <v>85</v>
      </c>
      <c r="K11" s="443" t="s">
        <v>86</v>
      </c>
    </row>
    <row r="12" ht="14.25" spans="1:11">
      <c r="A12" s="300" t="s">
        <v>90</v>
      </c>
      <c r="B12" s="320" t="s">
        <v>85</v>
      </c>
      <c r="C12" s="178" t="s">
        <v>86</v>
      </c>
      <c r="D12" s="306"/>
      <c r="E12" s="303" t="s">
        <v>91</v>
      </c>
      <c r="F12" s="320" t="s">
        <v>85</v>
      </c>
      <c r="G12" s="178" t="s">
        <v>86</v>
      </c>
      <c r="H12" s="178" t="s">
        <v>88</v>
      </c>
      <c r="I12" s="303" t="s">
        <v>92</v>
      </c>
      <c r="J12" s="320" t="s">
        <v>85</v>
      </c>
      <c r="K12" s="179" t="s">
        <v>86</v>
      </c>
    </row>
    <row r="13" ht="14.25" spans="1:11">
      <c r="A13" s="300" t="s">
        <v>93</v>
      </c>
      <c r="B13" s="320" t="s">
        <v>85</v>
      </c>
      <c r="C13" s="178" t="s">
        <v>86</v>
      </c>
      <c r="D13" s="306"/>
      <c r="E13" s="303" t="s">
        <v>94</v>
      </c>
      <c r="F13" s="178" t="s">
        <v>95</v>
      </c>
      <c r="G13" s="178" t="s">
        <v>96</v>
      </c>
      <c r="H13" s="178" t="s">
        <v>88</v>
      </c>
      <c r="I13" s="303" t="s">
        <v>97</v>
      </c>
      <c r="J13" s="320" t="s">
        <v>85</v>
      </c>
      <c r="K13" s="179" t="s">
        <v>86</v>
      </c>
    </row>
    <row r="14" ht="15" spans="1:11">
      <c r="A14" s="310" t="s">
        <v>98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62"/>
    </row>
    <row r="15" ht="15" spans="1:11">
      <c r="A15" s="395" t="s">
        <v>99</v>
      </c>
      <c r="B15" s="396"/>
      <c r="C15" s="396"/>
      <c r="D15" s="396"/>
      <c r="E15" s="396"/>
      <c r="F15" s="396"/>
      <c r="G15" s="396"/>
      <c r="H15" s="396"/>
      <c r="I15" s="396"/>
      <c r="J15" s="396"/>
      <c r="K15" s="442"/>
    </row>
    <row r="16" ht="14.25" spans="1:11">
      <c r="A16" s="402" t="s">
        <v>100</v>
      </c>
      <c r="B16" s="399" t="s">
        <v>95</v>
      </c>
      <c r="C16" s="399" t="s">
        <v>96</v>
      </c>
      <c r="D16" s="403"/>
      <c r="E16" s="404" t="s">
        <v>101</v>
      </c>
      <c r="F16" s="399" t="s">
        <v>95</v>
      </c>
      <c r="G16" s="399" t="s">
        <v>96</v>
      </c>
      <c r="H16" s="405"/>
      <c r="I16" s="404" t="s">
        <v>102</v>
      </c>
      <c r="J16" s="399" t="s">
        <v>95</v>
      </c>
      <c r="K16" s="443" t="s">
        <v>96</v>
      </c>
    </row>
    <row r="17" customHeight="1" spans="1:22">
      <c r="A17" s="337" t="s">
        <v>103</v>
      </c>
      <c r="B17" s="178" t="s">
        <v>95</v>
      </c>
      <c r="C17" s="178" t="s">
        <v>96</v>
      </c>
      <c r="D17" s="406"/>
      <c r="E17" s="338" t="s">
        <v>104</v>
      </c>
      <c r="F17" s="178" t="s">
        <v>95</v>
      </c>
      <c r="G17" s="178" t="s">
        <v>96</v>
      </c>
      <c r="H17" s="407"/>
      <c r="I17" s="338" t="s">
        <v>105</v>
      </c>
      <c r="J17" s="178" t="s">
        <v>95</v>
      </c>
      <c r="K17" s="179" t="s">
        <v>96</v>
      </c>
      <c r="L17" s="444"/>
      <c r="M17" s="444"/>
      <c r="N17" s="444"/>
      <c r="O17" s="444"/>
      <c r="P17" s="444"/>
      <c r="Q17" s="444"/>
      <c r="R17" s="444"/>
      <c r="S17" s="444"/>
      <c r="T17" s="444"/>
      <c r="U17" s="444"/>
      <c r="V17" s="444"/>
    </row>
    <row r="18" ht="18" customHeight="1" spans="1:11">
      <c r="A18" s="408" t="s">
        <v>106</v>
      </c>
      <c r="B18" s="409"/>
      <c r="C18" s="409"/>
      <c r="D18" s="409"/>
      <c r="E18" s="409"/>
      <c r="F18" s="409"/>
      <c r="G18" s="409"/>
      <c r="H18" s="409"/>
      <c r="I18" s="409"/>
      <c r="J18" s="409"/>
      <c r="K18" s="445"/>
    </row>
    <row r="19" s="390" customFormat="1" ht="18" customHeight="1" spans="1:11">
      <c r="A19" s="395" t="s">
        <v>107</v>
      </c>
      <c r="B19" s="396"/>
      <c r="C19" s="396"/>
      <c r="D19" s="396"/>
      <c r="E19" s="396"/>
      <c r="F19" s="396"/>
      <c r="G19" s="396"/>
      <c r="H19" s="396"/>
      <c r="I19" s="396"/>
      <c r="J19" s="396"/>
      <c r="K19" s="442"/>
    </row>
    <row r="20" customHeight="1" spans="1:11">
      <c r="A20" s="410" t="s">
        <v>108</v>
      </c>
      <c r="B20" s="411"/>
      <c r="C20" s="411"/>
      <c r="D20" s="411"/>
      <c r="E20" s="411"/>
      <c r="F20" s="411"/>
      <c r="G20" s="411"/>
      <c r="H20" s="411"/>
      <c r="I20" s="411"/>
      <c r="J20" s="411"/>
      <c r="K20" s="446"/>
    </row>
    <row r="21" ht="21.75" customHeight="1" spans="1:11">
      <c r="A21" s="412" t="s">
        <v>109</v>
      </c>
      <c r="B21" s="131"/>
      <c r="C21" s="413">
        <v>120</v>
      </c>
      <c r="D21" s="413">
        <v>130</v>
      </c>
      <c r="E21" s="413">
        <v>140</v>
      </c>
      <c r="F21" s="413">
        <v>150</v>
      </c>
      <c r="G21" s="413">
        <v>160</v>
      </c>
      <c r="H21" s="414">
        <v>170</v>
      </c>
      <c r="I21" s="131"/>
      <c r="J21" s="447"/>
      <c r="K21" s="367" t="s">
        <v>110</v>
      </c>
    </row>
    <row r="22" ht="23" customHeight="1" spans="1:11">
      <c r="A22" s="277" t="s">
        <v>111</v>
      </c>
      <c r="B22" s="415"/>
      <c r="C22" s="415" t="s">
        <v>95</v>
      </c>
      <c r="D22" s="415" t="s">
        <v>95</v>
      </c>
      <c r="E22" s="415" t="s">
        <v>95</v>
      </c>
      <c r="F22" s="415" t="s">
        <v>95</v>
      </c>
      <c r="G22" s="415" t="s">
        <v>95</v>
      </c>
      <c r="H22" s="415" t="s">
        <v>95</v>
      </c>
      <c r="I22" s="415"/>
      <c r="J22" s="415"/>
      <c r="K22" s="448"/>
    </row>
    <row r="23" ht="23" customHeight="1" spans="1:11">
      <c r="A23" s="277" t="s">
        <v>112</v>
      </c>
      <c r="B23" s="415"/>
      <c r="C23" s="415" t="s">
        <v>95</v>
      </c>
      <c r="D23" s="415" t="s">
        <v>95</v>
      </c>
      <c r="E23" s="415" t="s">
        <v>95</v>
      </c>
      <c r="F23" s="415" t="s">
        <v>95</v>
      </c>
      <c r="G23" s="415" t="s">
        <v>95</v>
      </c>
      <c r="H23" s="415" t="s">
        <v>95</v>
      </c>
      <c r="I23" s="415"/>
      <c r="J23" s="415"/>
      <c r="K23" s="448"/>
    </row>
    <row r="24" ht="23" customHeight="1" spans="1:11">
      <c r="A24" s="277"/>
      <c r="B24" s="416"/>
      <c r="C24" s="415"/>
      <c r="D24" s="415"/>
      <c r="E24" s="415"/>
      <c r="F24" s="415"/>
      <c r="G24" s="415"/>
      <c r="H24" s="415"/>
      <c r="I24" s="415"/>
      <c r="J24" s="415"/>
      <c r="K24" s="449"/>
    </row>
    <row r="25" ht="23" customHeight="1" spans="1:11">
      <c r="A25" s="277"/>
      <c r="B25" s="417"/>
      <c r="C25" s="415"/>
      <c r="D25" s="415"/>
      <c r="E25" s="415"/>
      <c r="F25" s="415"/>
      <c r="G25" s="415"/>
      <c r="H25" s="415"/>
      <c r="I25" s="415"/>
      <c r="J25" s="415"/>
      <c r="K25" s="449"/>
    </row>
    <row r="26" ht="23" customHeight="1" spans="1:11">
      <c r="A26" s="418"/>
      <c r="B26" s="417"/>
      <c r="C26" s="417"/>
      <c r="D26" s="417"/>
      <c r="E26" s="417"/>
      <c r="F26" s="417"/>
      <c r="G26" s="417"/>
      <c r="H26" s="417"/>
      <c r="I26" s="416"/>
      <c r="J26" s="416"/>
      <c r="K26" s="450"/>
    </row>
    <row r="27" ht="23" customHeight="1" spans="1:11">
      <c r="A27" s="418"/>
      <c r="B27" s="417"/>
      <c r="C27" s="417"/>
      <c r="D27" s="417"/>
      <c r="E27" s="417"/>
      <c r="F27" s="417"/>
      <c r="G27" s="417"/>
      <c r="H27" s="417"/>
      <c r="I27" s="417"/>
      <c r="J27" s="417"/>
      <c r="K27" s="450"/>
    </row>
    <row r="28" ht="18" customHeight="1" spans="1:11">
      <c r="A28" s="419" t="s">
        <v>113</v>
      </c>
      <c r="B28" s="420"/>
      <c r="C28" s="420"/>
      <c r="D28" s="420"/>
      <c r="E28" s="420"/>
      <c r="F28" s="420"/>
      <c r="G28" s="420"/>
      <c r="H28" s="420"/>
      <c r="I28" s="420"/>
      <c r="J28" s="420"/>
      <c r="K28" s="451"/>
    </row>
    <row r="29" ht="18.75" customHeight="1" spans="1:11">
      <c r="A29" s="421"/>
      <c r="B29" s="422"/>
      <c r="C29" s="422"/>
      <c r="D29" s="422"/>
      <c r="E29" s="422"/>
      <c r="F29" s="422"/>
      <c r="G29" s="422"/>
      <c r="H29" s="422"/>
      <c r="I29" s="422"/>
      <c r="J29" s="422"/>
      <c r="K29" s="452"/>
    </row>
    <row r="30" ht="18.75" customHeight="1" spans="1:11">
      <c r="A30" s="423"/>
      <c r="B30" s="424"/>
      <c r="C30" s="424"/>
      <c r="D30" s="424"/>
      <c r="E30" s="424"/>
      <c r="F30" s="424"/>
      <c r="G30" s="424"/>
      <c r="H30" s="424"/>
      <c r="I30" s="424"/>
      <c r="J30" s="424"/>
      <c r="K30" s="453"/>
    </row>
    <row r="31" ht="18" customHeight="1" spans="1:11">
      <c r="A31" s="419" t="s">
        <v>114</v>
      </c>
      <c r="B31" s="420"/>
      <c r="C31" s="420"/>
      <c r="D31" s="420"/>
      <c r="E31" s="420"/>
      <c r="F31" s="420"/>
      <c r="G31" s="420"/>
      <c r="H31" s="420"/>
      <c r="I31" s="420"/>
      <c r="J31" s="420"/>
      <c r="K31" s="451"/>
    </row>
    <row r="32" ht="14.25" spans="1:11">
      <c r="A32" s="425" t="s">
        <v>115</v>
      </c>
      <c r="B32" s="426"/>
      <c r="C32" s="426"/>
      <c r="D32" s="426"/>
      <c r="E32" s="426"/>
      <c r="F32" s="426"/>
      <c r="G32" s="426"/>
      <c r="H32" s="426"/>
      <c r="I32" s="426"/>
      <c r="J32" s="426"/>
      <c r="K32" s="454"/>
    </row>
    <row r="33" ht="15" spans="1:11">
      <c r="A33" s="186" t="s">
        <v>116</v>
      </c>
      <c r="B33" s="187"/>
      <c r="C33" s="178" t="s">
        <v>65</v>
      </c>
      <c r="D33" s="178" t="s">
        <v>66</v>
      </c>
      <c r="E33" s="427" t="s">
        <v>117</v>
      </c>
      <c r="F33" s="428"/>
      <c r="G33" s="428"/>
      <c r="H33" s="428"/>
      <c r="I33" s="428"/>
      <c r="J33" s="428"/>
      <c r="K33" s="455"/>
    </row>
    <row r="34" ht="15" spans="1:11">
      <c r="A34" s="429" t="s">
        <v>118</v>
      </c>
      <c r="B34" s="429"/>
      <c r="C34" s="429"/>
      <c r="D34" s="429"/>
      <c r="E34" s="429"/>
      <c r="F34" s="429"/>
      <c r="G34" s="429"/>
      <c r="H34" s="429"/>
      <c r="I34" s="429"/>
      <c r="J34" s="429"/>
      <c r="K34" s="429"/>
    </row>
    <row r="35" ht="21" customHeight="1" spans="1:11">
      <c r="A35" s="430" t="s">
        <v>119</v>
      </c>
      <c r="B35" s="431"/>
      <c r="C35" s="431"/>
      <c r="D35" s="431"/>
      <c r="E35" s="431"/>
      <c r="F35" s="431"/>
      <c r="G35" s="431"/>
      <c r="H35" s="431"/>
      <c r="I35" s="431"/>
      <c r="J35" s="431"/>
      <c r="K35" s="456"/>
    </row>
    <row r="36" ht="21" customHeight="1" spans="1:11">
      <c r="A36" s="343" t="s">
        <v>120</v>
      </c>
      <c r="B36" s="344"/>
      <c r="C36" s="344"/>
      <c r="D36" s="344"/>
      <c r="E36" s="344"/>
      <c r="F36" s="344"/>
      <c r="G36" s="344"/>
      <c r="H36" s="344"/>
      <c r="I36" s="344"/>
      <c r="J36" s="344"/>
      <c r="K36" s="372"/>
    </row>
    <row r="37" ht="21" customHeight="1" spans="1:11">
      <c r="A37" s="343" t="s">
        <v>121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2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2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2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2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2"/>
    </row>
    <row r="42" ht="15" spans="1:11">
      <c r="A42" s="340" t="s">
        <v>122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71"/>
    </row>
    <row r="43" ht="15" spans="1:11">
      <c r="A43" s="395" t="s">
        <v>123</v>
      </c>
      <c r="B43" s="396"/>
      <c r="C43" s="396"/>
      <c r="D43" s="396"/>
      <c r="E43" s="396"/>
      <c r="F43" s="396"/>
      <c r="G43" s="396"/>
      <c r="H43" s="396"/>
      <c r="I43" s="396"/>
      <c r="J43" s="396"/>
      <c r="K43" s="442"/>
    </row>
    <row r="44" ht="14.25" spans="1:11">
      <c r="A44" s="402" t="s">
        <v>124</v>
      </c>
      <c r="B44" s="399" t="s">
        <v>95</v>
      </c>
      <c r="C44" s="399" t="s">
        <v>96</v>
      </c>
      <c r="D44" s="399" t="s">
        <v>88</v>
      </c>
      <c r="E44" s="404" t="s">
        <v>125</v>
      </c>
      <c r="F44" s="399" t="s">
        <v>95</v>
      </c>
      <c r="G44" s="399" t="s">
        <v>96</v>
      </c>
      <c r="H44" s="399" t="s">
        <v>88</v>
      </c>
      <c r="I44" s="404" t="s">
        <v>126</v>
      </c>
      <c r="J44" s="399" t="s">
        <v>95</v>
      </c>
      <c r="K44" s="443" t="s">
        <v>96</v>
      </c>
    </row>
    <row r="45" ht="14.25" spans="1:11">
      <c r="A45" s="337" t="s">
        <v>87</v>
      </c>
      <c r="B45" s="178" t="s">
        <v>95</v>
      </c>
      <c r="C45" s="178" t="s">
        <v>96</v>
      </c>
      <c r="D45" s="178" t="s">
        <v>88</v>
      </c>
      <c r="E45" s="338" t="s">
        <v>94</v>
      </c>
      <c r="F45" s="178" t="s">
        <v>95</v>
      </c>
      <c r="G45" s="178" t="s">
        <v>96</v>
      </c>
      <c r="H45" s="178" t="s">
        <v>88</v>
      </c>
      <c r="I45" s="338" t="s">
        <v>105</v>
      </c>
      <c r="J45" s="178" t="s">
        <v>95</v>
      </c>
      <c r="K45" s="179" t="s">
        <v>96</v>
      </c>
    </row>
    <row r="46" ht="15" spans="1:11">
      <c r="A46" s="310" t="s">
        <v>98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62"/>
    </row>
    <row r="47" ht="15" spans="1:11">
      <c r="A47" s="429" t="s">
        <v>127</v>
      </c>
      <c r="B47" s="429"/>
      <c r="C47" s="429"/>
      <c r="D47" s="429"/>
      <c r="E47" s="429"/>
      <c r="F47" s="429"/>
      <c r="G47" s="429"/>
      <c r="H47" s="429"/>
      <c r="I47" s="429"/>
      <c r="J47" s="429"/>
      <c r="K47" s="429"/>
    </row>
    <row r="48" ht="15" spans="1:11">
      <c r="A48" s="430"/>
      <c r="B48" s="431"/>
      <c r="C48" s="431"/>
      <c r="D48" s="431"/>
      <c r="E48" s="431"/>
      <c r="F48" s="431"/>
      <c r="G48" s="431"/>
      <c r="H48" s="431"/>
      <c r="I48" s="431"/>
      <c r="J48" s="431"/>
      <c r="K48" s="456"/>
    </row>
    <row r="49" ht="15" spans="1:11">
      <c r="A49" s="432" t="s">
        <v>128</v>
      </c>
      <c r="B49" s="433" t="s">
        <v>129</v>
      </c>
      <c r="C49" s="433"/>
      <c r="D49" s="434" t="s">
        <v>130</v>
      </c>
      <c r="E49" s="435" t="s">
        <v>131</v>
      </c>
      <c r="F49" s="436" t="s">
        <v>132</v>
      </c>
      <c r="G49" s="437">
        <v>45459</v>
      </c>
      <c r="H49" s="438" t="s">
        <v>133</v>
      </c>
      <c r="I49" s="457"/>
      <c r="J49" s="458" t="s">
        <v>134</v>
      </c>
      <c r="K49" s="459"/>
    </row>
    <row r="50" ht="15" spans="1:11">
      <c r="A50" s="429" t="s">
        <v>135</v>
      </c>
      <c r="B50" s="429"/>
      <c r="C50" s="429"/>
      <c r="D50" s="429"/>
      <c r="E50" s="429"/>
      <c r="F50" s="429"/>
      <c r="G50" s="429"/>
      <c r="H50" s="429"/>
      <c r="I50" s="429"/>
      <c r="J50" s="429"/>
      <c r="K50" s="429"/>
    </row>
    <row r="51" ht="15" spans="1:11">
      <c r="A51" s="439" t="s">
        <v>136</v>
      </c>
      <c r="B51" s="440"/>
      <c r="C51" s="440"/>
      <c r="D51" s="440"/>
      <c r="E51" s="440"/>
      <c r="F51" s="440"/>
      <c r="G51" s="440"/>
      <c r="H51" s="440"/>
      <c r="I51" s="440"/>
      <c r="J51" s="440"/>
      <c r="K51" s="460"/>
    </row>
    <row r="52" ht="15" spans="1:11">
      <c r="A52" s="432" t="s">
        <v>128</v>
      </c>
      <c r="B52" s="433" t="s">
        <v>129</v>
      </c>
      <c r="C52" s="433"/>
      <c r="D52" s="434" t="s">
        <v>130</v>
      </c>
      <c r="E52" s="435" t="s">
        <v>131</v>
      </c>
      <c r="F52" s="436" t="s">
        <v>137</v>
      </c>
      <c r="G52" s="437">
        <v>45459</v>
      </c>
      <c r="H52" s="438" t="s">
        <v>133</v>
      </c>
      <c r="I52" s="457"/>
      <c r="J52" s="458" t="s">
        <v>134</v>
      </c>
      <c r="K52" s="45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tabSelected="1" topLeftCell="A2" workbookViewId="0">
      <selection activeCell="K10" sqref="K10"/>
    </sheetView>
  </sheetViews>
  <sheetFormatPr defaultColWidth="9" defaultRowHeight="14.25"/>
  <cols>
    <col min="1" max="1" width="15.625" style="114" customWidth="1"/>
    <col min="2" max="2" width="9" style="114" customWidth="1"/>
    <col min="3" max="4" width="8.5" style="115" customWidth="1"/>
    <col min="5" max="7" width="8.5" style="114" customWidth="1"/>
    <col min="8" max="8" width="6.5" style="114" customWidth="1"/>
    <col min="9" max="9" width="2.75" style="114" customWidth="1"/>
    <col min="10" max="10" width="9.15833333333333" style="114" customWidth="1"/>
    <col min="11" max="11" width="10.75" style="114" customWidth="1"/>
    <col min="12" max="15" width="9.75" style="114" customWidth="1"/>
    <col min="16" max="16" width="9.75" style="378" customWidth="1"/>
    <col min="17" max="254" width="9" style="114"/>
    <col min="255" max="16384" width="9" style="117"/>
  </cols>
  <sheetData>
    <row r="1" s="114" customFormat="1" ht="29" customHeight="1" spans="1:257">
      <c r="A1" s="118" t="s">
        <v>138</v>
      </c>
      <c r="B1" s="118"/>
      <c r="C1" s="119"/>
      <c r="D1" s="11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379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7"/>
      <c r="IK1" s="117"/>
      <c r="IL1" s="117"/>
      <c r="IM1" s="117"/>
      <c r="IN1" s="117"/>
      <c r="IO1" s="117"/>
      <c r="IP1" s="117"/>
      <c r="IQ1" s="117"/>
      <c r="IR1" s="117"/>
      <c r="IS1" s="117"/>
      <c r="IT1" s="117"/>
      <c r="IU1" s="117"/>
      <c r="IV1" s="117"/>
      <c r="IW1" s="117"/>
    </row>
    <row r="2" s="114" customFormat="1" ht="20" customHeight="1" spans="1:257">
      <c r="A2" s="121" t="s">
        <v>61</v>
      </c>
      <c r="B2" s="122" t="str">
        <f>首期!B4</f>
        <v>QACCAM95503</v>
      </c>
      <c r="C2" s="123"/>
      <c r="D2" s="122"/>
      <c r="E2" s="124" t="s">
        <v>67</v>
      </c>
      <c r="F2" s="125" t="str">
        <f>首期!B5</f>
        <v>儿童抓绒外套</v>
      </c>
      <c r="G2" s="125"/>
      <c r="H2" s="125"/>
      <c r="I2" s="158"/>
      <c r="J2" s="121" t="s">
        <v>57</v>
      </c>
      <c r="K2" s="380" t="s">
        <v>56</v>
      </c>
      <c r="L2" s="380"/>
      <c r="M2" s="380"/>
      <c r="N2" s="380"/>
      <c r="O2" s="380"/>
      <c r="P2" s="381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7"/>
      <c r="IP2" s="117"/>
      <c r="IQ2" s="117"/>
      <c r="IR2" s="117"/>
      <c r="IS2" s="117"/>
      <c r="IT2" s="117"/>
      <c r="IU2" s="117"/>
      <c r="IV2" s="117"/>
      <c r="IW2" s="117"/>
    </row>
    <row r="3" s="114" customFormat="1" spans="1:257">
      <c r="A3" s="126" t="s">
        <v>139</v>
      </c>
      <c r="B3" s="127" t="s">
        <v>140</v>
      </c>
      <c r="C3" s="128"/>
      <c r="D3" s="127"/>
      <c r="E3" s="127"/>
      <c r="F3" s="127"/>
      <c r="G3" s="127"/>
      <c r="H3" s="127"/>
      <c r="I3" s="158"/>
      <c r="J3" s="159"/>
      <c r="K3" s="159"/>
      <c r="L3" s="159"/>
      <c r="M3" s="159"/>
      <c r="N3" s="159"/>
      <c r="O3" s="159"/>
      <c r="P3" s="381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  <c r="IV3" s="117"/>
      <c r="IW3" s="117"/>
    </row>
    <row r="4" s="114" customFormat="1" ht="16.5" spans="1:257">
      <c r="A4" s="126"/>
      <c r="B4" s="129" t="s">
        <v>141</v>
      </c>
      <c r="C4" s="129" t="s">
        <v>142</v>
      </c>
      <c r="D4" s="129" t="s">
        <v>143</v>
      </c>
      <c r="E4" s="129" t="s">
        <v>144</v>
      </c>
      <c r="F4" s="129" t="s">
        <v>145</v>
      </c>
      <c r="G4" s="129" t="s">
        <v>146</v>
      </c>
      <c r="H4" s="130" t="s">
        <v>147</v>
      </c>
      <c r="I4" s="158"/>
      <c r="J4" s="382"/>
      <c r="K4" s="383" t="s">
        <v>112</v>
      </c>
      <c r="L4" s="383" t="s">
        <v>148</v>
      </c>
      <c r="M4" s="383" t="s">
        <v>149</v>
      </c>
      <c r="N4" s="383"/>
      <c r="O4" s="383" t="s">
        <v>112</v>
      </c>
      <c r="P4" s="384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  <c r="IV4" s="117"/>
      <c r="IW4" s="117"/>
    </row>
    <row r="5" s="114" customFormat="1" ht="16.5" spans="1:257">
      <c r="A5" s="126"/>
      <c r="B5" s="131"/>
      <c r="C5" s="131"/>
      <c r="D5" s="132"/>
      <c r="E5" s="132"/>
      <c r="F5" s="132"/>
      <c r="G5" s="132"/>
      <c r="H5" s="130"/>
      <c r="I5" s="158"/>
      <c r="J5" s="385"/>
      <c r="K5" s="386"/>
      <c r="L5" s="386">
        <v>130</v>
      </c>
      <c r="M5" s="386">
        <v>130</v>
      </c>
      <c r="N5" s="387"/>
      <c r="O5" s="386" t="s">
        <v>142</v>
      </c>
      <c r="P5" s="386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</row>
    <row r="6" s="114" customFormat="1" ht="20" customHeight="1" spans="1:257">
      <c r="A6" s="133" t="s">
        <v>150</v>
      </c>
      <c r="B6" s="134">
        <f>C6-4</f>
        <v>46</v>
      </c>
      <c r="C6" s="134">
        <v>50</v>
      </c>
      <c r="D6" s="134">
        <f t="shared" ref="D6:G6" si="0">C6+4</f>
        <v>54</v>
      </c>
      <c r="E6" s="134">
        <f t="shared" si="0"/>
        <v>58</v>
      </c>
      <c r="F6" s="134">
        <f t="shared" si="0"/>
        <v>62</v>
      </c>
      <c r="G6" s="134">
        <f t="shared" si="0"/>
        <v>66</v>
      </c>
      <c r="H6" s="135" t="s">
        <v>151</v>
      </c>
      <c r="I6" s="158"/>
      <c r="J6" s="385"/>
      <c r="K6" s="385"/>
      <c r="L6" s="385" t="s">
        <v>152</v>
      </c>
      <c r="M6" s="385" t="s">
        <v>152</v>
      </c>
      <c r="N6" s="385"/>
      <c r="O6" s="385" t="s">
        <v>153</v>
      </c>
      <c r="P6" s="385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  <c r="IV6" s="117"/>
      <c r="IW6" s="117"/>
    </row>
    <row r="7" s="114" customFormat="1" ht="20" customHeight="1" spans="1:257">
      <c r="A7" s="133" t="s">
        <v>154</v>
      </c>
      <c r="B7" s="134">
        <f>C7-4</f>
        <v>80</v>
      </c>
      <c r="C7" s="134">
        <v>84</v>
      </c>
      <c r="D7" s="134">
        <f>C7+4</f>
        <v>88</v>
      </c>
      <c r="E7" s="134">
        <f t="shared" ref="E7:G7" si="1">D7+6</f>
        <v>94</v>
      </c>
      <c r="F7" s="134">
        <f t="shared" si="1"/>
        <v>100</v>
      </c>
      <c r="G7" s="134">
        <f t="shared" si="1"/>
        <v>106</v>
      </c>
      <c r="H7" s="135" t="s">
        <v>151</v>
      </c>
      <c r="I7" s="158"/>
      <c r="J7" s="385"/>
      <c r="K7" s="385"/>
      <c r="L7" s="385" t="s">
        <v>155</v>
      </c>
      <c r="M7" s="385" t="s">
        <v>156</v>
      </c>
      <c r="N7" s="385"/>
      <c r="O7" s="388" t="s">
        <v>157</v>
      </c>
      <c r="P7" s="385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  <c r="IV7" s="117"/>
      <c r="IW7" s="117"/>
    </row>
    <row r="8" s="114" customFormat="1" ht="20" customHeight="1" spans="1:257">
      <c r="A8" s="137" t="s">
        <v>158</v>
      </c>
      <c r="B8" s="134">
        <f>C8-4</f>
        <v>72</v>
      </c>
      <c r="C8" s="134">
        <v>76</v>
      </c>
      <c r="D8" s="134">
        <f>C8+4</f>
        <v>80</v>
      </c>
      <c r="E8" s="134">
        <f t="shared" ref="E8:G8" si="2">D8+6</f>
        <v>86</v>
      </c>
      <c r="F8" s="134">
        <f t="shared" si="2"/>
        <v>92</v>
      </c>
      <c r="G8" s="134">
        <f t="shared" si="2"/>
        <v>98</v>
      </c>
      <c r="H8" s="135" t="s">
        <v>159</v>
      </c>
      <c r="I8" s="158"/>
      <c r="J8" s="385"/>
      <c r="K8" s="385"/>
      <c r="L8" s="385" t="s">
        <v>155</v>
      </c>
      <c r="M8" s="385" t="s">
        <v>156</v>
      </c>
      <c r="N8" s="385"/>
      <c r="O8" s="388" t="s">
        <v>155</v>
      </c>
      <c r="P8" s="385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  <c r="IV8" s="117"/>
      <c r="IW8" s="117"/>
    </row>
    <row r="9" s="114" customFormat="1" ht="20" customHeight="1" spans="1:257">
      <c r="A9" s="138" t="s">
        <v>160</v>
      </c>
      <c r="B9" s="134">
        <f>C9-1</f>
        <v>42</v>
      </c>
      <c r="C9" s="134">
        <v>43</v>
      </c>
      <c r="D9" s="134">
        <f>C9+1</f>
        <v>44</v>
      </c>
      <c r="E9" s="134">
        <f t="shared" ref="E9:G9" si="3">D9+1.5</f>
        <v>45.5</v>
      </c>
      <c r="F9" s="134">
        <f t="shared" si="3"/>
        <v>47</v>
      </c>
      <c r="G9" s="134">
        <f t="shared" si="3"/>
        <v>48.5</v>
      </c>
      <c r="H9" s="135" t="s">
        <v>159</v>
      </c>
      <c r="I9" s="158"/>
      <c r="J9" s="385"/>
      <c r="K9" s="385"/>
      <c r="L9" s="385" t="s">
        <v>161</v>
      </c>
      <c r="M9" s="385" t="s">
        <v>161</v>
      </c>
      <c r="N9" s="385"/>
      <c r="O9" s="388" t="s">
        <v>162</v>
      </c>
      <c r="P9" s="385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  <c r="IV9" s="117"/>
      <c r="IW9" s="117"/>
    </row>
    <row r="10" s="114" customFormat="1" ht="20" customHeight="1" spans="1:257">
      <c r="A10" s="133" t="s">
        <v>163</v>
      </c>
      <c r="B10" s="134">
        <f>C10-1.5</f>
        <v>32.5</v>
      </c>
      <c r="C10" s="134">
        <v>34</v>
      </c>
      <c r="D10" s="134">
        <f t="shared" ref="D10:G10" si="4">C10+2.2</f>
        <v>36.2</v>
      </c>
      <c r="E10" s="134">
        <f t="shared" si="4"/>
        <v>38.4</v>
      </c>
      <c r="F10" s="134">
        <f t="shared" si="4"/>
        <v>40.6</v>
      </c>
      <c r="G10" s="134">
        <f t="shared" si="4"/>
        <v>42.8</v>
      </c>
      <c r="H10" s="135" t="s">
        <v>164</v>
      </c>
      <c r="I10" s="158"/>
      <c r="J10" s="385"/>
      <c r="K10" s="385"/>
      <c r="L10" s="385" t="s">
        <v>161</v>
      </c>
      <c r="M10" s="385" t="s">
        <v>161</v>
      </c>
      <c r="N10" s="385"/>
      <c r="O10" s="385" t="s">
        <v>161</v>
      </c>
      <c r="P10" s="385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  <c r="IV10" s="117"/>
      <c r="IW10" s="117"/>
    </row>
    <row r="11" s="114" customFormat="1" ht="20" customHeight="1" spans="1:257">
      <c r="A11" s="133" t="s">
        <v>165</v>
      </c>
      <c r="B11" s="134">
        <f>C11-3.4</f>
        <v>43.6</v>
      </c>
      <c r="C11" s="134">
        <v>47</v>
      </c>
      <c r="D11" s="134">
        <f t="shared" ref="D11:G11" si="5">C11+3.4</f>
        <v>50.4</v>
      </c>
      <c r="E11" s="134">
        <f t="shared" si="5"/>
        <v>53.8</v>
      </c>
      <c r="F11" s="134">
        <f t="shared" si="5"/>
        <v>57.2</v>
      </c>
      <c r="G11" s="134">
        <f t="shared" si="5"/>
        <v>60.6</v>
      </c>
      <c r="H11" s="135" t="s">
        <v>159</v>
      </c>
      <c r="I11" s="158"/>
      <c r="J11" s="385"/>
      <c r="K11" s="385"/>
      <c r="L11" s="385" t="s">
        <v>153</v>
      </c>
      <c r="M11" s="385" t="s">
        <v>153</v>
      </c>
      <c r="N11" s="385"/>
      <c r="O11" s="385" t="s">
        <v>153</v>
      </c>
      <c r="P11" s="385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</row>
    <row r="12" s="114" customFormat="1" ht="20" customHeight="1" spans="1:257">
      <c r="A12" s="133" t="s">
        <v>166</v>
      </c>
      <c r="B12" s="134">
        <f>C12-0.8</f>
        <v>15.2</v>
      </c>
      <c r="C12" s="134">
        <v>16</v>
      </c>
      <c r="D12" s="134">
        <f>C12+0.8</f>
        <v>16.8</v>
      </c>
      <c r="E12" s="134">
        <f>D12+1</f>
        <v>17.8</v>
      </c>
      <c r="F12" s="134">
        <f>E12+1</f>
        <v>18.8</v>
      </c>
      <c r="G12" s="134">
        <f>F12+0.8</f>
        <v>19.6</v>
      </c>
      <c r="H12" s="135">
        <v>0</v>
      </c>
      <c r="I12" s="158"/>
      <c r="J12" s="385"/>
      <c r="K12" s="385"/>
      <c r="L12" s="385" t="s">
        <v>161</v>
      </c>
      <c r="M12" s="385" t="s">
        <v>161</v>
      </c>
      <c r="N12" s="385"/>
      <c r="O12" s="385" t="s">
        <v>167</v>
      </c>
      <c r="P12" s="385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  <c r="IV12" s="117"/>
      <c r="IW12" s="117"/>
    </row>
    <row r="13" s="114" customFormat="1" ht="20" customHeight="1" spans="1:257">
      <c r="A13" s="133" t="s">
        <v>168</v>
      </c>
      <c r="B13" s="134">
        <f>C13-0.8</f>
        <v>13.2</v>
      </c>
      <c r="C13" s="134">
        <v>14</v>
      </c>
      <c r="D13" s="134">
        <f>C13+0.8</f>
        <v>14.8</v>
      </c>
      <c r="E13" s="134">
        <f>D13+1</f>
        <v>15.8</v>
      </c>
      <c r="F13" s="134">
        <f>E13+1</f>
        <v>16.8</v>
      </c>
      <c r="G13" s="134">
        <f>F13+0.8</f>
        <v>17.6</v>
      </c>
      <c r="H13" s="139"/>
      <c r="I13" s="158"/>
      <c r="J13" s="385"/>
      <c r="K13" s="385"/>
      <c r="L13" s="385" t="s">
        <v>161</v>
      </c>
      <c r="M13" s="385" t="s">
        <v>161</v>
      </c>
      <c r="N13" s="385"/>
      <c r="O13" s="385" t="s">
        <v>167</v>
      </c>
      <c r="P13" s="385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  <c r="IV13" s="117"/>
      <c r="IW13" s="117"/>
    </row>
    <row r="14" s="114" customFormat="1" ht="20" customHeight="1" spans="1:257">
      <c r="A14" s="133" t="s">
        <v>169</v>
      </c>
      <c r="B14" s="140">
        <f>C14-0.2</f>
        <v>8.8</v>
      </c>
      <c r="C14" s="140">
        <v>9</v>
      </c>
      <c r="D14" s="140">
        <f>C14+0.2</f>
        <v>9.2</v>
      </c>
      <c r="E14" s="140">
        <f t="shared" ref="E14:G14" si="6">D14+0.4</f>
        <v>9.6</v>
      </c>
      <c r="F14" s="140">
        <f t="shared" si="6"/>
        <v>10</v>
      </c>
      <c r="G14" s="140">
        <f t="shared" si="6"/>
        <v>10.4</v>
      </c>
      <c r="H14" s="139"/>
      <c r="I14" s="158"/>
      <c r="J14" s="385"/>
      <c r="K14" s="385"/>
      <c r="L14" s="385" t="s">
        <v>161</v>
      </c>
      <c r="M14" s="385" t="s">
        <v>161</v>
      </c>
      <c r="N14" s="385"/>
      <c r="O14" s="385" t="s">
        <v>152</v>
      </c>
      <c r="P14" s="385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  <c r="IV14" s="117"/>
      <c r="IW14" s="117"/>
    </row>
    <row r="15" s="114" customFormat="1" ht="20" customHeight="1" spans="1:257">
      <c r="A15" s="133" t="s">
        <v>170</v>
      </c>
      <c r="B15" s="140">
        <f>C15-0.8</f>
        <v>31.2</v>
      </c>
      <c r="C15" s="140">
        <v>32</v>
      </c>
      <c r="D15" s="140">
        <f>C15+0.8</f>
        <v>32.8</v>
      </c>
      <c r="E15" s="140">
        <f>D15+0.8</f>
        <v>33.6</v>
      </c>
      <c r="F15" s="140">
        <f>E15+0.8</f>
        <v>34.4</v>
      </c>
      <c r="G15" s="140">
        <f>F15+0.8</f>
        <v>35.2</v>
      </c>
      <c r="H15" s="141"/>
      <c r="I15" s="158"/>
      <c r="J15" s="385"/>
      <c r="K15" s="385"/>
      <c r="L15" s="385" t="s">
        <v>161</v>
      </c>
      <c r="M15" s="385" t="s">
        <v>161</v>
      </c>
      <c r="N15" s="385"/>
      <c r="O15" s="385" t="s">
        <v>161</v>
      </c>
      <c r="P15" s="385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  <c r="IV15" s="117"/>
      <c r="IW15" s="117"/>
    </row>
    <row r="16" s="114" customFormat="1" ht="20" customHeight="1" spans="1:257">
      <c r="A16" s="133" t="s">
        <v>171</v>
      </c>
      <c r="B16" s="140">
        <f>C16-0.5</f>
        <v>22.5</v>
      </c>
      <c r="C16" s="140">
        <v>23</v>
      </c>
      <c r="D16" s="140">
        <f>C16+0.5</f>
        <v>23.5</v>
      </c>
      <c r="E16" s="140">
        <f t="shared" ref="E16:G16" si="7">D16+0.75</f>
        <v>24.25</v>
      </c>
      <c r="F16" s="140">
        <f t="shared" si="7"/>
        <v>25</v>
      </c>
      <c r="G16" s="140">
        <f t="shared" si="7"/>
        <v>25.75</v>
      </c>
      <c r="H16" s="141"/>
      <c r="I16" s="158"/>
      <c r="J16" s="385"/>
      <c r="K16" s="385"/>
      <c r="L16" s="385" t="s">
        <v>161</v>
      </c>
      <c r="M16" s="385" t="s">
        <v>161</v>
      </c>
      <c r="N16" s="385"/>
      <c r="O16" s="385" t="s">
        <v>153</v>
      </c>
      <c r="P16" s="385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  <c r="IV16" s="117"/>
      <c r="IW16" s="117"/>
    </row>
    <row r="17" s="114" customFormat="1" ht="20" customHeight="1" spans="1:257">
      <c r="A17" s="142" t="s">
        <v>172</v>
      </c>
      <c r="B17" s="143">
        <v>6</v>
      </c>
      <c r="C17" s="143">
        <v>6</v>
      </c>
      <c r="D17" s="143">
        <v>6</v>
      </c>
      <c r="E17" s="143">
        <v>6</v>
      </c>
      <c r="F17" s="143">
        <v>6</v>
      </c>
      <c r="G17" s="143">
        <v>6</v>
      </c>
      <c r="H17" s="141"/>
      <c r="I17" s="158"/>
      <c r="J17" s="385"/>
      <c r="K17" s="385"/>
      <c r="L17" s="385" t="s">
        <v>161</v>
      </c>
      <c r="M17" s="385" t="s">
        <v>161</v>
      </c>
      <c r="N17" s="385"/>
      <c r="O17" s="385"/>
      <c r="P17" s="385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</row>
    <row r="18" s="114" customFormat="1" ht="20" customHeight="1" spans="1:257">
      <c r="A18" s="142" t="s">
        <v>173</v>
      </c>
      <c r="B18" s="143">
        <v>9.8</v>
      </c>
      <c r="C18" s="143">
        <v>10.5</v>
      </c>
      <c r="D18" s="143">
        <v>11.2</v>
      </c>
      <c r="E18" s="143">
        <v>12</v>
      </c>
      <c r="F18" s="143">
        <v>12.5</v>
      </c>
      <c r="G18" s="143">
        <v>13</v>
      </c>
      <c r="H18" s="144"/>
      <c r="I18" s="158"/>
      <c r="J18" s="385"/>
      <c r="K18" s="385"/>
      <c r="L18" s="385" t="s">
        <v>161</v>
      </c>
      <c r="M18" s="385" t="s">
        <v>161</v>
      </c>
      <c r="N18" s="385"/>
      <c r="O18" s="385"/>
      <c r="P18" s="385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  <c r="IV18" s="117"/>
      <c r="IW18" s="117"/>
    </row>
    <row r="19" s="114" customFormat="1" ht="20" customHeight="1" spans="1:257">
      <c r="A19" s="145"/>
      <c r="B19" s="146"/>
      <c r="C19" s="147"/>
      <c r="D19" s="146"/>
      <c r="E19" s="146"/>
      <c r="F19" s="146"/>
      <c r="G19" s="146"/>
      <c r="H19" s="148"/>
      <c r="I19" s="158"/>
      <c r="J19" s="389"/>
      <c r="K19" s="389"/>
      <c r="L19" s="385"/>
      <c r="M19" s="389"/>
      <c r="N19" s="389"/>
      <c r="O19" s="385" t="s">
        <v>174</v>
      </c>
      <c r="P19" s="385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  <c r="IV19" s="117"/>
      <c r="IW19" s="117"/>
    </row>
    <row r="20" s="114" customFormat="1" ht="16.5" spans="1:257">
      <c r="A20" s="149"/>
      <c r="B20" s="149"/>
      <c r="C20" s="150"/>
      <c r="D20" s="150"/>
      <c r="E20" s="151"/>
      <c r="F20" s="150"/>
      <c r="G20" s="150"/>
      <c r="H20" s="150"/>
      <c r="P20" s="379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  <c r="IV20" s="117"/>
      <c r="IW20" s="117"/>
    </row>
    <row r="21" s="114" customFormat="1" spans="1:257">
      <c r="A21" s="152" t="s">
        <v>175</v>
      </c>
      <c r="B21" s="152"/>
      <c r="C21" s="153"/>
      <c r="D21" s="153"/>
      <c r="P21" s="379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  <c r="IV21" s="117"/>
      <c r="IW21" s="117"/>
    </row>
    <row r="22" s="114" customFormat="1" spans="3:257">
      <c r="C22" s="115"/>
      <c r="D22" s="115"/>
      <c r="J22" s="167" t="s">
        <v>176</v>
      </c>
      <c r="K22" s="283">
        <v>45459</v>
      </c>
      <c r="L22" s="167" t="s">
        <v>177</v>
      </c>
      <c r="M22" s="167" t="s">
        <v>131</v>
      </c>
      <c r="N22" s="167" t="s">
        <v>178</v>
      </c>
      <c r="O22" s="114" t="s">
        <v>134</v>
      </c>
      <c r="P22" s="379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  <c r="IQ22" s="117"/>
      <c r="IR22" s="117"/>
      <c r="IS22" s="117"/>
      <c r="IT22" s="117"/>
      <c r="IU22" s="117"/>
      <c r="IV22" s="117"/>
      <c r="IW22" s="117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23" sqref="E23:K23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172" t="s">
        <v>179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58" t="s">
        <v>56</v>
      </c>
      <c r="J2" s="358"/>
      <c r="K2" s="359"/>
    </row>
    <row r="3" customHeight="1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customHeight="1" spans="1:11">
      <c r="A4" s="296" t="s">
        <v>61</v>
      </c>
      <c r="B4" s="178"/>
      <c r="C4" s="179"/>
      <c r="D4" s="296" t="s">
        <v>63</v>
      </c>
      <c r="E4" s="297"/>
      <c r="F4" s="298"/>
      <c r="G4" s="299"/>
      <c r="H4" s="296" t="s">
        <v>64</v>
      </c>
      <c r="I4" s="297"/>
      <c r="J4" s="178" t="s">
        <v>65</v>
      </c>
      <c r="K4" s="179" t="s">
        <v>66</v>
      </c>
    </row>
    <row r="5" customHeight="1" spans="1:11">
      <c r="A5" s="300" t="s">
        <v>67</v>
      </c>
      <c r="B5" s="178"/>
      <c r="C5" s="179"/>
      <c r="D5" s="296" t="s">
        <v>69</v>
      </c>
      <c r="E5" s="297"/>
      <c r="F5" s="298"/>
      <c r="G5" s="299"/>
      <c r="H5" s="296" t="s">
        <v>70</v>
      </c>
      <c r="I5" s="297"/>
      <c r="J5" s="178" t="s">
        <v>65</v>
      </c>
      <c r="K5" s="179" t="s">
        <v>66</v>
      </c>
    </row>
    <row r="6" customHeight="1" spans="1:11">
      <c r="A6" s="296" t="s">
        <v>71</v>
      </c>
      <c r="B6" s="301"/>
      <c r="C6" s="302"/>
      <c r="D6" s="300" t="s">
        <v>73</v>
      </c>
      <c r="E6" s="303"/>
      <c r="F6" s="298"/>
      <c r="G6" s="299"/>
      <c r="H6" s="296" t="s">
        <v>74</v>
      </c>
      <c r="I6" s="297"/>
      <c r="J6" s="178" t="s">
        <v>65</v>
      </c>
      <c r="K6" s="179" t="s">
        <v>66</v>
      </c>
    </row>
    <row r="7" customHeight="1" spans="1:11">
      <c r="A7" s="296" t="s">
        <v>75</v>
      </c>
      <c r="B7" s="304"/>
      <c r="C7" s="305"/>
      <c r="D7" s="300" t="s">
        <v>76</v>
      </c>
      <c r="E7" s="306"/>
      <c r="F7" s="298"/>
      <c r="G7" s="299"/>
      <c r="H7" s="296" t="s">
        <v>77</v>
      </c>
      <c r="I7" s="297"/>
      <c r="J7" s="178" t="s">
        <v>65</v>
      </c>
      <c r="K7" s="179" t="s">
        <v>66</v>
      </c>
    </row>
    <row r="8" customHeight="1" spans="1:16">
      <c r="A8" s="307" t="s">
        <v>78</v>
      </c>
      <c r="B8" s="308"/>
      <c r="C8" s="309"/>
      <c r="D8" s="310" t="s">
        <v>80</v>
      </c>
      <c r="E8" s="311"/>
      <c r="F8" s="312"/>
      <c r="G8" s="313"/>
      <c r="H8" s="310" t="s">
        <v>81</v>
      </c>
      <c r="I8" s="311"/>
      <c r="J8" s="330" t="s">
        <v>65</v>
      </c>
      <c r="K8" s="360" t="s">
        <v>66</v>
      </c>
      <c r="P8" s="232"/>
    </row>
    <row r="9" customHeight="1" spans="1:11">
      <c r="A9" s="314" t="s">
        <v>180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customHeight="1" spans="1:11">
      <c r="A10" s="315" t="s">
        <v>84</v>
      </c>
      <c r="B10" s="316" t="s">
        <v>85</v>
      </c>
      <c r="C10" s="317" t="s">
        <v>86</v>
      </c>
      <c r="D10" s="318"/>
      <c r="E10" s="319" t="s">
        <v>89</v>
      </c>
      <c r="F10" s="316" t="s">
        <v>85</v>
      </c>
      <c r="G10" s="317" t="s">
        <v>86</v>
      </c>
      <c r="H10" s="316"/>
      <c r="I10" s="319" t="s">
        <v>87</v>
      </c>
      <c r="J10" s="316" t="s">
        <v>85</v>
      </c>
      <c r="K10" s="361" t="s">
        <v>86</v>
      </c>
    </row>
    <row r="11" customHeight="1" spans="1:11">
      <c r="A11" s="300" t="s">
        <v>90</v>
      </c>
      <c r="B11" s="320" t="s">
        <v>85</v>
      </c>
      <c r="C11" s="178" t="s">
        <v>86</v>
      </c>
      <c r="D11" s="306"/>
      <c r="E11" s="303" t="s">
        <v>92</v>
      </c>
      <c r="F11" s="320" t="s">
        <v>85</v>
      </c>
      <c r="G11" s="178" t="s">
        <v>86</v>
      </c>
      <c r="H11" s="320"/>
      <c r="I11" s="303" t="s">
        <v>97</v>
      </c>
      <c r="J11" s="320" t="s">
        <v>85</v>
      </c>
      <c r="K11" s="179" t="s">
        <v>86</v>
      </c>
    </row>
    <row r="12" customHeight="1" spans="1:11">
      <c r="A12" s="310" t="s">
        <v>117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62"/>
    </row>
    <row r="13" customHeight="1" spans="1:11">
      <c r="A13" s="321" t="s">
        <v>181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2" t="s">
        <v>182</v>
      </c>
      <c r="B14" s="323"/>
      <c r="C14" s="323"/>
      <c r="D14" s="323"/>
      <c r="E14" s="323"/>
      <c r="F14" s="323"/>
      <c r="G14" s="323"/>
      <c r="H14" s="324"/>
      <c r="I14" s="363"/>
      <c r="J14" s="363"/>
      <c r="K14" s="364"/>
    </row>
    <row r="15" customHeight="1" spans="1:11">
      <c r="A15" s="325"/>
      <c r="B15" s="326"/>
      <c r="C15" s="326"/>
      <c r="D15" s="327"/>
      <c r="E15" s="328"/>
      <c r="F15" s="326"/>
      <c r="G15" s="326"/>
      <c r="H15" s="327"/>
      <c r="I15" s="365"/>
      <c r="J15" s="366"/>
      <c r="K15" s="367"/>
    </row>
    <row r="16" customHeight="1" spans="1:1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60"/>
    </row>
    <row r="17" customHeight="1" spans="1:11">
      <c r="A17" s="321" t="s">
        <v>183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31" t="s">
        <v>184</v>
      </c>
      <c r="B18" s="332"/>
      <c r="C18" s="332"/>
      <c r="D18" s="332"/>
      <c r="E18" s="332"/>
      <c r="F18" s="332"/>
      <c r="G18" s="332"/>
      <c r="H18" s="332"/>
      <c r="I18" s="363"/>
      <c r="J18" s="363"/>
      <c r="K18" s="364"/>
    </row>
    <row r="19" customHeight="1" spans="1:11">
      <c r="A19" s="325"/>
      <c r="B19" s="326"/>
      <c r="C19" s="326"/>
      <c r="D19" s="327"/>
      <c r="E19" s="328"/>
      <c r="F19" s="326"/>
      <c r="G19" s="326"/>
      <c r="H19" s="327"/>
      <c r="I19" s="365"/>
      <c r="J19" s="366"/>
      <c r="K19" s="367"/>
    </row>
    <row r="20" customHeight="1" spans="1:1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60"/>
    </row>
    <row r="21" customHeight="1" spans="1:11">
      <c r="A21" s="333" t="s">
        <v>114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73" t="s">
        <v>115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6"/>
    </row>
    <row r="23" customHeight="1" spans="1:11">
      <c r="A23" s="186" t="s">
        <v>116</v>
      </c>
      <c r="B23" s="187"/>
      <c r="C23" s="178" t="s">
        <v>65</v>
      </c>
      <c r="D23" s="178" t="s">
        <v>66</v>
      </c>
      <c r="E23" s="185"/>
      <c r="F23" s="185"/>
      <c r="G23" s="185"/>
      <c r="H23" s="185"/>
      <c r="I23" s="185"/>
      <c r="J23" s="185"/>
      <c r="K23" s="229"/>
    </row>
    <row r="24" customHeight="1" spans="1:11">
      <c r="A24" s="334" t="s">
        <v>185</v>
      </c>
      <c r="B24" s="181"/>
      <c r="C24" s="181"/>
      <c r="D24" s="181"/>
      <c r="E24" s="181"/>
      <c r="F24" s="181"/>
      <c r="G24" s="181"/>
      <c r="H24" s="181"/>
      <c r="I24" s="181"/>
      <c r="J24" s="181"/>
      <c r="K24" s="368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69"/>
    </row>
    <row r="26" customHeight="1" spans="1:11">
      <c r="A26" s="314" t="s">
        <v>123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customHeight="1" spans="1:11">
      <c r="A27" s="290" t="s">
        <v>124</v>
      </c>
      <c r="B27" s="317" t="s">
        <v>95</v>
      </c>
      <c r="C27" s="317" t="s">
        <v>96</v>
      </c>
      <c r="D27" s="317" t="s">
        <v>88</v>
      </c>
      <c r="E27" s="291" t="s">
        <v>125</v>
      </c>
      <c r="F27" s="317" t="s">
        <v>95</v>
      </c>
      <c r="G27" s="317" t="s">
        <v>96</v>
      </c>
      <c r="H27" s="317" t="s">
        <v>88</v>
      </c>
      <c r="I27" s="291" t="s">
        <v>126</v>
      </c>
      <c r="J27" s="317" t="s">
        <v>95</v>
      </c>
      <c r="K27" s="361" t="s">
        <v>96</v>
      </c>
    </row>
    <row r="28" customHeight="1" spans="1:11">
      <c r="A28" s="337" t="s">
        <v>87</v>
      </c>
      <c r="B28" s="178" t="s">
        <v>95</v>
      </c>
      <c r="C28" s="178" t="s">
        <v>96</v>
      </c>
      <c r="D28" s="178" t="s">
        <v>88</v>
      </c>
      <c r="E28" s="338" t="s">
        <v>94</v>
      </c>
      <c r="F28" s="178" t="s">
        <v>95</v>
      </c>
      <c r="G28" s="178" t="s">
        <v>96</v>
      </c>
      <c r="H28" s="178" t="s">
        <v>88</v>
      </c>
      <c r="I28" s="338" t="s">
        <v>105</v>
      </c>
      <c r="J28" s="178" t="s">
        <v>95</v>
      </c>
      <c r="K28" s="179" t="s">
        <v>96</v>
      </c>
    </row>
    <row r="29" customHeight="1" spans="1:11">
      <c r="A29" s="296" t="s">
        <v>98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0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1"/>
    </row>
    <row r="31" customHeight="1" spans="1:11">
      <c r="A31" s="342" t="s">
        <v>186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21" customHeight="1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72"/>
    </row>
    <row r="33" ht="21" customHeight="1" spans="1:1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72"/>
    </row>
    <row r="34" ht="21" customHeight="1" spans="1:1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72"/>
    </row>
    <row r="35" ht="21" customHeight="1" spans="1:1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72"/>
    </row>
    <row r="36" ht="21" customHeight="1" spans="1:1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72"/>
    </row>
    <row r="37" ht="21" customHeight="1" spans="1:1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72"/>
    </row>
    <row r="38" ht="21" customHeight="1" spans="1:1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72"/>
    </row>
    <row r="39" ht="21" customHeight="1" spans="1:1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72"/>
    </row>
    <row r="40" ht="21" customHeight="1" spans="1:1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72"/>
    </row>
    <row r="41" ht="21" customHeight="1" spans="1:1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72"/>
    </row>
    <row r="42" ht="21" customHeight="1" spans="1:1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72"/>
    </row>
    <row r="43" ht="17.25" customHeight="1" spans="1:11">
      <c r="A43" s="340" t="s">
        <v>122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1"/>
    </row>
    <row r="44" customHeight="1" spans="1:11">
      <c r="A44" s="342" t="s">
        <v>187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5" t="s">
        <v>117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73"/>
    </row>
    <row r="46" ht="18" customHeight="1" spans="1:11">
      <c r="A46" s="345" t="s">
        <v>188</v>
      </c>
      <c r="B46" s="346"/>
      <c r="C46" s="346"/>
      <c r="D46" s="346"/>
      <c r="E46" s="346"/>
      <c r="F46" s="346"/>
      <c r="G46" s="346"/>
      <c r="H46" s="346"/>
      <c r="I46" s="346"/>
      <c r="J46" s="346"/>
      <c r="K46" s="373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69"/>
    </row>
    <row r="48" ht="21" customHeight="1" spans="1:11">
      <c r="A48" s="347" t="s">
        <v>128</v>
      </c>
      <c r="B48" s="348" t="s">
        <v>129</v>
      </c>
      <c r="C48" s="348"/>
      <c r="D48" s="349" t="s">
        <v>130</v>
      </c>
      <c r="E48" s="349"/>
      <c r="F48" s="349" t="s">
        <v>132</v>
      </c>
      <c r="G48" s="350"/>
      <c r="H48" s="351" t="s">
        <v>133</v>
      </c>
      <c r="I48" s="351"/>
      <c r="J48" s="348" t="s">
        <v>134</v>
      </c>
      <c r="K48" s="374"/>
    </row>
    <row r="49" customHeight="1" spans="1:11">
      <c r="A49" s="352" t="s">
        <v>135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75"/>
    </row>
    <row r="50" customHeight="1" spans="1:11">
      <c r="A50" s="354"/>
      <c r="B50" s="355"/>
      <c r="C50" s="355"/>
      <c r="D50" s="355"/>
      <c r="E50" s="355"/>
      <c r="F50" s="355"/>
      <c r="G50" s="355"/>
      <c r="H50" s="355"/>
      <c r="I50" s="355"/>
      <c r="J50" s="355"/>
      <c r="K50" s="376"/>
    </row>
    <row r="51" customHeight="1" spans="1:11">
      <c r="A51" s="356"/>
      <c r="B51" s="357"/>
      <c r="C51" s="357"/>
      <c r="D51" s="357"/>
      <c r="E51" s="357"/>
      <c r="F51" s="357"/>
      <c r="G51" s="357"/>
      <c r="H51" s="357"/>
      <c r="I51" s="357"/>
      <c r="J51" s="357"/>
      <c r="K51" s="377"/>
    </row>
    <row r="52" ht="21" customHeight="1" spans="1:11">
      <c r="A52" s="347" t="s">
        <v>128</v>
      </c>
      <c r="B52" s="348" t="s">
        <v>129</v>
      </c>
      <c r="C52" s="348"/>
      <c r="D52" s="349" t="s">
        <v>130</v>
      </c>
      <c r="E52" s="349"/>
      <c r="F52" s="349" t="s">
        <v>132</v>
      </c>
      <c r="G52" s="350"/>
      <c r="H52" s="351" t="s">
        <v>133</v>
      </c>
      <c r="I52" s="351"/>
      <c r="J52" s="348" t="s">
        <v>134</v>
      </c>
      <c r="K52" s="37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14" customWidth="1"/>
    <col min="2" max="2" width="8.5" style="114" customWidth="1"/>
    <col min="3" max="3" width="8.5" style="115" customWidth="1"/>
    <col min="4" max="7" width="8.5" style="114" customWidth="1"/>
    <col min="8" max="8" width="8.875" style="114" customWidth="1"/>
    <col min="9" max="13" width="12.625" style="114" customWidth="1"/>
    <col min="14" max="14" width="12.625" style="251" customWidth="1"/>
    <col min="15" max="15" width="8.875" style="251" customWidth="1"/>
    <col min="16" max="247" width="9" style="114"/>
    <col min="248" max="16384" width="9" style="117"/>
  </cols>
  <sheetData>
    <row r="1" s="114" customFormat="1" ht="29" customHeight="1" spans="1:250">
      <c r="A1" s="118" t="s">
        <v>138</v>
      </c>
      <c r="B1" s="120"/>
      <c r="C1" s="119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269"/>
      <c r="O1" s="269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7"/>
      <c r="IK1" s="117"/>
      <c r="IL1" s="117"/>
      <c r="IM1" s="117"/>
      <c r="IN1" s="117"/>
      <c r="IO1" s="117"/>
      <c r="IP1" s="117"/>
    </row>
    <row r="2" s="114" customFormat="1" ht="20" customHeight="1" spans="1:250">
      <c r="A2" s="252" t="s">
        <v>61</v>
      </c>
      <c r="B2" s="253"/>
      <c r="C2" s="254"/>
      <c r="D2" s="255"/>
      <c r="E2" s="256" t="s">
        <v>67</v>
      </c>
      <c r="F2" s="257" t="s">
        <v>189</v>
      </c>
      <c r="G2" s="257"/>
      <c r="H2" s="258"/>
      <c r="I2" s="270" t="s">
        <v>57</v>
      </c>
      <c r="J2" s="271" t="s">
        <v>56</v>
      </c>
      <c r="K2" s="271"/>
      <c r="L2" s="271"/>
      <c r="M2" s="271"/>
      <c r="N2" s="272"/>
      <c r="O2" s="273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7"/>
      <c r="IP2" s="117"/>
    </row>
    <row r="3" s="114" customFormat="1" spans="1:250">
      <c r="A3" s="259" t="s">
        <v>139</v>
      </c>
      <c r="B3" s="127" t="s">
        <v>140</v>
      </c>
      <c r="C3" s="128"/>
      <c r="D3" s="127"/>
      <c r="E3" s="127"/>
      <c r="F3" s="127"/>
      <c r="G3" s="127"/>
      <c r="H3" s="158"/>
      <c r="I3" s="274"/>
      <c r="J3" s="274"/>
      <c r="K3" s="274"/>
      <c r="L3" s="274"/>
      <c r="M3" s="274"/>
      <c r="N3" s="274"/>
      <c r="O3" s="275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</row>
    <row r="4" s="114" customFormat="1" ht="15" spans="1:250">
      <c r="A4" s="259"/>
      <c r="B4" s="260" t="s">
        <v>190</v>
      </c>
      <c r="C4" s="260" t="s">
        <v>191</v>
      </c>
      <c r="D4" s="260" t="s">
        <v>192</v>
      </c>
      <c r="E4" s="260" t="s">
        <v>193</v>
      </c>
      <c r="F4" s="260" t="s">
        <v>194</v>
      </c>
      <c r="G4" s="260" t="s">
        <v>195</v>
      </c>
      <c r="H4" s="158"/>
      <c r="I4" s="260"/>
      <c r="J4" s="260"/>
      <c r="K4" s="260"/>
      <c r="L4" s="260"/>
      <c r="M4" s="260"/>
      <c r="N4" s="260"/>
      <c r="O4" s="276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</row>
    <row r="5" s="114" customFormat="1" ht="20" customHeight="1" spans="1:250">
      <c r="A5" s="259"/>
      <c r="B5" s="131"/>
      <c r="C5" s="131"/>
      <c r="D5" s="132"/>
      <c r="E5" s="132"/>
      <c r="F5" s="132"/>
      <c r="G5" s="132"/>
      <c r="H5" s="161"/>
      <c r="I5" s="277"/>
      <c r="J5" s="277"/>
      <c r="K5" s="277"/>
      <c r="L5" s="277"/>
      <c r="M5" s="277"/>
      <c r="N5" s="277"/>
      <c r="O5" s="278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</row>
    <row r="6" s="114" customFormat="1" ht="20" customHeight="1" spans="1:250">
      <c r="A6" s="261"/>
      <c r="B6" s="262"/>
      <c r="C6" s="263"/>
      <c r="D6" s="262"/>
      <c r="E6" s="262"/>
      <c r="F6" s="262"/>
      <c r="G6" s="262"/>
      <c r="H6" s="161"/>
      <c r="I6" s="162"/>
      <c r="J6" s="162"/>
      <c r="K6" s="162"/>
      <c r="L6" s="162"/>
      <c r="M6" s="162"/>
      <c r="N6" s="162"/>
      <c r="O6" s="279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</row>
    <row r="7" s="114" customFormat="1" ht="20" customHeight="1" spans="1:250">
      <c r="A7" s="261"/>
      <c r="B7" s="262"/>
      <c r="C7" s="263"/>
      <c r="D7" s="262"/>
      <c r="E7" s="262"/>
      <c r="F7" s="262"/>
      <c r="G7" s="262"/>
      <c r="H7" s="161"/>
      <c r="I7" s="162"/>
      <c r="J7" s="162"/>
      <c r="K7" s="162"/>
      <c r="L7" s="162"/>
      <c r="M7" s="162"/>
      <c r="N7" s="162"/>
      <c r="O7" s="279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</row>
    <row r="8" s="114" customFormat="1" ht="20" customHeight="1" spans="1:250">
      <c r="A8" s="261"/>
      <c r="B8" s="262"/>
      <c r="C8" s="263"/>
      <c r="D8" s="262"/>
      <c r="E8" s="262"/>
      <c r="F8" s="262"/>
      <c r="G8" s="262"/>
      <c r="H8" s="161"/>
      <c r="I8" s="162"/>
      <c r="J8" s="162"/>
      <c r="K8" s="162"/>
      <c r="L8" s="162"/>
      <c r="M8" s="162"/>
      <c r="N8" s="162"/>
      <c r="O8" s="279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</row>
    <row r="9" s="114" customFormat="1" ht="20" customHeight="1" spans="1:250">
      <c r="A9" s="261"/>
      <c r="B9" s="262"/>
      <c r="C9" s="263"/>
      <c r="D9" s="262"/>
      <c r="E9" s="262"/>
      <c r="F9" s="262"/>
      <c r="G9" s="262"/>
      <c r="H9" s="161"/>
      <c r="I9" s="162"/>
      <c r="J9" s="162"/>
      <c r="K9" s="162"/>
      <c r="L9" s="162"/>
      <c r="M9" s="162"/>
      <c r="N9" s="162"/>
      <c r="O9" s="279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</row>
    <row r="10" s="114" customFormat="1" ht="20" customHeight="1" spans="1:250">
      <c r="A10" s="261"/>
      <c r="B10" s="262"/>
      <c r="C10" s="263"/>
      <c r="D10" s="262"/>
      <c r="E10" s="262"/>
      <c r="F10" s="262"/>
      <c r="G10" s="262"/>
      <c r="H10" s="161"/>
      <c r="I10" s="162"/>
      <c r="J10" s="162"/>
      <c r="K10" s="162"/>
      <c r="L10" s="162"/>
      <c r="M10" s="162"/>
      <c r="N10" s="162"/>
      <c r="O10" s="279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</row>
    <row r="11" s="114" customFormat="1" ht="20" customHeight="1" spans="1:250">
      <c r="A11" s="261"/>
      <c r="B11" s="262"/>
      <c r="C11" s="263"/>
      <c r="D11" s="262"/>
      <c r="E11" s="262"/>
      <c r="F11" s="262"/>
      <c r="G11" s="262"/>
      <c r="H11" s="161"/>
      <c r="I11" s="162"/>
      <c r="J11" s="162"/>
      <c r="K11" s="162"/>
      <c r="L11" s="162"/>
      <c r="M11" s="162"/>
      <c r="N11" s="162"/>
      <c r="O11" s="279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</row>
    <row r="12" s="114" customFormat="1" ht="20" customHeight="1" spans="1:250">
      <c r="A12" s="261"/>
      <c r="B12" s="262"/>
      <c r="C12" s="263"/>
      <c r="D12" s="262"/>
      <c r="E12" s="262"/>
      <c r="F12" s="262"/>
      <c r="G12" s="262"/>
      <c r="H12" s="161"/>
      <c r="I12" s="162"/>
      <c r="J12" s="162"/>
      <c r="K12" s="162"/>
      <c r="L12" s="162"/>
      <c r="M12" s="162"/>
      <c r="N12" s="162"/>
      <c r="O12" s="279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</row>
    <row r="13" s="114" customFormat="1" ht="20" customHeight="1" spans="1:250">
      <c r="A13" s="261"/>
      <c r="B13" s="262"/>
      <c r="C13" s="263"/>
      <c r="D13" s="262"/>
      <c r="E13" s="262"/>
      <c r="F13" s="262"/>
      <c r="G13" s="262"/>
      <c r="H13" s="161"/>
      <c r="I13" s="162"/>
      <c r="J13" s="162"/>
      <c r="K13" s="162"/>
      <c r="L13" s="162"/>
      <c r="M13" s="162"/>
      <c r="N13" s="162"/>
      <c r="O13" s="279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</row>
    <row r="14" s="114" customFormat="1" ht="20" customHeight="1" spans="1:250">
      <c r="A14" s="261"/>
      <c r="B14" s="262"/>
      <c r="C14" s="263"/>
      <c r="D14" s="262"/>
      <c r="E14" s="262"/>
      <c r="F14" s="262"/>
      <c r="G14" s="262"/>
      <c r="H14" s="161"/>
      <c r="I14" s="162"/>
      <c r="J14" s="162"/>
      <c r="K14" s="162"/>
      <c r="L14" s="162"/>
      <c r="M14" s="162"/>
      <c r="N14" s="162"/>
      <c r="O14" s="279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</row>
    <row r="15" s="114" customFormat="1" ht="20" customHeight="1" spans="1:250">
      <c r="A15" s="261"/>
      <c r="B15" s="262"/>
      <c r="C15" s="263"/>
      <c r="D15" s="262"/>
      <c r="E15" s="262"/>
      <c r="F15" s="262"/>
      <c r="G15" s="262"/>
      <c r="H15" s="161"/>
      <c r="I15" s="162"/>
      <c r="J15" s="162"/>
      <c r="K15" s="162"/>
      <c r="L15" s="162"/>
      <c r="M15" s="162"/>
      <c r="N15" s="162"/>
      <c r="O15" s="279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</row>
    <row r="16" s="114" customFormat="1" ht="20" customHeight="1" spans="1:250">
      <c r="A16" s="261"/>
      <c r="B16" s="262"/>
      <c r="C16" s="263"/>
      <c r="D16" s="262"/>
      <c r="E16" s="262"/>
      <c r="F16" s="262"/>
      <c r="G16" s="262"/>
      <c r="H16" s="161"/>
      <c r="I16" s="162"/>
      <c r="J16" s="162"/>
      <c r="K16" s="162"/>
      <c r="L16" s="162"/>
      <c r="M16" s="162"/>
      <c r="N16" s="162"/>
      <c r="O16" s="279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</row>
    <row r="17" s="114" customFormat="1" ht="20" customHeight="1" spans="1:250">
      <c r="A17" s="261"/>
      <c r="B17" s="262"/>
      <c r="C17" s="263"/>
      <c r="D17" s="262"/>
      <c r="E17" s="262"/>
      <c r="F17" s="262"/>
      <c r="G17" s="262"/>
      <c r="H17" s="161"/>
      <c r="I17" s="162"/>
      <c r="J17" s="162"/>
      <c r="K17" s="162"/>
      <c r="L17" s="162"/>
      <c r="M17" s="162"/>
      <c r="N17" s="162"/>
      <c r="O17" s="279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</row>
    <row r="18" s="114" customFormat="1" ht="20" customHeight="1" spans="1:250">
      <c r="A18" s="261"/>
      <c r="B18" s="262"/>
      <c r="C18" s="263"/>
      <c r="D18" s="262"/>
      <c r="E18" s="262"/>
      <c r="F18" s="262"/>
      <c r="G18" s="262"/>
      <c r="H18" s="161"/>
      <c r="I18" s="162"/>
      <c r="J18" s="162"/>
      <c r="K18" s="162"/>
      <c r="L18" s="162"/>
      <c r="M18" s="162"/>
      <c r="N18" s="162"/>
      <c r="O18" s="279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</row>
    <row r="19" s="114" customFormat="1" ht="20" customHeight="1" spans="1:250">
      <c r="A19" s="264"/>
      <c r="B19" s="147"/>
      <c r="C19" s="147"/>
      <c r="D19" s="147"/>
      <c r="E19" s="147"/>
      <c r="F19" s="147"/>
      <c r="G19" s="147"/>
      <c r="H19" s="161"/>
      <c r="I19" s="162"/>
      <c r="J19" s="162"/>
      <c r="K19" s="162"/>
      <c r="L19" s="162"/>
      <c r="M19" s="162"/>
      <c r="N19" s="162"/>
      <c r="O19" s="279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</row>
    <row r="20" s="114" customFormat="1" ht="20" customHeight="1" spans="1:250">
      <c r="A20" s="264"/>
      <c r="B20" s="147"/>
      <c r="C20" s="147"/>
      <c r="D20" s="147"/>
      <c r="E20" s="147"/>
      <c r="F20" s="147"/>
      <c r="G20" s="147"/>
      <c r="H20" s="161"/>
      <c r="I20" s="162"/>
      <c r="J20" s="162"/>
      <c r="K20" s="162"/>
      <c r="L20" s="162"/>
      <c r="M20" s="162"/>
      <c r="N20" s="162"/>
      <c r="O20" s="279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</row>
    <row r="21" s="114" customFormat="1" ht="17.25" spans="1:250">
      <c r="A21" s="265"/>
      <c r="B21" s="266"/>
      <c r="C21" s="266"/>
      <c r="D21" s="266"/>
      <c r="E21" s="267"/>
      <c r="F21" s="266"/>
      <c r="G21" s="266"/>
      <c r="H21" s="268"/>
      <c r="I21" s="280"/>
      <c r="J21" s="280"/>
      <c r="K21" s="281"/>
      <c r="L21" s="280"/>
      <c r="M21" s="280"/>
      <c r="N21" s="281"/>
      <c r="O21" s="282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</row>
    <row r="22" s="114" customFormat="1" spans="1:250">
      <c r="A22" s="152" t="s">
        <v>175</v>
      </c>
      <c r="B22" s="152"/>
      <c r="C22" s="153"/>
      <c r="N22" s="269"/>
      <c r="O22" s="269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7"/>
      <c r="DF22" s="117"/>
      <c r="DG22" s="117"/>
      <c r="DH22" s="117"/>
      <c r="DI22" s="117"/>
      <c r="DJ22" s="117"/>
      <c r="DK22" s="117"/>
      <c r="DL22" s="117"/>
      <c r="DM22" s="117"/>
      <c r="DN22" s="117"/>
      <c r="DO22" s="117"/>
      <c r="DP22" s="117"/>
      <c r="DQ22" s="117"/>
      <c r="DR22" s="117"/>
      <c r="DS22" s="117"/>
      <c r="DT22" s="117"/>
      <c r="DU22" s="117"/>
      <c r="DV22" s="117"/>
      <c r="DW22" s="117"/>
      <c r="DX22" s="117"/>
      <c r="DY22" s="117"/>
      <c r="DZ22" s="117"/>
      <c r="EA22" s="117"/>
      <c r="EB22" s="117"/>
      <c r="EC22" s="117"/>
      <c r="ED22" s="117"/>
      <c r="EE22" s="117"/>
      <c r="EF22" s="117"/>
      <c r="EG22" s="117"/>
      <c r="EH22" s="117"/>
      <c r="EI22" s="117"/>
      <c r="EJ22" s="117"/>
      <c r="EK22" s="117"/>
      <c r="EL22" s="117"/>
      <c r="EM22" s="117"/>
      <c r="EN22" s="117"/>
      <c r="EO22" s="117"/>
      <c r="EP22" s="117"/>
      <c r="EQ22" s="117"/>
      <c r="ER22" s="117"/>
      <c r="ES22" s="117"/>
      <c r="ET22" s="117"/>
      <c r="EU22" s="117"/>
      <c r="EV22" s="117"/>
      <c r="EW22" s="117"/>
      <c r="EX22" s="117"/>
      <c r="EY22" s="117"/>
      <c r="EZ22" s="117"/>
      <c r="FA22" s="117"/>
      <c r="FB22" s="117"/>
      <c r="FC22" s="117"/>
      <c r="FD22" s="117"/>
      <c r="FE22" s="117"/>
      <c r="FF22" s="117"/>
      <c r="FG22" s="117"/>
      <c r="FH22" s="117"/>
      <c r="FI22" s="117"/>
      <c r="FJ22" s="117"/>
      <c r="FK22" s="117"/>
      <c r="FL22" s="117"/>
      <c r="FM22" s="117"/>
      <c r="FN22" s="117"/>
      <c r="FO22" s="117"/>
      <c r="FP22" s="117"/>
      <c r="FQ22" s="117"/>
      <c r="FR22" s="117"/>
      <c r="FS22" s="117"/>
      <c r="FT22" s="117"/>
      <c r="FU22" s="117"/>
      <c r="FV22" s="117"/>
      <c r="FW22" s="117"/>
      <c r="FX22" s="117"/>
      <c r="FY22" s="117"/>
      <c r="FZ22" s="117"/>
      <c r="GA22" s="117"/>
      <c r="GB22" s="117"/>
      <c r="GC22" s="117"/>
      <c r="GD22" s="117"/>
      <c r="GE22" s="117"/>
      <c r="GF22" s="117"/>
      <c r="GG22" s="117"/>
      <c r="GH22" s="117"/>
      <c r="GI22" s="117"/>
      <c r="GJ22" s="117"/>
      <c r="GK22" s="117"/>
      <c r="GL22" s="117"/>
      <c r="GM22" s="117"/>
      <c r="GN22" s="117"/>
      <c r="GO22" s="117"/>
      <c r="GP22" s="117"/>
      <c r="GQ22" s="117"/>
      <c r="GR22" s="117"/>
      <c r="GS22" s="117"/>
      <c r="GT22" s="117"/>
      <c r="GU22" s="117"/>
      <c r="GV22" s="117"/>
      <c r="GW22" s="117"/>
      <c r="GX22" s="117"/>
      <c r="GY22" s="117"/>
      <c r="GZ22" s="117"/>
      <c r="HA22" s="117"/>
      <c r="HB22" s="117"/>
      <c r="HC22" s="117"/>
      <c r="HD22" s="117"/>
      <c r="HE22" s="117"/>
      <c r="HF22" s="117"/>
      <c r="HG22" s="117"/>
      <c r="HH22" s="117"/>
      <c r="HI22" s="117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17"/>
      <c r="HU22" s="117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117"/>
      <c r="IG22" s="117"/>
      <c r="IH22" s="117"/>
      <c r="II22" s="117"/>
      <c r="IJ22" s="117"/>
      <c r="IK22" s="117"/>
      <c r="IL22" s="117"/>
      <c r="IM22" s="117"/>
      <c r="IN22" s="117"/>
      <c r="IO22" s="117"/>
      <c r="IP22" s="117"/>
    </row>
    <row r="23" s="114" customFormat="1" spans="3:250">
      <c r="C23" s="115"/>
      <c r="H23" s="167" t="s">
        <v>176</v>
      </c>
      <c r="I23" s="283"/>
      <c r="J23" s="284"/>
      <c r="L23" s="167" t="s">
        <v>177</v>
      </c>
      <c r="M23" s="167"/>
      <c r="O23" s="167" t="s">
        <v>178</v>
      </c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3" sqref="A33:J33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.37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ht="23.25" spans="1:11">
      <c r="A1" s="172" t="s">
        <v>196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ht="18" customHeight="1" spans="1:11">
      <c r="A2" s="173" t="s">
        <v>53</v>
      </c>
      <c r="B2" s="174" t="s">
        <v>54</v>
      </c>
      <c r="C2" s="174"/>
      <c r="D2" s="175" t="s">
        <v>61</v>
      </c>
      <c r="E2" s="176" t="str">
        <f>首期!B4</f>
        <v>QACCAM95503</v>
      </c>
      <c r="F2" s="177" t="s">
        <v>197</v>
      </c>
      <c r="G2" s="178" t="str">
        <f>首期!B5</f>
        <v>儿童抓绒外套</v>
      </c>
      <c r="H2" s="179"/>
      <c r="I2" s="207" t="s">
        <v>57</v>
      </c>
      <c r="J2" s="227" t="s">
        <v>56</v>
      </c>
      <c r="K2" s="228"/>
    </row>
    <row r="3" ht="18" customHeight="1" spans="1:11">
      <c r="A3" s="180" t="s">
        <v>75</v>
      </c>
      <c r="B3" s="181">
        <f>首期!B7</f>
        <v>626</v>
      </c>
      <c r="C3" s="181"/>
      <c r="D3" s="182" t="s">
        <v>198</v>
      </c>
      <c r="E3" s="183">
        <v>45468</v>
      </c>
      <c r="F3" s="184"/>
      <c r="G3" s="184"/>
      <c r="H3" s="185" t="s">
        <v>199</v>
      </c>
      <c r="I3" s="185"/>
      <c r="J3" s="185"/>
      <c r="K3" s="229"/>
    </row>
    <row r="4" ht="18" customHeight="1" spans="1:11">
      <c r="A4" s="186" t="s">
        <v>71</v>
      </c>
      <c r="B4" s="181">
        <v>2</v>
      </c>
      <c r="C4" s="181">
        <v>6</v>
      </c>
      <c r="D4" s="187" t="s">
        <v>200</v>
      </c>
      <c r="E4" s="184" t="s">
        <v>201</v>
      </c>
      <c r="F4" s="184"/>
      <c r="G4" s="184"/>
      <c r="H4" s="187" t="s">
        <v>202</v>
      </c>
      <c r="I4" s="187"/>
      <c r="J4" s="199" t="s">
        <v>65</v>
      </c>
      <c r="K4" s="230" t="s">
        <v>66</v>
      </c>
    </row>
    <row r="5" ht="18" customHeight="1" spans="1:11">
      <c r="A5" s="186" t="s">
        <v>203</v>
      </c>
      <c r="B5" s="181">
        <v>1</v>
      </c>
      <c r="C5" s="181"/>
      <c r="D5" s="182" t="s">
        <v>204</v>
      </c>
      <c r="E5" s="182"/>
      <c r="G5" s="182"/>
      <c r="H5" s="187" t="s">
        <v>205</v>
      </c>
      <c r="I5" s="187"/>
      <c r="J5" s="199" t="s">
        <v>65</v>
      </c>
      <c r="K5" s="230" t="s">
        <v>66</v>
      </c>
    </row>
    <row r="6" ht="18" customHeight="1" spans="1:13">
      <c r="A6" s="188" t="s">
        <v>206</v>
      </c>
      <c r="B6" s="189">
        <v>80</v>
      </c>
      <c r="C6" s="189"/>
      <c r="D6" s="190" t="s">
        <v>207</v>
      </c>
      <c r="E6" s="191"/>
      <c r="F6" s="191"/>
      <c r="G6" s="190"/>
      <c r="H6" s="192" t="s">
        <v>208</v>
      </c>
      <c r="I6" s="192"/>
      <c r="J6" s="191" t="s">
        <v>65</v>
      </c>
      <c r="K6" s="231" t="s">
        <v>66</v>
      </c>
      <c r="M6" s="232"/>
    </row>
    <row r="7" ht="18" customHeight="1" spans="1:11">
      <c r="A7" s="193"/>
      <c r="B7" s="194"/>
      <c r="C7" s="194"/>
      <c r="D7" s="193"/>
      <c r="E7" s="194"/>
      <c r="F7" s="195"/>
      <c r="G7" s="193"/>
      <c r="H7" s="195"/>
      <c r="I7" s="194"/>
      <c r="J7" s="194"/>
      <c r="K7" s="194"/>
    </row>
    <row r="8" ht="18" customHeight="1" spans="1:11">
      <c r="A8" s="196" t="s">
        <v>209</v>
      </c>
      <c r="B8" s="177" t="s">
        <v>210</v>
      </c>
      <c r="C8" s="177" t="s">
        <v>211</v>
      </c>
      <c r="D8" s="177" t="s">
        <v>212</v>
      </c>
      <c r="E8" s="177" t="s">
        <v>213</v>
      </c>
      <c r="F8" s="177" t="s">
        <v>214</v>
      </c>
      <c r="G8" s="197" t="s">
        <v>78</v>
      </c>
      <c r="H8" s="198"/>
      <c r="I8" s="198" t="str">
        <f>首期!B8</f>
        <v>CGDD24042600057</v>
      </c>
      <c r="J8" s="198"/>
      <c r="K8" s="233"/>
    </row>
    <row r="9" ht="18" customHeight="1" spans="1:11">
      <c r="A9" s="186" t="s">
        <v>215</v>
      </c>
      <c r="B9" s="187"/>
      <c r="C9" s="199" t="s">
        <v>65</v>
      </c>
      <c r="D9" s="199" t="s">
        <v>66</v>
      </c>
      <c r="E9" s="182" t="s">
        <v>216</v>
      </c>
      <c r="F9" s="200" t="s">
        <v>217</v>
      </c>
      <c r="G9" s="201"/>
      <c r="H9" s="202"/>
      <c r="I9" s="202"/>
      <c r="J9" s="202"/>
      <c r="K9" s="234"/>
    </row>
    <row r="10" ht="18" customHeight="1" spans="1:11">
      <c r="A10" s="186" t="s">
        <v>218</v>
      </c>
      <c r="B10" s="187"/>
      <c r="C10" s="199" t="s">
        <v>65</v>
      </c>
      <c r="D10" s="199" t="s">
        <v>66</v>
      </c>
      <c r="E10" s="182" t="s">
        <v>219</v>
      </c>
      <c r="F10" s="200" t="s">
        <v>220</v>
      </c>
      <c r="G10" s="201" t="s">
        <v>221</v>
      </c>
      <c r="H10" s="202"/>
      <c r="I10" s="202"/>
      <c r="J10" s="202"/>
      <c r="K10" s="234"/>
    </row>
    <row r="11" ht="18" customHeight="1" spans="1:11">
      <c r="A11" s="203" t="s">
        <v>180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35"/>
    </row>
    <row r="12" ht="18" customHeight="1" spans="1:11">
      <c r="A12" s="180" t="s">
        <v>89</v>
      </c>
      <c r="B12" s="199" t="s">
        <v>85</v>
      </c>
      <c r="C12" s="199" t="s">
        <v>86</v>
      </c>
      <c r="D12" s="200"/>
      <c r="E12" s="182" t="s">
        <v>87</v>
      </c>
      <c r="F12" s="199" t="s">
        <v>85</v>
      </c>
      <c r="G12" s="199" t="s">
        <v>86</v>
      </c>
      <c r="H12" s="199"/>
      <c r="I12" s="182" t="s">
        <v>222</v>
      </c>
      <c r="J12" s="199" t="s">
        <v>85</v>
      </c>
      <c r="K12" s="230" t="s">
        <v>86</v>
      </c>
    </row>
    <row r="13" ht="18" customHeight="1" spans="1:11">
      <c r="A13" s="180" t="s">
        <v>92</v>
      </c>
      <c r="B13" s="199" t="s">
        <v>85</v>
      </c>
      <c r="C13" s="199" t="s">
        <v>86</v>
      </c>
      <c r="D13" s="200"/>
      <c r="E13" s="182" t="s">
        <v>97</v>
      </c>
      <c r="F13" s="199" t="s">
        <v>85</v>
      </c>
      <c r="G13" s="199" t="s">
        <v>86</v>
      </c>
      <c r="H13" s="199"/>
      <c r="I13" s="182" t="s">
        <v>223</v>
      </c>
      <c r="J13" s="199" t="s">
        <v>85</v>
      </c>
      <c r="K13" s="230" t="s">
        <v>86</v>
      </c>
    </row>
    <row r="14" ht="18" customHeight="1" spans="1:11">
      <c r="A14" s="188" t="s">
        <v>224</v>
      </c>
      <c r="B14" s="191" t="s">
        <v>85</v>
      </c>
      <c r="C14" s="191" t="s">
        <v>86</v>
      </c>
      <c r="D14" s="205"/>
      <c r="E14" s="190" t="s">
        <v>225</v>
      </c>
      <c r="F14" s="191" t="s">
        <v>85</v>
      </c>
      <c r="G14" s="191" t="s">
        <v>86</v>
      </c>
      <c r="H14" s="191"/>
      <c r="I14" s="190" t="s">
        <v>226</v>
      </c>
      <c r="J14" s="191" t="s">
        <v>85</v>
      </c>
      <c r="K14" s="231" t="s">
        <v>86</v>
      </c>
    </row>
    <row r="15" ht="18" customHeight="1" spans="1:11">
      <c r="A15" s="193"/>
      <c r="B15" s="206"/>
      <c r="C15" s="206"/>
      <c r="D15" s="194"/>
      <c r="E15" s="193"/>
      <c r="F15" s="206"/>
      <c r="G15" s="206"/>
      <c r="H15" s="206"/>
      <c r="I15" s="193"/>
      <c r="J15" s="206"/>
      <c r="K15" s="206"/>
    </row>
    <row r="16" s="169" customFormat="1" ht="18" customHeight="1" spans="1:11">
      <c r="A16" s="173" t="s">
        <v>227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6"/>
    </row>
    <row r="17" ht="18" customHeight="1" spans="1:11">
      <c r="A17" s="186" t="s">
        <v>228</v>
      </c>
      <c r="B17" s="187"/>
      <c r="C17" s="187"/>
      <c r="D17" s="187"/>
      <c r="E17" s="187"/>
      <c r="F17" s="187"/>
      <c r="G17" s="187"/>
      <c r="H17" s="187"/>
      <c r="I17" s="187"/>
      <c r="J17" s="187"/>
      <c r="K17" s="237"/>
    </row>
    <row r="18" ht="18" customHeight="1" spans="1:11">
      <c r="A18" s="186" t="s">
        <v>229</v>
      </c>
      <c r="B18" s="187"/>
      <c r="C18" s="187"/>
      <c r="D18" s="187"/>
      <c r="E18" s="187"/>
      <c r="F18" s="187"/>
      <c r="G18" s="187"/>
      <c r="H18" s="187"/>
      <c r="I18" s="187"/>
      <c r="J18" s="187"/>
      <c r="K18" s="237"/>
    </row>
    <row r="19" ht="22" customHeight="1" spans="1:11">
      <c r="A19" s="208"/>
      <c r="B19" s="199"/>
      <c r="C19" s="199"/>
      <c r="D19" s="199"/>
      <c r="E19" s="199"/>
      <c r="F19" s="199"/>
      <c r="G19" s="199"/>
      <c r="H19" s="199"/>
      <c r="I19" s="199"/>
      <c r="J19" s="199"/>
      <c r="K19" s="230"/>
    </row>
    <row r="20" ht="22" customHeight="1" spans="1:11">
      <c r="A20" s="209"/>
      <c r="B20" s="210"/>
      <c r="C20" s="210"/>
      <c r="D20" s="210"/>
      <c r="E20" s="210"/>
      <c r="F20" s="210"/>
      <c r="G20" s="210"/>
      <c r="H20" s="210"/>
      <c r="I20" s="210"/>
      <c r="J20" s="210"/>
      <c r="K20" s="238"/>
    </row>
    <row r="21" ht="22" customHeight="1" spans="1:11">
      <c r="A21" s="209"/>
      <c r="B21" s="210"/>
      <c r="C21" s="210"/>
      <c r="D21" s="210"/>
      <c r="E21" s="210"/>
      <c r="F21" s="210"/>
      <c r="G21" s="210"/>
      <c r="H21" s="210"/>
      <c r="I21" s="210"/>
      <c r="J21" s="210"/>
      <c r="K21" s="238"/>
    </row>
    <row r="22" ht="22" customHeight="1" spans="1:11">
      <c r="A22" s="209"/>
      <c r="B22" s="210"/>
      <c r="C22" s="210"/>
      <c r="D22" s="210"/>
      <c r="E22" s="210"/>
      <c r="F22" s="210"/>
      <c r="G22" s="210"/>
      <c r="H22" s="210"/>
      <c r="I22" s="210"/>
      <c r="J22" s="210"/>
      <c r="K22" s="238"/>
    </row>
    <row r="23" ht="22" customHeigh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39"/>
    </row>
    <row r="24" ht="18" customHeight="1" spans="1:11">
      <c r="A24" s="186" t="s">
        <v>116</v>
      </c>
      <c r="B24" s="187"/>
      <c r="C24" s="199" t="s">
        <v>65</v>
      </c>
      <c r="D24" s="199" t="s">
        <v>66</v>
      </c>
      <c r="E24" s="185"/>
      <c r="F24" s="185"/>
      <c r="G24" s="185"/>
      <c r="H24" s="185"/>
      <c r="I24" s="185"/>
      <c r="J24" s="185"/>
      <c r="K24" s="229"/>
    </row>
    <row r="25" ht="18" customHeight="1" spans="1:11">
      <c r="A25" s="213" t="s">
        <v>230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0"/>
    </row>
    <row r="26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ht="20" customHeight="1" spans="1:11">
      <c r="A27" s="216" t="s">
        <v>231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41" t="s">
        <v>232</v>
      </c>
    </row>
    <row r="28" ht="23" customHeight="1" spans="1:11">
      <c r="A28" s="209"/>
      <c r="B28" s="210"/>
      <c r="C28" s="210"/>
      <c r="D28" s="210"/>
      <c r="E28" s="210"/>
      <c r="F28" s="210"/>
      <c r="G28" s="210"/>
      <c r="H28" s="210"/>
      <c r="I28" s="210"/>
      <c r="J28" s="242"/>
      <c r="K28" s="243">
        <v>1</v>
      </c>
    </row>
    <row r="29" ht="23" customHeight="1" spans="1:11">
      <c r="A29" s="209"/>
      <c r="B29" s="210"/>
      <c r="C29" s="210"/>
      <c r="D29" s="210"/>
      <c r="E29" s="210"/>
      <c r="F29" s="210"/>
      <c r="G29" s="210"/>
      <c r="H29" s="210"/>
      <c r="I29" s="210"/>
      <c r="J29" s="242"/>
      <c r="K29" s="234">
        <v>2</v>
      </c>
    </row>
    <row r="30" ht="23" customHeight="1" spans="1:11">
      <c r="A30" s="209"/>
      <c r="B30" s="210"/>
      <c r="C30" s="210"/>
      <c r="D30" s="210"/>
      <c r="E30" s="210"/>
      <c r="F30" s="210"/>
      <c r="G30" s="210"/>
      <c r="H30" s="210"/>
      <c r="I30" s="210"/>
      <c r="J30" s="242"/>
      <c r="K30" s="234"/>
    </row>
    <row r="31" ht="23" customHeight="1" spans="1:11">
      <c r="A31" s="209"/>
      <c r="B31" s="210"/>
      <c r="C31" s="210"/>
      <c r="D31" s="210"/>
      <c r="E31" s="210"/>
      <c r="F31" s="210"/>
      <c r="G31" s="210"/>
      <c r="H31" s="210"/>
      <c r="I31" s="210"/>
      <c r="J31" s="242"/>
      <c r="K31" s="234"/>
    </row>
    <row r="32" ht="23" customHeigh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42"/>
      <c r="K32" s="244"/>
    </row>
    <row r="33" ht="23" customHeight="1" spans="1:11">
      <c r="A33" s="209"/>
      <c r="B33" s="210"/>
      <c r="C33" s="210"/>
      <c r="D33" s="210"/>
      <c r="E33" s="210"/>
      <c r="F33" s="210"/>
      <c r="G33" s="210"/>
      <c r="H33" s="210"/>
      <c r="I33" s="210"/>
      <c r="J33" s="242"/>
      <c r="K33" s="245"/>
    </row>
    <row r="34" ht="23" customHeight="1" spans="1:11">
      <c r="A34" s="209"/>
      <c r="B34" s="210"/>
      <c r="C34" s="210"/>
      <c r="D34" s="210"/>
      <c r="E34" s="210"/>
      <c r="F34" s="210"/>
      <c r="G34" s="210"/>
      <c r="H34" s="210"/>
      <c r="I34" s="210"/>
      <c r="J34" s="242"/>
      <c r="K34" s="234"/>
    </row>
    <row r="35" ht="23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42"/>
      <c r="K35" s="246"/>
    </row>
    <row r="36" ht="23" customHeight="1" spans="1:11">
      <c r="A36" s="218" t="s">
        <v>233</v>
      </c>
      <c r="B36" s="219"/>
      <c r="C36" s="219"/>
      <c r="D36" s="219"/>
      <c r="E36" s="219"/>
      <c r="F36" s="219"/>
      <c r="G36" s="219"/>
      <c r="H36" s="219"/>
      <c r="I36" s="219"/>
      <c r="J36" s="247"/>
      <c r="K36" s="248">
        <f>SUM(K28:K35)</f>
        <v>3</v>
      </c>
    </row>
    <row r="37" ht="18.75" customHeight="1" spans="1:11">
      <c r="A37" s="220" t="s">
        <v>234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49"/>
    </row>
    <row r="38" s="170" customFormat="1" ht="18.75" customHeight="1" spans="1:11">
      <c r="A38" s="186" t="s">
        <v>235</v>
      </c>
      <c r="B38" s="187"/>
      <c r="C38" s="187"/>
      <c r="D38" s="185" t="s">
        <v>236</v>
      </c>
      <c r="E38" s="185"/>
      <c r="F38" s="222" t="s">
        <v>237</v>
      </c>
      <c r="G38" s="223"/>
      <c r="H38" s="187" t="s">
        <v>238</v>
      </c>
      <c r="I38" s="187"/>
      <c r="J38" s="187" t="s">
        <v>239</v>
      </c>
      <c r="K38" s="237"/>
    </row>
    <row r="39" ht="18.75" customHeight="1" spans="1:11">
      <c r="A39" s="186" t="s">
        <v>117</v>
      </c>
      <c r="B39" s="187" t="s">
        <v>240</v>
      </c>
      <c r="C39" s="187"/>
      <c r="D39" s="187"/>
      <c r="E39" s="187"/>
      <c r="F39" s="187"/>
      <c r="G39" s="187"/>
      <c r="H39" s="187"/>
      <c r="I39" s="187"/>
      <c r="J39" s="187"/>
      <c r="K39" s="237"/>
    </row>
    <row r="40" ht="24" customHeight="1" spans="1:11">
      <c r="A40" s="186"/>
      <c r="B40" s="187"/>
      <c r="C40" s="187"/>
      <c r="D40" s="187"/>
      <c r="E40" s="187"/>
      <c r="F40" s="187"/>
      <c r="G40" s="187"/>
      <c r="H40" s="187"/>
      <c r="I40" s="187"/>
      <c r="J40" s="187"/>
      <c r="K40" s="237"/>
    </row>
    <row r="41" ht="24" customHeight="1" spans="1:11">
      <c r="A41" s="186"/>
      <c r="B41" s="187"/>
      <c r="C41" s="187"/>
      <c r="D41" s="187"/>
      <c r="E41" s="187"/>
      <c r="F41" s="187"/>
      <c r="G41" s="187"/>
      <c r="H41" s="187"/>
      <c r="I41" s="187"/>
      <c r="J41" s="187"/>
      <c r="K41" s="237"/>
    </row>
    <row r="42" ht="32.1" customHeight="1" spans="1:11">
      <c r="A42" s="188" t="s">
        <v>128</v>
      </c>
      <c r="B42" s="224" t="s">
        <v>241</v>
      </c>
      <c r="C42" s="224"/>
      <c r="D42" s="190" t="s">
        <v>242</v>
      </c>
      <c r="E42" s="205"/>
      <c r="F42" s="190" t="s">
        <v>132</v>
      </c>
      <c r="G42" s="225"/>
      <c r="H42" s="226" t="s">
        <v>133</v>
      </c>
      <c r="I42" s="226"/>
      <c r="J42" s="224" t="s">
        <v>134</v>
      </c>
      <c r="K42" s="250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4"/>
  <sheetViews>
    <sheetView workbookViewId="0">
      <selection activeCell="G27" sqref="G27"/>
    </sheetView>
  </sheetViews>
  <sheetFormatPr defaultColWidth="9" defaultRowHeight="14.25"/>
  <cols>
    <col min="1" max="1" width="17.75" style="114" customWidth="1"/>
    <col min="2" max="3" width="10.625" style="114" customWidth="1"/>
    <col min="4" max="4" width="10.625" style="115" customWidth="1"/>
    <col min="5" max="7" width="10.625" style="114" customWidth="1"/>
    <col min="8" max="8" width="5.375" style="114" customWidth="1"/>
    <col min="9" max="9" width="2.75" style="114" customWidth="1"/>
    <col min="10" max="12" width="15.625" style="114" customWidth="1"/>
    <col min="13" max="15" width="15.625" style="116" customWidth="1"/>
    <col min="16" max="252" width="9" style="114"/>
    <col min="253" max="16384" width="9" style="117"/>
  </cols>
  <sheetData>
    <row r="1" s="114" customFormat="1" ht="29" customHeight="1" spans="1:255">
      <c r="A1" s="118" t="s">
        <v>138</v>
      </c>
      <c r="B1" s="118"/>
      <c r="C1" s="119"/>
      <c r="D1" s="11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  <c r="GS1" s="117"/>
      <c r="GT1" s="117"/>
      <c r="GU1" s="117"/>
      <c r="GV1" s="117"/>
      <c r="GW1" s="117"/>
      <c r="GX1" s="117"/>
      <c r="GY1" s="117"/>
      <c r="GZ1" s="117"/>
      <c r="HA1" s="117"/>
      <c r="HB1" s="117"/>
      <c r="HC1" s="117"/>
      <c r="HD1" s="117"/>
      <c r="HE1" s="117"/>
      <c r="HF1" s="117"/>
      <c r="HG1" s="117"/>
      <c r="HH1" s="117"/>
      <c r="HI1" s="117"/>
      <c r="HJ1" s="117"/>
      <c r="HK1" s="117"/>
      <c r="HL1" s="117"/>
      <c r="HM1" s="117"/>
      <c r="HN1" s="117"/>
      <c r="HO1" s="117"/>
      <c r="HP1" s="117"/>
      <c r="HQ1" s="117"/>
      <c r="HR1" s="117"/>
      <c r="HS1" s="117"/>
      <c r="HT1" s="117"/>
      <c r="HU1" s="117"/>
      <c r="HV1" s="117"/>
      <c r="HW1" s="117"/>
      <c r="HX1" s="117"/>
      <c r="HY1" s="117"/>
      <c r="HZ1" s="117"/>
      <c r="IA1" s="117"/>
      <c r="IB1" s="117"/>
      <c r="IC1" s="117"/>
      <c r="ID1" s="117"/>
      <c r="IE1" s="117"/>
      <c r="IF1" s="117"/>
      <c r="IG1" s="117"/>
      <c r="IH1" s="117"/>
      <c r="II1" s="117"/>
      <c r="IJ1" s="117"/>
      <c r="IK1" s="117"/>
      <c r="IL1" s="117"/>
      <c r="IM1" s="117"/>
      <c r="IN1" s="117"/>
      <c r="IO1" s="117"/>
      <c r="IP1" s="117"/>
      <c r="IQ1" s="117"/>
      <c r="IR1" s="117"/>
      <c r="IS1" s="117"/>
      <c r="IT1" s="117"/>
      <c r="IU1" s="117"/>
    </row>
    <row r="2" s="114" customFormat="1" ht="20" customHeight="1" spans="1:255">
      <c r="A2" s="121" t="s">
        <v>61</v>
      </c>
      <c r="B2" s="122" t="str">
        <f>首期!B4</f>
        <v>QACCAM95503</v>
      </c>
      <c r="C2" s="123"/>
      <c r="D2" s="122"/>
      <c r="E2" s="124" t="s">
        <v>67</v>
      </c>
      <c r="F2" s="125" t="str">
        <f>首期!B5</f>
        <v>儿童抓绒外套</v>
      </c>
      <c r="G2" s="125"/>
      <c r="H2" s="125"/>
      <c r="I2" s="154"/>
      <c r="J2" s="155" t="s">
        <v>57</v>
      </c>
      <c r="K2" s="156" t="s">
        <v>56</v>
      </c>
      <c r="L2" s="156"/>
      <c r="M2" s="156"/>
      <c r="N2" s="156"/>
      <c r="O2" s="15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  <c r="GS2" s="117"/>
      <c r="GT2" s="117"/>
      <c r="GU2" s="117"/>
      <c r="GV2" s="117"/>
      <c r="GW2" s="117"/>
      <c r="GX2" s="117"/>
      <c r="GY2" s="117"/>
      <c r="GZ2" s="117"/>
      <c r="HA2" s="117"/>
      <c r="HB2" s="117"/>
      <c r="HC2" s="117"/>
      <c r="HD2" s="117"/>
      <c r="HE2" s="117"/>
      <c r="HF2" s="117"/>
      <c r="HG2" s="117"/>
      <c r="HH2" s="117"/>
      <c r="HI2" s="117"/>
      <c r="HJ2" s="117"/>
      <c r="HK2" s="117"/>
      <c r="HL2" s="117"/>
      <c r="HM2" s="117"/>
      <c r="HN2" s="117"/>
      <c r="HO2" s="117"/>
      <c r="HP2" s="117"/>
      <c r="HQ2" s="117"/>
      <c r="HR2" s="117"/>
      <c r="HS2" s="117"/>
      <c r="HT2" s="117"/>
      <c r="HU2" s="117"/>
      <c r="HV2" s="117"/>
      <c r="HW2" s="117"/>
      <c r="HX2" s="117"/>
      <c r="HY2" s="117"/>
      <c r="HZ2" s="117"/>
      <c r="IA2" s="117"/>
      <c r="IB2" s="117"/>
      <c r="IC2" s="117"/>
      <c r="ID2" s="117"/>
      <c r="IE2" s="117"/>
      <c r="IF2" s="117"/>
      <c r="IG2" s="117"/>
      <c r="IH2" s="117"/>
      <c r="II2" s="117"/>
      <c r="IJ2" s="117"/>
      <c r="IK2" s="117"/>
      <c r="IL2" s="117"/>
      <c r="IM2" s="117"/>
      <c r="IN2" s="117"/>
      <c r="IO2" s="117"/>
      <c r="IP2" s="117"/>
      <c r="IQ2" s="117"/>
      <c r="IR2" s="117"/>
      <c r="IS2" s="117"/>
      <c r="IT2" s="117"/>
      <c r="IU2" s="117"/>
    </row>
    <row r="3" s="114" customFormat="1" spans="1:255">
      <c r="A3" s="126" t="s">
        <v>139</v>
      </c>
      <c r="B3" s="127" t="s">
        <v>140</v>
      </c>
      <c r="C3" s="128"/>
      <c r="D3" s="127"/>
      <c r="E3" s="127"/>
      <c r="F3" s="127"/>
      <c r="G3" s="127"/>
      <c r="H3" s="127"/>
      <c r="I3" s="158"/>
      <c r="J3" s="159"/>
      <c r="K3" s="159"/>
      <c r="L3" s="159"/>
      <c r="M3" s="159"/>
      <c r="N3" s="159"/>
      <c r="O3" s="160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  <c r="GJ3" s="117"/>
      <c r="GK3" s="117"/>
      <c r="GL3" s="117"/>
      <c r="GM3" s="117"/>
      <c r="GN3" s="117"/>
      <c r="GO3" s="117"/>
      <c r="GP3" s="117"/>
      <c r="GQ3" s="117"/>
      <c r="GR3" s="117"/>
      <c r="GS3" s="117"/>
      <c r="GT3" s="117"/>
      <c r="GU3" s="117"/>
      <c r="GV3" s="117"/>
      <c r="GW3" s="117"/>
      <c r="GX3" s="117"/>
      <c r="GY3" s="117"/>
      <c r="GZ3" s="117"/>
      <c r="HA3" s="117"/>
      <c r="HB3" s="117"/>
      <c r="HC3" s="117"/>
      <c r="HD3" s="117"/>
      <c r="HE3" s="117"/>
      <c r="HF3" s="117"/>
      <c r="HG3" s="117"/>
      <c r="HH3" s="117"/>
      <c r="HI3" s="117"/>
      <c r="HJ3" s="117"/>
      <c r="HK3" s="117"/>
      <c r="HL3" s="117"/>
      <c r="HM3" s="117"/>
      <c r="HN3" s="117"/>
      <c r="HO3" s="117"/>
      <c r="HP3" s="117"/>
      <c r="HQ3" s="117"/>
      <c r="HR3" s="117"/>
      <c r="HS3" s="117"/>
      <c r="HT3" s="117"/>
      <c r="HU3" s="117"/>
      <c r="HV3" s="117"/>
      <c r="HW3" s="117"/>
      <c r="HX3" s="117"/>
      <c r="HY3" s="117"/>
      <c r="HZ3" s="117"/>
      <c r="IA3" s="117"/>
      <c r="IB3" s="117"/>
      <c r="IC3" s="117"/>
      <c r="ID3" s="117"/>
      <c r="IE3" s="117"/>
      <c r="IF3" s="117"/>
      <c r="IG3" s="117"/>
      <c r="IH3" s="117"/>
      <c r="II3" s="117"/>
      <c r="IJ3" s="117"/>
      <c r="IK3" s="117"/>
      <c r="IL3" s="117"/>
      <c r="IM3" s="117"/>
      <c r="IN3" s="117"/>
      <c r="IO3" s="117"/>
      <c r="IP3" s="117"/>
      <c r="IQ3" s="117"/>
      <c r="IR3" s="117"/>
      <c r="IS3" s="117"/>
      <c r="IT3" s="117"/>
      <c r="IU3" s="117"/>
    </row>
    <row r="4" s="114" customFormat="1" spans="1:255">
      <c r="A4" s="126"/>
      <c r="B4" s="129" t="s">
        <v>141</v>
      </c>
      <c r="C4" s="129" t="s">
        <v>142</v>
      </c>
      <c r="D4" s="129" t="s">
        <v>143</v>
      </c>
      <c r="E4" s="129" t="s">
        <v>144</v>
      </c>
      <c r="F4" s="129" t="s">
        <v>145</v>
      </c>
      <c r="G4" s="129" t="s">
        <v>146</v>
      </c>
      <c r="H4" s="130" t="s">
        <v>147</v>
      </c>
      <c r="I4" s="158"/>
      <c r="J4" s="129" t="s">
        <v>141</v>
      </c>
      <c r="K4" s="129" t="s">
        <v>142</v>
      </c>
      <c r="L4" s="129" t="s">
        <v>143</v>
      </c>
      <c r="M4" s="129" t="s">
        <v>144</v>
      </c>
      <c r="N4" s="129" t="s">
        <v>145</v>
      </c>
      <c r="O4" s="129" t="s">
        <v>146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  <c r="IU4" s="117"/>
    </row>
    <row r="5" s="114" customFormat="1" ht="16.5" spans="1:255">
      <c r="A5" s="126"/>
      <c r="B5" s="131"/>
      <c r="C5" s="131"/>
      <c r="D5" s="132"/>
      <c r="E5" s="132"/>
      <c r="F5" s="132"/>
      <c r="G5" s="132"/>
      <c r="H5" s="130"/>
      <c r="I5" s="161"/>
      <c r="J5" s="162" t="s">
        <v>112</v>
      </c>
      <c r="K5" s="162" t="s">
        <v>112</v>
      </c>
      <c r="L5" s="162" t="s">
        <v>112</v>
      </c>
      <c r="M5" s="163" t="s">
        <v>111</v>
      </c>
      <c r="N5" s="163" t="s">
        <v>111</v>
      </c>
      <c r="O5" s="163" t="s">
        <v>111</v>
      </c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</row>
    <row r="6" s="114" customFormat="1" ht="21" customHeight="1" spans="1:255">
      <c r="A6" s="133" t="s">
        <v>150</v>
      </c>
      <c r="B6" s="134">
        <f t="shared" ref="B6:B9" si="0">C6-4</f>
        <v>46</v>
      </c>
      <c r="C6" s="134">
        <v>50</v>
      </c>
      <c r="D6" s="134">
        <f t="shared" ref="D6:G6" si="1">C6+4</f>
        <v>54</v>
      </c>
      <c r="E6" s="134">
        <f t="shared" si="1"/>
        <v>58</v>
      </c>
      <c r="F6" s="134">
        <f t="shared" si="1"/>
        <v>62</v>
      </c>
      <c r="G6" s="134">
        <f t="shared" si="1"/>
        <v>66</v>
      </c>
      <c r="H6" s="135" t="s">
        <v>151</v>
      </c>
      <c r="I6" s="161"/>
      <c r="J6" s="162"/>
      <c r="K6" s="162"/>
      <c r="L6" s="162"/>
      <c r="M6" s="162"/>
      <c r="N6" s="162"/>
      <c r="O6" s="162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7"/>
      <c r="BQ6" s="117"/>
      <c r="BR6" s="117"/>
      <c r="BS6" s="117"/>
      <c r="BT6" s="117"/>
      <c r="BU6" s="117"/>
      <c r="BV6" s="117"/>
      <c r="BW6" s="117"/>
      <c r="BX6" s="117"/>
      <c r="BY6" s="117"/>
      <c r="BZ6" s="117"/>
      <c r="CA6" s="117"/>
      <c r="CB6" s="117"/>
      <c r="CC6" s="117"/>
      <c r="CD6" s="117"/>
      <c r="CE6" s="117"/>
      <c r="CF6" s="117"/>
      <c r="CG6" s="117"/>
      <c r="CH6" s="117"/>
      <c r="CI6" s="117"/>
      <c r="CJ6" s="117"/>
      <c r="CK6" s="117"/>
      <c r="CL6" s="117"/>
      <c r="CM6" s="117"/>
      <c r="CN6" s="117"/>
      <c r="CO6" s="117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117"/>
      <c r="EL6" s="117"/>
      <c r="EM6" s="117"/>
      <c r="EN6" s="117"/>
      <c r="EO6" s="117"/>
      <c r="EP6" s="117"/>
      <c r="EQ6" s="117"/>
      <c r="ER6" s="117"/>
      <c r="ES6" s="117"/>
      <c r="ET6" s="117"/>
      <c r="EU6" s="117"/>
      <c r="EV6" s="117"/>
      <c r="EW6" s="117"/>
      <c r="EX6" s="117"/>
      <c r="EY6" s="117"/>
      <c r="EZ6" s="117"/>
      <c r="FA6" s="117"/>
      <c r="FB6" s="117"/>
      <c r="FC6" s="117"/>
      <c r="FD6" s="117"/>
      <c r="FE6" s="117"/>
      <c r="FF6" s="117"/>
      <c r="FG6" s="117"/>
      <c r="FH6" s="117"/>
      <c r="FI6" s="117"/>
      <c r="FJ6" s="117"/>
      <c r="FK6" s="117"/>
      <c r="FL6" s="117"/>
      <c r="FM6" s="117"/>
      <c r="FN6" s="117"/>
      <c r="FO6" s="117"/>
      <c r="FP6" s="117"/>
      <c r="FQ6" s="117"/>
      <c r="FR6" s="117"/>
      <c r="FS6" s="117"/>
      <c r="FT6" s="117"/>
      <c r="FU6" s="117"/>
      <c r="FV6" s="117"/>
      <c r="FW6" s="117"/>
      <c r="FX6" s="117"/>
      <c r="FY6" s="117"/>
      <c r="FZ6" s="117"/>
      <c r="GA6" s="117"/>
      <c r="GB6" s="117"/>
      <c r="GC6" s="117"/>
      <c r="GD6" s="117"/>
      <c r="GE6" s="117"/>
      <c r="GF6" s="117"/>
      <c r="GG6" s="117"/>
      <c r="GH6" s="117"/>
      <c r="GI6" s="117"/>
      <c r="GJ6" s="117"/>
      <c r="GK6" s="117"/>
      <c r="GL6" s="117"/>
      <c r="GM6" s="117"/>
      <c r="GN6" s="117"/>
      <c r="GO6" s="117"/>
      <c r="GP6" s="117"/>
      <c r="GQ6" s="117"/>
      <c r="GR6" s="117"/>
      <c r="GS6" s="117"/>
      <c r="GT6" s="117"/>
      <c r="GU6" s="117"/>
      <c r="GV6" s="117"/>
      <c r="GW6" s="117"/>
      <c r="GX6" s="117"/>
      <c r="GY6" s="117"/>
      <c r="GZ6" s="117"/>
      <c r="HA6" s="117"/>
      <c r="HB6" s="117"/>
      <c r="HC6" s="117"/>
      <c r="HD6" s="117"/>
      <c r="HE6" s="117"/>
      <c r="HF6" s="117"/>
      <c r="HG6" s="117"/>
      <c r="HH6" s="117"/>
      <c r="HI6" s="117"/>
      <c r="HJ6" s="117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117"/>
      <c r="IA6" s="117"/>
      <c r="IB6" s="117"/>
      <c r="IC6" s="117"/>
      <c r="ID6" s="117"/>
      <c r="IE6" s="117"/>
      <c r="IF6" s="117"/>
      <c r="IG6" s="117"/>
      <c r="IH6" s="117"/>
      <c r="II6" s="117"/>
      <c r="IJ6" s="117"/>
      <c r="IK6" s="117"/>
      <c r="IL6" s="117"/>
      <c r="IM6" s="117"/>
      <c r="IN6" s="117"/>
      <c r="IO6" s="117"/>
      <c r="IP6" s="117"/>
      <c r="IQ6" s="117"/>
      <c r="IR6" s="117"/>
      <c r="IS6" s="117"/>
      <c r="IT6" s="117"/>
      <c r="IU6" s="117"/>
    </row>
    <row r="7" s="114" customFormat="1" ht="21" customHeight="1" spans="1:255">
      <c r="A7" s="133" t="s">
        <v>154</v>
      </c>
      <c r="B7" s="134">
        <f t="shared" si="0"/>
        <v>80</v>
      </c>
      <c r="C7" s="134">
        <v>84</v>
      </c>
      <c r="D7" s="134">
        <f t="shared" ref="D7:D9" si="2">C7+4</f>
        <v>88</v>
      </c>
      <c r="E7" s="134">
        <f t="shared" ref="E7:G7" si="3">D7+6</f>
        <v>94</v>
      </c>
      <c r="F7" s="134">
        <f t="shared" si="3"/>
        <v>100</v>
      </c>
      <c r="G7" s="134">
        <f t="shared" si="3"/>
        <v>106</v>
      </c>
      <c r="H7" s="135" t="s">
        <v>151</v>
      </c>
      <c r="I7" s="161"/>
      <c r="J7" s="162"/>
      <c r="K7" s="162"/>
      <c r="L7" s="162"/>
      <c r="M7" s="162"/>
      <c r="N7" s="162"/>
      <c r="O7" s="162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  <c r="BX7" s="117"/>
      <c r="BY7" s="117"/>
      <c r="BZ7" s="117"/>
      <c r="CA7" s="117"/>
      <c r="CB7" s="117"/>
      <c r="CC7" s="117"/>
      <c r="CD7" s="117"/>
      <c r="CE7" s="117"/>
      <c r="CF7" s="117"/>
      <c r="CG7" s="117"/>
      <c r="CH7" s="117"/>
      <c r="CI7" s="117"/>
      <c r="CJ7" s="117"/>
      <c r="CK7" s="117"/>
      <c r="CL7" s="117"/>
      <c r="CM7" s="117"/>
      <c r="CN7" s="117"/>
      <c r="CO7" s="117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  <c r="EN7" s="117"/>
      <c r="EO7" s="117"/>
      <c r="EP7" s="117"/>
      <c r="EQ7" s="117"/>
      <c r="ER7" s="117"/>
      <c r="ES7" s="117"/>
      <c r="ET7" s="117"/>
      <c r="EU7" s="117"/>
      <c r="EV7" s="117"/>
      <c r="EW7" s="117"/>
      <c r="EX7" s="117"/>
      <c r="EY7" s="117"/>
      <c r="EZ7" s="117"/>
      <c r="FA7" s="117"/>
      <c r="FB7" s="117"/>
      <c r="FC7" s="117"/>
      <c r="FD7" s="117"/>
      <c r="FE7" s="117"/>
      <c r="FF7" s="117"/>
      <c r="FG7" s="117"/>
      <c r="FH7" s="117"/>
      <c r="FI7" s="117"/>
      <c r="FJ7" s="117"/>
      <c r="FK7" s="117"/>
      <c r="FL7" s="117"/>
      <c r="FM7" s="117"/>
      <c r="FN7" s="117"/>
      <c r="FO7" s="117"/>
      <c r="FP7" s="117"/>
      <c r="FQ7" s="117"/>
      <c r="FR7" s="117"/>
      <c r="FS7" s="117"/>
      <c r="FT7" s="117"/>
      <c r="FU7" s="117"/>
      <c r="FV7" s="117"/>
      <c r="FW7" s="117"/>
      <c r="FX7" s="117"/>
      <c r="FY7" s="117"/>
      <c r="FZ7" s="117"/>
      <c r="GA7" s="117"/>
      <c r="GB7" s="117"/>
      <c r="GC7" s="117"/>
      <c r="GD7" s="117"/>
      <c r="GE7" s="117"/>
      <c r="GF7" s="117"/>
      <c r="GG7" s="117"/>
      <c r="GH7" s="117"/>
      <c r="GI7" s="117"/>
      <c r="GJ7" s="117"/>
      <c r="GK7" s="117"/>
      <c r="GL7" s="117"/>
      <c r="GM7" s="117"/>
      <c r="GN7" s="117"/>
      <c r="GO7" s="117"/>
      <c r="GP7" s="117"/>
      <c r="GQ7" s="117"/>
      <c r="GR7" s="117"/>
      <c r="GS7" s="117"/>
      <c r="GT7" s="117"/>
      <c r="GU7" s="117"/>
      <c r="GV7" s="117"/>
      <c r="GW7" s="117"/>
      <c r="GX7" s="117"/>
      <c r="GY7" s="117"/>
      <c r="GZ7" s="117"/>
      <c r="HA7" s="117"/>
      <c r="HB7" s="117"/>
      <c r="HC7" s="117"/>
      <c r="HD7" s="117"/>
      <c r="HE7" s="117"/>
      <c r="HF7" s="117"/>
      <c r="HG7" s="117"/>
      <c r="HH7" s="117"/>
      <c r="HI7" s="117"/>
      <c r="HJ7" s="117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117"/>
      <c r="IA7" s="117"/>
      <c r="IB7" s="117"/>
      <c r="IC7" s="117"/>
      <c r="ID7" s="117"/>
      <c r="IE7" s="117"/>
      <c r="IF7" s="117"/>
      <c r="IG7" s="117"/>
      <c r="IH7" s="117"/>
      <c r="II7" s="117"/>
      <c r="IJ7" s="117"/>
      <c r="IK7" s="117"/>
      <c r="IL7" s="117"/>
      <c r="IM7" s="117"/>
      <c r="IN7" s="117"/>
      <c r="IO7" s="117"/>
      <c r="IP7" s="117"/>
      <c r="IQ7" s="117"/>
      <c r="IR7" s="117"/>
      <c r="IS7" s="117"/>
      <c r="IT7" s="117"/>
      <c r="IU7" s="117"/>
    </row>
    <row r="8" s="114" customFormat="1" ht="21" customHeight="1" spans="1:255">
      <c r="A8" s="136" t="s">
        <v>243</v>
      </c>
      <c r="B8" s="134">
        <f t="shared" si="0"/>
        <v>78</v>
      </c>
      <c r="C8" s="134">
        <v>82</v>
      </c>
      <c r="D8" s="134">
        <f t="shared" si="2"/>
        <v>86</v>
      </c>
      <c r="E8" s="134">
        <f t="shared" ref="E8:G8" si="4">D8+6</f>
        <v>92</v>
      </c>
      <c r="F8" s="134">
        <f t="shared" si="4"/>
        <v>98</v>
      </c>
      <c r="G8" s="134">
        <f t="shared" si="4"/>
        <v>104</v>
      </c>
      <c r="H8" s="135" t="s">
        <v>151</v>
      </c>
      <c r="I8" s="161"/>
      <c r="J8" s="162"/>
      <c r="K8" s="162"/>
      <c r="L8" s="162"/>
      <c r="M8" s="162"/>
      <c r="N8" s="162"/>
      <c r="O8" s="162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7"/>
      <c r="BQ8" s="117"/>
      <c r="BR8" s="117"/>
      <c r="BS8" s="117"/>
      <c r="BT8" s="117"/>
      <c r="BU8" s="117"/>
      <c r="BV8" s="117"/>
      <c r="BW8" s="117"/>
      <c r="BX8" s="117"/>
      <c r="BY8" s="117"/>
      <c r="BZ8" s="117"/>
      <c r="CA8" s="117"/>
      <c r="CB8" s="117"/>
      <c r="CC8" s="117"/>
      <c r="CD8" s="117"/>
      <c r="CE8" s="117"/>
      <c r="CF8" s="117"/>
      <c r="CG8" s="117"/>
      <c r="CH8" s="117"/>
      <c r="CI8" s="117"/>
      <c r="CJ8" s="117"/>
      <c r="CK8" s="117"/>
      <c r="CL8" s="117"/>
      <c r="CM8" s="117"/>
      <c r="CN8" s="117"/>
      <c r="CO8" s="117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7"/>
      <c r="IT8" s="117"/>
      <c r="IU8" s="117"/>
    </row>
    <row r="9" s="114" customFormat="1" ht="21" customHeight="1" spans="1:255">
      <c r="A9" s="137" t="s">
        <v>158</v>
      </c>
      <c r="B9" s="134">
        <f t="shared" si="0"/>
        <v>72</v>
      </c>
      <c r="C9" s="134">
        <v>76</v>
      </c>
      <c r="D9" s="134">
        <f t="shared" si="2"/>
        <v>80</v>
      </c>
      <c r="E9" s="134">
        <f t="shared" ref="E9:G9" si="5">D9+6</f>
        <v>86</v>
      </c>
      <c r="F9" s="134">
        <f t="shared" si="5"/>
        <v>92</v>
      </c>
      <c r="G9" s="134">
        <f t="shared" si="5"/>
        <v>98</v>
      </c>
      <c r="H9" s="135" t="s">
        <v>159</v>
      </c>
      <c r="I9" s="161"/>
      <c r="J9" s="162"/>
      <c r="K9" s="162"/>
      <c r="L9" s="162"/>
      <c r="M9" s="162"/>
      <c r="N9" s="162"/>
      <c r="O9" s="162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117"/>
      <c r="EL9" s="117"/>
      <c r="EM9" s="117"/>
      <c r="EN9" s="117"/>
      <c r="EO9" s="117"/>
      <c r="EP9" s="117"/>
      <c r="EQ9" s="117"/>
      <c r="ER9" s="117"/>
      <c r="ES9" s="117"/>
      <c r="ET9" s="117"/>
      <c r="EU9" s="117"/>
      <c r="EV9" s="117"/>
      <c r="EW9" s="117"/>
      <c r="EX9" s="117"/>
      <c r="EY9" s="117"/>
      <c r="EZ9" s="117"/>
      <c r="FA9" s="117"/>
      <c r="FB9" s="117"/>
      <c r="FC9" s="117"/>
      <c r="FD9" s="117"/>
      <c r="FE9" s="117"/>
      <c r="FF9" s="117"/>
      <c r="FG9" s="117"/>
      <c r="FH9" s="117"/>
      <c r="FI9" s="117"/>
      <c r="FJ9" s="117"/>
      <c r="FK9" s="117"/>
      <c r="FL9" s="117"/>
      <c r="FM9" s="117"/>
      <c r="FN9" s="117"/>
      <c r="FO9" s="117"/>
      <c r="FP9" s="117"/>
      <c r="FQ9" s="117"/>
      <c r="FR9" s="117"/>
      <c r="FS9" s="117"/>
      <c r="FT9" s="117"/>
      <c r="FU9" s="117"/>
      <c r="FV9" s="117"/>
      <c r="FW9" s="117"/>
      <c r="FX9" s="117"/>
      <c r="FY9" s="117"/>
      <c r="FZ9" s="117"/>
      <c r="GA9" s="117"/>
      <c r="GB9" s="117"/>
      <c r="GC9" s="117"/>
      <c r="GD9" s="117"/>
      <c r="GE9" s="117"/>
      <c r="GF9" s="117"/>
      <c r="GG9" s="117"/>
      <c r="GH9" s="117"/>
      <c r="GI9" s="117"/>
      <c r="GJ9" s="117"/>
      <c r="GK9" s="117"/>
      <c r="GL9" s="117"/>
      <c r="GM9" s="117"/>
      <c r="GN9" s="117"/>
      <c r="GO9" s="117"/>
      <c r="GP9" s="117"/>
      <c r="GQ9" s="117"/>
      <c r="GR9" s="117"/>
      <c r="GS9" s="117"/>
      <c r="GT9" s="117"/>
      <c r="GU9" s="117"/>
      <c r="GV9" s="117"/>
      <c r="GW9" s="117"/>
      <c r="GX9" s="117"/>
      <c r="GY9" s="117"/>
      <c r="GZ9" s="117"/>
      <c r="HA9" s="117"/>
      <c r="HB9" s="117"/>
      <c r="HC9" s="117"/>
      <c r="HD9" s="117"/>
      <c r="HE9" s="117"/>
      <c r="HF9" s="117"/>
      <c r="HG9" s="117"/>
      <c r="HH9" s="117"/>
      <c r="HI9" s="117"/>
      <c r="HJ9" s="117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117"/>
      <c r="IA9" s="117"/>
      <c r="IB9" s="117"/>
      <c r="IC9" s="117"/>
      <c r="ID9" s="117"/>
      <c r="IE9" s="117"/>
      <c r="IF9" s="117"/>
      <c r="IG9" s="117"/>
      <c r="IH9" s="117"/>
      <c r="II9" s="117"/>
      <c r="IJ9" s="117"/>
      <c r="IK9" s="117"/>
      <c r="IL9" s="117"/>
      <c r="IM9" s="117"/>
      <c r="IN9" s="117"/>
      <c r="IO9" s="117"/>
      <c r="IP9" s="117"/>
      <c r="IQ9" s="117"/>
      <c r="IR9" s="117"/>
      <c r="IS9" s="117"/>
      <c r="IT9" s="117"/>
      <c r="IU9" s="117"/>
    </row>
    <row r="10" s="114" customFormat="1" ht="21" customHeight="1" spans="1:255">
      <c r="A10" s="138" t="s">
        <v>160</v>
      </c>
      <c r="B10" s="134">
        <f>C10-1</f>
        <v>42</v>
      </c>
      <c r="C10" s="134">
        <v>43</v>
      </c>
      <c r="D10" s="134">
        <f>C10+1</f>
        <v>44</v>
      </c>
      <c r="E10" s="134">
        <f t="shared" ref="E10:G10" si="6">D10+1.5</f>
        <v>45.5</v>
      </c>
      <c r="F10" s="134">
        <f t="shared" si="6"/>
        <v>47</v>
      </c>
      <c r="G10" s="134">
        <f t="shared" si="6"/>
        <v>48.5</v>
      </c>
      <c r="H10" s="135" t="s">
        <v>159</v>
      </c>
      <c r="I10" s="161"/>
      <c r="J10" s="162"/>
      <c r="K10" s="162"/>
      <c r="L10" s="162"/>
      <c r="M10" s="162"/>
      <c r="N10" s="162"/>
      <c r="O10" s="162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7"/>
      <c r="CF10" s="117"/>
      <c r="CG10" s="117"/>
      <c r="CH10" s="117"/>
      <c r="CI10" s="117"/>
      <c r="CJ10" s="117"/>
      <c r="CK10" s="117"/>
      <c r="CL10" s="117"/>
      <c r="CM10" s="117"/>
      <c r="CN10" s="117"/>
      <c r="CO10" s="117"/>
      <c r="CP10" s="117"/>
      <c r="CQ10" s="117"/>
      <c r="CR10" s="117"/>
      <c r="CS10" s="117"/>
      <c r="CT10" s="117"/>
      <c r="CU10" s="117"/>
      <c r="CV10" s="117"/>
      <c r="CW10" s="117"/>
      <c r="CX10" s="117"/>
      <c r="CY10" s="117"/>
      <c r="CZ10" s="117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17"/>
      <c r="ED10" s="117"/>
      <c r="EE10" s="117"/>
      <c r="EF10" s="117"/>
      <c r="EG10" s="117"/>
      <c r="EH10" s="117"/>
      <c r="EI10" s="117"/>
      <c r="EJ10" s="117"/>
      <c r="EK10" s="117"/>
      <c r="EL10" s="117"/>
      <c r="EM10" s="117"/>
      <c r="EN10" s="117"/>
      <c r="EO10" s="117"/>
      <c r="EP10" s="117"/>
      <c r="EQ10" s="117"/>
      <c r="ER10" s="117"/>
      <c r="ES10" s="117"/>
      <c r="ET10" s="117"/>
      <c r="EU10" s="117"/>
      <c r="EV10" s="117"/>
      <c r="EW10" s="117"/>
      <c r="EX10" s="117"/>
      <c r="EY10" s="117"/>
      <c r="EZ10" s="117"/>
      <c r="FA10" s="117"/>
      <c r="FB10" s="117"/>
      <c r="FC10" s="117"/>
      <c r="FD10" s="117"/>
      <c r="FE10" s="117"/>
      <c r="FF10" s="117"/>
      <c r="FG10" s="117"/>
      <c r="FH10" s="117"/>
      <c r="FI10" s="117"/>
      <c r="FJ10" s="117"/>
      <c r="FK10" s="117"/>
      <c r="FL10" s="117"/>
      <c r="FM10" s="117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7"/>
      <c r="IT10" s="117"/>
      <c r="IU10" s="117"/>
    </row>
    <row r="11" s="114" customFormat="1" ht="21" customHeight="1" spans="1:255">
      <c r="A11" s="133" t="s">
        <v>163</v>
      </c>
      <c r="B11" s="134">
        <f>C11-1.5</f>
        <v>32.5</v>
      </c>
      <c r="C11" s="134">
        <v>34</v>
      </c>
      <c r="D11" s="134">
        <f t="shared" ref="D11:G11" si="7">C11+2.2</f>
        <v>36.2</v>
      </c>
      <c r="E11" s="134">
        <f t="shared" si="7"/>
        <v>38.4</v>
      </c>
      <c r="F11" s="134">
        <f t="shared" si="7"/>
        <v>40.6</v>
      </c>
      <c r="G11" s="134">
        <f t="shared" si="7"/>
        <v>42.8</v>
      </c>
      <c r="H11" s="135" t="s">
        <v>164</v>
      </c>
      <c r="I11" s="161"/>
      <c r="J11" s="162"/>
      <c r="K11" s="162"/>
      <c r="L11" s="162"/>
      <c r="M11" s="162"/>
      <c r="N11" s="162"/>
      <c r="O11" s="162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</row>
    <row r="12" s="114" customFormat="1" ht="21" customHeight="1" spans="1:255">
      <c r="A12" s="133" t="s">
        <v>165</v>
      </c>
      <c r="B12" s="134">
        <f>C12-3.4</f>
        <v>43.6</v>
      </c>
      <c r="C12" s="134">
        <v>47</v>
      </c>
      <c r="D12" s="134">
        <f t="shared" ref="D12:G12" si="8">C12+3.4</f>
        <v>50.4</v>
      </c>
      <c r="E12" s="134">
        <f t="shared" si="8"/>
        <v>53.8</v>
      </c>
      <c r="F12" s="134">
        <f t="shared" si="8"/>
        <v>57.2</v>
      </c>
      <c r="G12" s="134">
        <f t="shared" si="8"/>
        <v>60.6</v>
      </c>
      <c r="H12" s="135" t="s">
        <v>159</v>
      </c>
      <c r="I12" s="161"/>
      <c r="J12" s="162"/>
      <c r="K12" s="162"/>
      <c r="L12" s="162"/>
      <c r="M12" s="162"/>
      <c r="N12" s="162"/>
      <c r="O12" s="162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7"/>
      <c r="BQ12" s="117"/>
      <c r="BR12" s="117"/>
      <c r="BS12" s="117"/>
      <c r="BT12" s="117"/>
      <c r="BU12" s="117"/>
      <c r="BV12" s="117"/>
      <c r="BW12" s="117"/>
      <c r="BX12" s="117"/>
      <c r="BY12" s="117"/>
      <c r="BZ12" s="117"/>
      <c r="CA12" s="117"/>
      <c r="CB12" s="117"/>
      <c r="CC12" s="117"/>
      <c r="CD12" s="117"/>
      <c r="CE12" s="117"/>
      <c r="CF12" s="117"/>
      <c r="CG12" s="117"/>
      <c r="CH12" s="117"/>
      <c r="CI12" s="117"/>
      <c r="CJ12" s="117"/>
      <c r="CK12" s="117"/>
      <c r="CL12" s="117"/>
      <c r="CM12" s="117"/>
      <c r="CN12" s="117"/>
      <c r="CO12" s="117"/>
      <c r="CP12" s="117"/>
      <c r="CQ12" s="117"/>
      <c r="CR12" s="117"/>
      <c r="CS12" s="117"/>
      <c r="CT12" s="117"/>
      <c r="CU12" s="117"/>
      <c r="CV12" s="117"/>
      <c r="CW12" s="117"/>
      <c r="CX12" s="117"/>
      <c r="CY12" s="117"/>
      <c r="CZ12" s="117"/>
      <c r="DA12" s="117"/>
      <c r="DB12" s="117"/>
      <c r="DC12" s="117"/>
      <c r="DD12" s="117"/>
      <c r="DE12" s="117"/>
      <c r="DF12" s="11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  <c r="EN12" s="117"/>
      <c r="EO12" s="117"/>
      <c r="EP12" s="117"/>
      <c r="EQ12" s="117"/>
      <c r="ER12" s="117"/>
      <c r="ES12" s="117"/>
      <c r="ET12" s="117"/>
      <c r="EU12" s="117"/>
      <c r="EV12" s="117"/>
      <c r="EW12" s="117"/>
      <c r="EX12" s="117"/>
      <c r="EY12" s="117"/>
      <c r="EZ12" s="117"/>
      <c r="FA12" s="117"/>
      <c r="FB12" s="117"/>
      <c r="FC12" s="117"/>
      <c r="FD12" s="117"/>
      <c r="FE12" s="117"/>
      <c r="FF12" s="117"/>
      <c r="FG12" s="117"/>
      <c r="FH12" s="117"/>
      <c r="FI12" s="117"/>
      <c r="FJ12" s="117"/>
      <c r="FK12" s="117"/>
      <c r="FL12" s="117"/>
      <c r="FM12" s="117"/>
      <c r="FN12" s="117"/>
      <c r="FO12" s="117"/>
      <c r="FP12" s="117"/>
      <c r="FQ12" s="117"/>
      <c r="FR12" s="117"/>
      <c r="FS12" s="117"/>
      <c r="FT12" s="117"/>
      <c r="FU12" s="117"/>
      <c r="FV12" s="117"/>
      <c r="FW12" s="117"/>
      <c r="FX12" s="117"/>
      <c r="FY12" s="117"/>
      <c r="FZ12" s="117"/>
      <c r="GA12" s="117"/>
      <c r="GB12" s="117"/>
      <c r="GC12" s="117"/>
      <c r="GD12" s="117"/>
      <c r="GE12" s="117"/>
      <c r="GF12" s="117"/>
      <c r="GG12" s="117"/>
      <c r="GH12" s="117"/>
      <c r="GI12" s="117"/>
      <c r="GJ12" s="117"/>
      <c r="GK12" s="117"/>
      <c r="GL12" s="117"/>
      <c r="GM12" s="117"/>
      <c r="GN12" s="117"/>
      <c r="GO12" s="117"/>
      <c r="GP12" s="117"/>
      <c r="GQ12" s="117"/>
      <c r="GR12" s="117"/>
      <c r="GS12" s="117"/>
      <c r="GT12" s="117"/>
      <c r="GU12" s="117"/>
      <c r="GV12" s="117"/>
      <c r="GW12" s="117"/>
      <c r="GX12" s="117"/>
      <c r="GY12" s="117"/>
      <c r="GZ12" s="117"/>
      <c r="HA12" s="117"/>
      <c r="HB12" s="117"/>
      <c r="HC12" s="117"/>
      <c r="HD12" s="117"/>
      <c r="HE12" s="117"/>
      <c r="HF12" s="117"/>
      <c r="HG12" s="117"/>
      <c r="HH12" s="117"/>
      <c r="HI12" s="117"/>
      <c r="HJ12" s="117"/>
      <c r="HK12" s="117"/>
      <c r="HL12" s="117"/>
      <c r="HM12" s="117"/>
      <c r="HN12" s="117"/>
      <c r="HO12" s="117"/>
      <c r="HP12" s="117"/>
      <c r="HQ12" s="117"/>
      <c r="HR12" s="117"/>
      <c r="HS12" s="117"/>
      <c r="HT12" s="117"/>
      <c r="HU12" s="117"/>
      <c r="HV12" s="117"/>
      <c r="HW12" s="117"/>
      <c r="HX12" s="117"/>
      <c r="HY12" s="117"/>
      <c r="HZ12" s="117"/>
      <c r="IA12" s="117"/>
      <c r="IB12" s="117"/>
      <c r="IC12" s="117"/>
      <c r="ID12" s="117"/>
      <c r="IE12" s="117"/>
      <c r="IF12" s="117"/>
      <c r="IG12" s="117"/>
      <c r="IH12" s="117"/>
      <c r="II12" s="117"/>
      <c r="IJ12" s="117"/>
      <c r="IK12" s="117"/>
      <c r="IL12" s="117"/>
      <c r="IM12" s="117"/>
      <c r="IN12" s="117"/>
      <c r="IO12" s="117"/>
      <c r="IP12" s="117"/>
      <c r="IQ12" s="117"/>
      <c r="IR12" s="117"/>
      <c r="IS12" s="117"/>
      <c r="IT12" s="117"/>
      <c r="IU12" s="117"/>
    </row>
    <row r="13" s="114" customFormat="1" ht="21" customHeight="1" spans="1:255">
      <c r="A13" s="133" t="s">
        <v>166</v>
      </c>
      <c r="B13" s="134">
        <f t="shared" ref="B13:B17" si="9">C13-0.8</f>
        <v>15.2</v>
      </c>
      <c r="C13" s="134">
        <v>16</v>
      </c>
      <c r="D13" s="134">
        <f t="shared" ref="D13:D17" si="10">C13+0.8</f>
        <v>16.8</v>
      </c>
      <c r="E13" s="134">
        <f>D13+1</f>
        <v>17.8</v>
      </c>
      <c r="F13" s="134">
        <f>E13+1</f>
        <v>18.8</v>
      </c>
      <c r="G13" s="134">
        <f t="shared" ref="G13:G17" si="11">F13+0.8</f>
        <v>19.6</v>
      </c>
      <c r="H13" s="135">
        <v>0</v>
      </c>
      <c r="I13" s="161"/>
      <c r="J13" s="162"/>
      <c r="K13" s="162"/>
      <c r="L13" s="162"/>
      <c r="M13" s="162"/>
      <c r="N13" s="162"/>
      <c r="O13" s="162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7"/>
      <c r="BQ13" s="117"/>
      <c r="BR13" s="117"/>
      <c r="BS13" s="117"/>
      <c r="BT13" s="117"/>
      <c r="BU13" s="117"/>
      <c r="BV13" s="117"/>
      <c r="BW13" s="117"/>
      <c r="BX13" s="117"/>
      <c r="BY13" s="117"/>
      <c r="BZ13" s="117"/>
      <c r="CA13" s="117"/>
      <c r="CB13" s="117"/>
      <c r="CC13" s="117"/>
      <c r="CD13" s="117"/>
      <c r="CE13" s="117"/>
      <c r="CF13" s="117"/>
      <c r="CG13" s="117"/>
      <c r="CH13" s="117"/>
      <c r="CI13" s="117"/>
      <c r="CJ13" s="117"/>
      <c r="CK13" s="117"/>
      <c r="CL13" s="117"/>
      <c r="CM13" s="117"/>
      <c r="CN13" s="117"/>
      <c r="CO13" s="117"/>
      <c r="CP13" s="117"/>
      <c r="CQ13" s="117"/>
      <c r="CR13" s="117"/>
      <c r="CS13" s="117"/>
      <c r="CT13" s="117"/>
      <c r="CU13" s="117"/>
      <c r="CV13" s="117"/>
      <c r="CW13" s="117"/>
      <c r="CX13" s="117"/>
      <c r="CY13" s="117"/>
      <c r="CZ13" s="117"/>
      <c r="DA13" s="117"/>
      <c r="DB13" s="117"/>
      <c r="DC13" s="117"/>
      <c r="DD13" s="117"/>
      <c r="DE13" s="117"/>
      <c r="DF13" s="117"/>
      <c r="DG13" s="117"/>
      <c r="DH13" s="117"/>
      <c r="DI13" s="117"/>
      <c r="DJ13" s="117"/>
      <c r="DK13" s="117"/>
      <c r="DL13" s="117"/>
      <c r="DM13" s="117"/>
      <c r="DN13" s="117"/>
      <c r="DO13" s="117"/>
      <c r="DP13" s="117"/>
      <c r="DQ13" s="117"/>
      <c r="DR13" s="117"/>
      <c r="DS13" s="117"/>
      <c r="DT13" s="117"/>
      <c r="DU13" s="117"/>
      <c r="DV13" s="117"/>
      <c r="DW13" s="117"/>
      <c r="DX13" s="117"/>
      <c r="DY13" s="117"/>
      <c r="DZ13" s="117"/>
      <c r="EA13" s="117"/>
      <c r="EB13" s="117"/>
      <c r="EC13" s="117"/>
      <c r="ED13" s="117"/>
      <c r="EE13" s="117"/>
      <c r="EF13" s="117"/>
      <c r="EG13" s="117"/>
      <c r="EH13" s="117"/>
      <c r="EI13" s="117"/>
      <c r="EJ13" s="117"/>
      <c r="EK13" s="117"/>
      <c r="EL13" s="117"/>
      <c r="EM13" s="117"/>
      <c r="EN13" s="117"/>
      <c r="EO13" s="117"/>
      <c r="EP13" s="117"/>
      <c r="EQ13" s="117"/>
      <c r="ER13" s="117"/>
      <c r="ES13" s="117"/>
      <c r="ET13" s="117"/>
      <c r="EU13" s="117"/>
      <c r="EV13" s="117"/>
      <c r="EW13" s="117"/>
      <c r="EX13" s="117"/>
      <c r="EY13" s="117"/>
      <c r="EZ13" s="117"/>
      <c r="FA13" s="117"/>
      <c r="FB13" s="117"/>
      <c r="FC13" s="117"/>
      <c r="FD13" s="117"/>
      <c r="FE13" s="117"/>
      <c r="FF13" s="117"/>
      <c r="FG13" s="117"/>
      <c r="FH13" s="117"/>
      <c r="FI13" s="117"/>
      <c r="FJ13" s="117"/>
      <c r="FK13" s="117"/>
      <c r="FL13" s="117"/>
      <c r="FM13" s="117"/>
      <c r="FN13" s="117"/>
      <c r="FO13" s="117"/>
      <c r="FP13" s="117"/>
      <c r="FQ13" s="117"/>
      <c r="FR13" s="117"/>
      <c r="FS13" s="117"/>
      <c r="FT13" s="117"/>
      <c r="FU13" s="117"/>
      <c r="FV13" s="117"/>
      <c r="FW13" s="117"/>
      <c r="FX13" s="117"/>
      <c r="FY13" s="117"/>
      <c r="FZ13" s="117"/>
      <c r="GA13" s="117"/>
      <c r="GB13" s="117"/>
      <c r="GC13" s="117"/>
      <c r="GD13" s="117"/>
      <c r="GE13" s="117"/>
      <c r="GF13" s="117"/>
      <c r="GG13" s="117"/>
      <c r="GH13" s="117"/>
      <c r="GI13" s="117"/>
      <c r="GJ13" s="117"/>
      <c r="GK13" s="117"/>
      <c r="GL13" s="117"/>
      <c r="GM13" s="117"/>
      <c r="GN13" s="117"/>
      <c r="GO13" s="117"/>
      <c r="GP13" s="117"/>
      <c r="GQ13" s="117"/>
      <c r="GR13" s="117"/>
      <c r="GS13" s="117"/>
      <c r="GT13" s="117"/>
      <c r="GU13" s="117"/>
      <c r="GV13" s="117"/>
      <c r="GW13" s="117"/>
      <c r="GX13" s="117"/>
      <c r="GY13" s="117"/>
      <c r="GZ13" s="117"/>
      <c r="HA13" s="117"/>
      <c r="HB13" s="117"/>
      <c r="HC13" s="117"/>
      <c r="HD13" s="117"/>
      <c r="HE13" s="117"/>
      <c r="HF13" s="117"/>
      <c r="HG13" s="117"/>
      <c r="HH13" s="117"/>
      <c r="HI13" s="117"/>
      <c r="HJ13" s="117"/>
      <c r="HK13" s="117"/>
      <c r="HL13" s="117"/>
      <c r="HM13" s="117"/>
      <c r="HN13" s="117"/>
      <c r="HO13" s="117"/>
      <c r="HP13" s="117"/>
      <c r="HQ13" s="117"/>
      <c r="HR13" s="117"/>
      <c r="HS13" s="117"/>
      <c r="HT13" s="117"/>
      <c r="HU13" s="117"/>
      <c r="HV13" s="117"/>
      <c r="HW13" s="117"/>
      <c r="HX13" s="117"/>
      <c r="HY13" s="117"/>
      <c r="HZ13" s="117"/>
      <c r="IA13" s="117"/>
      <c r="IB13" s="117"/>
      <c r="IC13" s="117"/>
      <c r="ID13" s="117"/>
      <c r="IE13" s="117"/>
      <c r="IF13" s="117"/>
      <c r="IG13" s="117"/>
      <c r="IH13" s="117"/>
      <c r="II13" s="117"/>
      <c r="IJ13" s="117"/>
      <c r="IK13" s="117"/>
      <c r="IL13" s="117"/>
      <c r="IM13" s="117"/>
      <c r="IN13" s="117"/>
      <c r="IO13" s="117"/>
      <c r="IP13" s="117"/>
      <c r="IQ13" s="117"/>
      <c r="IR13" s="117"/>
      <c r="IS13" s="117"/>
      <c r="IT13" s="117"/>
      <c r="IU13" s="117"/>
    </row>
    <row r="14" s="114" customFormat="1" ht="21" customHeight="1" spans="1:255">
      <c r="A14" s="133" t="s">
        <v>168</v>
      </c>
      <c r="B14" s="134">
        <f t="shared" si="9"/>
        <v>13.2</v>
      </c>
      <c r="C14" s="134">
        <v>14</v>
      </c>
      <c r="D14" s="134">
        <f t="shared" si="10"/>
        <v>14.8</v>
      </c>
      <c r="E14" s="134">
        <f>D14+1</f>
        <v>15.8</v>
      </c>
      <c r="F14" s="134">
        <f>E14+1</f>
        <v>16.8</v>
      </c>
      <c r="G14" s="134">
        <f t="shared" si="11"/>
        <v>17.6</v>
      </c>
      <c r="H14" s="139"/>
      <c r="I14" s="161"/>
      <c r="J14" s="162"/>
      <c r="K14" s="162"/>
      <c r="L14" s="162"/>
      <c r="M14" s="162"/>
      <c r="N14" s="162"/>
      <c r="O14" s="162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7"/>
      <c r="BQ14" s="117"/>
      <c r="BR14" s="117"/>
      <c r="BS14" s="117"/>
      <c r="BT14" s="117"/>
      <c r="BU14" s="117"/>
      <c r="BV14" s="117"/>
      <c r="BW14" s="117"/>
      <c r="BX14" s="117"/>
      <c r="BY14" s="117"/>
      <c r="BZ14" s="117"/>
      <c r="CA14" s="117"/>
      <c r="CB14" s="117"/>
      <c r="CC14" s="117"/>
      <c r="CD14" s="117"/>
      <c r="CE14" s="117"/>
      <c r="CF14" s="117"/>
      <c r="CG14" s="117"/>
      <c r="CH14" s="117"/>
      <c r="CI14" s="117"/>
      <c r="CJ14" s="117"/>
      <c r="CK14" s="117"/>
      <c r="CL14" s="117"/>
      <c r="CM14" s="117"/>
      <c r="CN14" s="117"/>
      <c r="CO14" s="117"/>
      <c r="CP14" s="117"/>
      <c r="CQ14" s="117"/>
      <c r="CR14" s="117"/>
      <c r="CS14" s="117"/>
      <c r="CT14" s="117"/>
      <c r="CU14" s="117"/>
      <c r="CV14" s="117"/>
      <c r="CW14" s="117"/>
      <c r="CX14" s="117"/>
      <c r="CY14" s="117"/>
      <c r="CZ14" s="117"/>
      <c r="DA14" s="117"/>
      <c r="DB14" s="117"/>
      <c r="DC14" s="117"/>
      <c r="DD14" s="117"/>
      <c r="DE14" s="117"/>
      <c r="DF14" s="117"/>
      <c r="DG14" s="117"/>
      <c r="DH14" s="117"/>
      <c r="DI14" s="117"/>
      <c r="DJ14" s="117"/>
      <c r="DK14" s="117"/>
      <c r="DL14" s="117"/>
      <c r="DM14" s="117"/>
      <c r="DN14" s="117"/>
      <c r="DO14" s="117"/>
      <c r="DP14" s="117"/>
      <c r="DQ14" s="117"/>
      <c r="DR14" s="117"/>
      <c r="DS14" s="117"/>
      <c r="DT14" s="117"/>
      <c r="DU14" s="117"/>
      <c r="DV14" s="117"/>
      <c r="DW14" s="117"/>
      <c r="DX14" s="117"/>
      <c r="DY14" s="117"/>
      <c r="DZ14" s="117"/>
      <c r="EA14" s="117"/>
      <c r="EB14" s="117"/>
      <c r="EC14" s="117"/>
      <c r="ED14" s="117"/>
      <c r="EE14" s="117"/>
      <c r="EF14" s="117"/>
      <c r="EG14" s="117"/>
      <c r="EH14" s="117"/>
      <c r="EI14" s="117"/>
      <c r="EJ14" s="117"/>
      <c r="EK14" s="117"/>
      <c r="EL14" s="117"/>
      <c r="EM14" s="117"/>
      <c r="EN14" s="117"/>
      <c r="EO14" s="117"/>
      <c r="EP14" s="117"/>
      <c r="EQ14" s="117"/>
      <c r="ER14" s="117"/>
      <c r="ES14" s="117"/>
      <c r="ET14" s="117"/>
      <c r="EU14" s="117"/>
      <c r="EV14" s="117"/>
      <c r="EW14" s="117"/>
      <c r="EX14" s="117"/>
      <c r="EY14" s="117"/>
      <c r="EZ14" s="117"/>
      <c r="FA14" s="117"/>
      <c r="FB14" s="117"/>
      <c r="FC14" s="117"/>
      <c r="FD14" s="117"/>
      <c r="FE14" s="117"/>
      <c r="FF14" s="117"/>
      <c r="FG14" s="117"/>
      <c r="FH14" s="117"/>
      <c r="FI14" s="117"/>
      <c r="FJ14" s="117"/>
      <c r="FK14" s="117"/>
      <c r="FL14" s="117"/>
      <c r="FM14" s="117"/>
      <c r="FN14" s="117"/>
      <c r="FO14" s="117"/>
      <c r="FP14" s="117"/>
      <c r="FQ14" s="117"/>
      <c r="FR14" s="117"/>
      <c r="FS14" s="117"/>
      <c r="FT14" s="117"/>
      <c r="FU14" s="117"/>
      <c r="FV14" s="117"/>
      <c r="FW14" s="117"/>
      <c r="FX14" s="117"/>
      <c r="FY14" s="117"/>
      <c r="FZ14" s="117"/>
      <c r="GA14" s="117"/>
      <c r="GB14" s="117"/>
      <c r="GC14" s="117"/>
      <c r="GD14" s="117"/>
      <c r="GE14" s="117"/>
      <c r="GF14" s="117"/>
      <c r="GG14" s="117"/>
      <c r="GH14" s="117"/>
      <c r="GI14" s="117"/>
      <c r="GJ14" s="117"/>
      <c r="GK14" s="117"/>
      <c r="GL14" s="117"/>
      <c r="GM14" s="117"/>
      <c r="GN14" s="117"/>
      <c r="GO14" s="117"/>
      <c r="GP14" s="117"/>
      <c r="GQ14" s="117"/>
      <c r="GR14" s="117"/>
      <c r="GS14" s="117"/>
      <c r="GT14" s="117"/>
      <c r="GU14" s="117"/>
      <c r="GV14" s="117"/>
      <c r="GW14" s="117"/>
      <c r="GX14" s="117"/>
      <c r="GY14" s="117"/>
      <c r="GZ14" s="117"/>
      <c r="HA14" s="117"/>
      <c r="HB14" s="117"/>
      <c r="HC14" s="117"/>
      <c r="HD14" s="117"/>
      <c r="HE14" s="117"/>
      <c r="HF14" s="117"/>
      <c r="HG14" s="117"/>
      <c r="HH14" s="117"/>
      <c r="HI14" s="117"/>
      <c r="HJ14" s="117"/>
      <c r="HK14" s="117"/>
      <c r="HL14" s="117"/>
      <c r="HM14" s="117"/>
      <c r="HN14" s="117"/>
      <c r="HO14" s="117"/>
      <c r="HP14" s="117"/>
      <c r="HQ14" s="117"/>
      <c r="HR14" s="117"/>
      <c r="HS14" s="117"/>
      <c r="HT14" s="117"/>
      <c r="HU14" s="117"/>
      <c r="HV14" s="117"/>
      <c r="HW14" s="117"/>
      <c r="HX14" s="117"/>
      <c r="HY14" s="117"/>
      <c r="HZ14" s="117"/>
      <c r="IA14" s="117"/>
      <c r="IB14" s="117"/>
      <c r="IC14" s="117"/>
      <c r="ID14" s="117"/>
      <c r="IE14" s="117"/>
      <c r="IF14" s="117"/>
      <c r="IG14" s="117"/>
      <c r="IH14" s="117"/>
      <c r="II14" s="117"/>
      <c r="IJ14" s="117"/>
      <c r="IK14" s="117"/>
      <c r="IL14" s="117"/>
      <c r="IM14" s="117"/>
      <c r="IN14" s="117"/>
      <c r="IO14" s="117"/>
      <c r="IP14" s="117"/>
      <c r="IQ14" s="117"/>
      <c r="IR14" s="117"/>
      <c r="IS14" s="117"/>
      <c r="IT14" s="117"/>
      <c r="IU14" s="117"/>
    </row>
    <row r="15" s="114" customFormat="1" ht="21" customHeight="1" spans="1:255">
      <c r="A15" s="133" t="s">
        <v>244</v>
      </c>
      <c r="B15" s="140">
        <f>C15-0.2</f>
        <v>11.3</v>
      </c>
      <c r="C15" s="140">
        <v>11.5</v>
      </c>
      <c r="D15" s="140">
        <f>C15+0.2</f>
        <v>11.7</v>
      </c>
      <c r="E15" s="140">
        <f t="shared" ref="E15:G15" si="12">D15+0.4</f>
        <v>12.1</v>
      </c>
      <c r="F15" s="140">
        <f t="shared" si="12"/>
        <v>12.5</v>
      </c>
      <c r="G15" s="140">
        <f t="shared" si="12"/>
        <v>12.9</v>
      </c>
      <c r="H15" s="139"/>
      <c r="I15" s="161"/>
      <c r="J15" s="162"/>
      <c r="K15" s="162"/>
      <c r="L15" s="162"/>
      <c r="M15" s="162"/>
      <c r="N15" s="162"/>
      <c r="O15" s="162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7"/>
      <c r="BQ15" s="117"/>
      <c r="BR15" s="117"/>
      <c r="BS15" s="117"/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117"/>
      <c r="CF15" s="117"/>
      <c r="CG15" s="117"/>
      <c r="CH15" s="117"/>
      <c r="CI15" s="117"/>
      <c r="CJ15" s="117"/>
      <c r="CK15" s="117"/>
      <c r="CL15" s="117"/>
      <c r="CM15" s="117"/>
      <c r="CN15" s="117"/>
      <c r="CO15" s="117"/>
      <c r="CP15" s="117"/>
      <c r="CQ15" s="117"/>
      <c r="CR15" s="117"/>
      <c r="CS15" s="117"/>
      <c r="CT15" s="117"/>
      <c r="CU15" s="117"/>
      <c r="CV15" s="117"/>
      <c r="CW15" s="117"/>
      <c r="CX15" s="117"/>
      <c r="CY15" s="117"/>
      <c r="CZ15" s="117"/>
      <c r="DA15" s="117"/>
      <c r="DB15" s="117"/>
      <c r="DC15" s="117"/>
      <c r="DD15" s="117"/>
      <c r="DE15" s="117"/>
      <c r="DF15" s="117"/>
      <c r="DG15" s="117"/>
      <c r="DH15" s="117"/>
      <c r="DI15" s="117"/>
      <c r="DJ15" s="117"/>
      <c r="DK15" s="117"/>
      <c r="DL15" s="117"/>
      <c r="DM15" s="117"/>
      <c r="DN15" s="117"/>
      <c r="DO15" s="117"/>
      <c r="DP15" s="117"/>
      <c r="DQ15" s="117"/>
      <c r="DR15" s="117"/>
      <c r="DS15" s="117"/>
      <c r="DT15" s="117"/>
      <c r="DU15" s="117"/>
      <c r="DV15" s="117"/>
      <c r="DW15" s="117"/>
      <c r="DX15" s="117"/>
      <c r="DY15" s="117"/>
      <c r="DZ15" s="117"/>
      <c r="EA15" s="117"/>
      <c r="EB15" s="117"/>
      <c r="EC15" s="117"/>
      <c r="ED15" s="117"/>
      <c r="EE15" s="117"/>
      <c r="EF15" s="117"/>
      <c r="EG15" s="117"/>
      <c r="EH15" s="117"/>
      <c r="EI15" s="117"/>
      <c r="EJ15" s="117"/>
      <c r="EK15" s="117"/>
      <c r="EL15" s="117"/>
      <c r="EM15" s="117"/>
      <c r="EN15" s="117"/>
      <c r="EO15" s="117"/>
      <c r="EP15" s="117"/>
      <c r="EQ15" s="117"/>
      <c r="ER15" s="117"/>
      <c r="ES15" s="117"/>
      <c r="ET15" s="117"/>
      <c r="EU15" s="117"/>
      <c r="EV15" s="117"/>
      <c r="EW15" s="117"/>
      <c r="EX15" s="117"/>
      <c r="EY15" s="117"/>
      <c r="EZ15" s="117"/>
      <c r="FA15" s="117"/>
      <c r="FB15" s="117"/>
      <c r="FC15" s="117"/>
      <c r="FD15" s="117"/>
      <c r="FE15" s="117"/>
      <c r="FF15" s="117"/>
      <c r="FG15" s="117"/>
      <c r="FH15" s="117"/>
      <c r="FI15" s="117"/>
      <c r="FJ15" s="117"/>
      <c r="FK15" s="117"/>
      <c r="FL15" s="117"/>
      <c r="FM15" s="117"/>
      <c r="FN15" s="117"/>
      <c r="FO15" s="117"/>
      <c r="FP15" s="117"/>
      <c r="FQ15" s="117"/>
      <c r="FR15" s="117"/>
      <c r="FS15" s="117"/>
      <c r="FT15" s="117"/>
      <c r="FU15" s="117"/>
      <c r="FV15" s="117"/>
      <c r="FW15" s="117"/>
      <c r="FX15" s="117"/>
      <c r="FY15" s="117"/>
      <c r="FZ15" s="117"/>
      <c r="GA15" s="117"/>
      <c r="GB15" s="117"/>
      <c r="GC15" s="117"/>
      <c r="GD15" s="117"/>
      <c r="GE15" s="117"/>
      <c r="GF15" s="117"/>
      <c r="GG15" s="117"/>
      <c r="GH15" s="117"/>
      <c r="GI15" s="117"/>
      <c r="GJ15" s="117"/>
      <c r="GK15" s="117"/>
      <c r="GL15" s="117"/>
      <c r="GM15" s="117"/>
      <c r="GN15" s="117"/>
      <c r="GO15" s="117"/>
      <c r="GP15" s="117"/>
      <c r="GQ15" s="117"/>
      <c r="GR15" s="117"/>
      <c r="GS15" s="117"/>
      <c r="GT15" s="117"/>
      <c r="GU15" s="117"/>
      <c r="GV15" s="117"/>
      <c r="GW15" s="117"/>
      <c r="GX15" s="117"/>
      <c r="GY15" s="117"/>
      <c r="GZ15" s="117"/>
      <c r="HA15" s="117"/>
      <c r="HB15" s="117"/>
      <c r="HC15" s="117"/>
      <c r="HD15" s="117"/>
      <c r="HE15" s="117"/>
      <c r="HF15" s="117"/>
      <c r="HG15" s="117"/>
      <c r="HH15" s="117"/>
      <c r="HI15" s="117"/>
      <c r="HJ15" s="117"/>
      <c r="HK15" s="117"/>
      <c r="HL15" s="117"/>
      <c r="HM15" s="117"/>
      <c r="HN15" s="117"/>
      <c r="HO15" s="117"/>
      <c r="HP15" s="117"/>
      <c r="HQ15" s="117"/>
      <c r="HR15" s="117"/>
      <c r="HS15" s="117"/>
      <c r="HT15" s="117"/>
      <c r="HU15" s="117"/>
      <c r="HV15" s="117"/>
      <c r="HW15" s="117"/>
      <c r="HX15" s="117"/>
      <c r="HY15" s="117"/>
      <c r="HZ15" s="117"/>
      <c r="IA15" s="117"/>
      <c r="IB15" s="117"/>
      <c r="IC15" s="117"/>
      <c r="ID15" s="117"/>
      <c r="IE15" s="117"/>
      <c r="IF15" s="117"/>
      <c r="IG15" s="117"/>
      <c r="IH15" s="117"/>
      <c r="II15" s="117"/>
      <c r="IJ15" s="117"/>
      <c r="IK15" s="117"/>
      <c r="IL15" s="117"/>
      <c r="IM15" s="117"/>
      <c r="IN15" s="117"/>
      <c r="IO15" s="117"/>
      <c r="IP15" s="117"/>
      <c r="IQ15" s="117"/>
      <c r="IR15" s="117"/>
      <c r="IS15" s="117"/>
      <c r="IT15" s="117"/>
      <c r="IU15" s="117"/>
    </row>
    <row r="16" s="114" customFormat="1" ht="21" customHeight="1" spans="1:255">
      <c r="A16" s="133" t="s">
        <v>169</v>
      </c>
      <c r="B16" s="140">
        <f>C16-0.2</f>
        <v>8.8</v>
      </c>
      <c r="C16" s="140">
        <v>9</v>
      </c>
      <c r="D16" s="140">
        <f>C16+0.2</f>
        <v>9.2</v>
      </c>
      <c r="E16" s="140">
        <f t="shared" ref="E16:G16" si="13">D16+0.4</f>
        <v>9.6</v>
      </c>
      <c r="F16" s="140">
        <f t="shared" si="13"/>
        <v>10</v>
      </c>
      <c r="G16" s="140">
        <f t="shared" si="13"/>
        <v>10.4</v>
      </c>
      <c r="H16" s="139"/>
      <c r="I16" s="161"/>
      <c r="J16" s="162"/>
      <c r="K16" s="162"/>
      <c r="L16" s="162"/>
      <c r="M16" s="162"/>
      <c r="N16" s="162"/>
      <c r="O16" s="162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7"/>
      <c r="BQ16" s="117"/>
      <c r="BR16" s="117"/>
      <c r="BS16" s="117"/>
      <c r="BT16" s="117"/>
      <c r="BU16" s="117"/>
      <c r="BV16" s="117"/>
      <c r="BW16" s="117"/>
      <c r="BX16" s="117"/>
      <c r="BY16" s="117"/>
      <c r="BZ16" s="117"/>
      <c r="CA16" s="117"/>
      <c r="CB16" s="117"/>
      <c r="CC16" s="117"/>
      <c r="CD16" s="117"/>
      <c r="CE16" s="117"/>
      <c r="CF16" s="117"/>
      <c r="CG16" s="117"/>
      <c r="CH16" s="117"/>
      <c r="CI16" s="117"/>
      <c r="CJ16" s="117"/>
      <c r="CK16" s="117"/>
      <c r="CL16" s="117"/>
      <c r="CM16" s="117"/>
      <c r="CN16" s="117"/>
      <c r="CO16" s="117"/>
      <c r="CP16" s="117"/>
      <c r="CQ16" s="117"/>
      <c r="CR16" s="117"/>
      <c r="CS16" s="117"/>
      <c r="CT16" s="117"/>
      <c r="CU16" s="117"/>
      <c r="CV16" s="117"/>
      <c r="CW16" s="117"/>
      <c r="CX16" s="117"/>
      <c r="CY16" s="117"/>
      <c r="CZ16" s="117"/>
      <c r="DA16" s="117"/>
      <c r="DB16" s="117"/>
      <c r="DC16" s="117"/>
      <c r="DD16" s="117"/>
      <c r="DE16" s="117"/>
      <c r="DF16" s="117"/>
      <c r="DG16" s="117"/>
      <c r="DH16" s="117"/>
      <c r="DI16" s="117"/>
      <c r="DJ16" s="117"/>
      <c r="DK16" s="117"/>
      <c r="DL16" s="117"/>
      <c r="DM16" s="117"/>
      <c r="DN16" s="117"/>
      <c r="DO16" s="117"/>
      <c r="DP16" s="117"/>
      <c r="DQ16" s="117"/>
      <c r="DR16" s="117"/>
      <c r="DS16" s="117"/>
      <c r="DT16" s="117"/>
      <c r="DU16" s="117"/>
      <c r="DV16" s="117"/>
      <c r="DW16" s="117"/>
      <c r="DX16" s="117"/>
      <c r="DY16" s="117"/>
      <c r="DZ16" s="117"/>
      <c r="EA16" s="117"/>
      <c r="EB16" s="117"/>
      <c r="EC16" s="117"/>
      <c r="ED16" s="117"/>
      <c r="EE16" s="117"/>
      <c r="EF16" s="117"/>
      <c r="EG16" s="117"/>
      <c r="EH16" s="117"/>
      <c r="EI16" s="117"/>
      <c r="EJ16" s="117"/>
      <c r="EK16" s="117"/>
      <c r="EL16" s="117"/>
      <c r="EM16" s="117"/>
      <c r="EN16" s="117"/>
      <c r="EO16" s="117"/>
      <c r="EP16" s="117"/>
      <c r="EQ16" s="117"/>
      <c r="ER16" s="117"/>
      <c r="ES16" s="117"/>
      <c r="ET16" s="117"/>
      <c r="EU16" s="117"/>
      <c r="EV16" s="117"/>
      <c r="EW16" s="117"/>
      <c r="EX16" s="117"/>
      <c r="EY16" s="117"/>
      <c r="EZ16" s="117"/>
      <c r="FA16" s="117"/>
      <c r="FB16" s="117"/>
      <c r="FC16" s="117"/>
      <c r="FD16" s="117"/>
      <c r="FE16" s="117"/>
      <c r="FF16" s="117"/>
      <c r="FG16" s="117"/>
      <c r="FH16" s="117"/>
      <c r="FI16" s="117"/>
      <c r="FJ16" s="117"/>
      <c r="FK16" s="117"/>
      <c r="FL16" s="117"/>
      <c r="FM16" s="117"/>
      <c r="FN16" s="117"/>
      <c r="FO16" s="117"/>
      <c r="FP16" s="117"/>
      <c r="FQ16" s="117"/>
      <c r="FR16" s="117"/>
      <c r="FS16" s="117"/>
      <c r="FT16" s="117"/>
      <c r="FU16" s="117"/>
      <c r="FV16" s="117"/>
      <c r="FW16" s="117"/>
      <c r="FX16" s="117"/>
      <c r="FY16" s="117"/>
      <c r="FZ16" s="117"/>
      <c r="GA16" s="117"/>
      <c r="GB16" s="117"/>
      <c r="GC16" s="117"/>
      <c r="GD16" s="117"/>
      <c r="GE16" s="117"/>
      <c r="GF16" s="117"/>
      <c r="GG16" s="117"/>
      <c r="GH16" s="117"/>
      <c r="GI16" s="117"/>
      <c r="GJ16" s="117"/>
      <c r="GK16" s="117"/>
      <c r="GL16" s="117"/>
      <c r="GM16" s="117"/>
      <c r="GN16" s="117"/>
      <c r="GO16" s="117"/>
      <c r="GP16" s="117"/>
      <c r="GQ16" s="117"/>
      <c r="GR16" s="117"/>
      <c r="GS16" s="117"/>
      <c r="GT16" s="117"/>
      <c r="GU16" s="117"/>
      <c r="GV16" s="117"/>
      <c r="GW16" s="117"/>
      <c r="GX16" s="117"/>
      <c r="GY16" s="117"/>
      <c r="GZ16" s="117"/>
      <c r="HA16" s="117"/>
      <c r="HB16" s="117"/>
      <c r="HC16" s="117"/>
      <c r="HD16" s="117"/>
      <c r="HE16" s="117"/>
      <c r="HF16" s="117"/>
      <c r="HG16" s="117"/>
      <c r="HH16" s="117"/>
      <c r="HI16" s="117"/>
      <c r="HJ16" s="117"/>
      <c r="HK16" s="117"/>
      <c r="HL16" s="117"/>
      <c r="HM16" s="117"/>
      <c r="HN16" s="117"/>
      <c r="HO16" s="117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7"/>
      <c r="IL16" s="117"/>
      <c r="IM16" s="117"/>
      <c r="IN16" s="117"/>
      <c r="IO16" s="117"/>
      <c r="IP16" s="117"/>
      <c r="IQ16" s="117"/>
      <c r="IR16" s="117"/>
      <c r="IS16" s="117"/>
      <c r="IT16" s="117"/>
      <c r="IU16" s="117"/>
    </row>
    <row r="17" s="114" customFormat="1" ht="21" customHeight="1" spans="1:255">
      <c r="A17" s="133" t="s">
        <v>170</v>
      </c>
      <c r="B17" s="140">
        <f t="shared" si="9"/>
        <v>31.2</v>
      </c>
      <c r="C17" s="140">
        <v>32</v>
      </c>
      <c r="D17" s="140">
        <f t="shared" si="10"/>
        <v>32.8</v>
      </c>
      <c r="E17" s="140">
        <f>D17+0.8</f>
        <v>33.6</v>
      </c>
      <c r="F17" s="140">
        <f>E17+0.8</f>
        <v>34.4</v>
      </c>
      <c r="G17" s="140">
        <f t="shared" si="11"/>
        <v>35.2</v>
      </c>
      <c r="H17" s="141"/>
      <c r="I17" s="161"/>
      <c r="J17" s="162"/>
      <c r="K17" s="162"/>
      <c r="L17" s="162"/>
      <c r="M17" s="162"/>
      <c r="N17" s="162"/>
      <c r="O17" s="162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</row>
    <row r="18" s="114" customFormat="1" ht="21" customHeight="1" spans="1:255">
      <c r="A18" s="133" t="s">
        <v>171</v>
      </c>
      <c r="B18" s="140">
        <f>C18-0.5</f>
        <v>22.5</v>
      </c>
      <c r="C18" s="140">
        <v>23</v>
      </c>
      <c r="D18" s="140">
        <f>C18+0.5</f>
        <v>23.5</v>
      </c>
      <c r="E18" s="140">
        <f t="shared" ref="E18:G18" si="14">D18+0.75</f>
        <v>24.25</v>
      </c>
      <c r="F18" s="140">
        <f t="shared" si="14"/>
        <v>25</v>
      </c>
      <c r="G18" s="140">
        <f t="shared" si="14"/>
        <v>25.75</v>
      </c>
      <c r="H18" s="141"/>
      <c r="I18" s="161"/>
      <c r="J18" s="162"/>
      <c r="K18" s="162"/>
      <c r="L18" s="162"/>
      <c r="M18" s="162"/>
      <c r="N18" s="162"/>
      <c r="O18" s="162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17"/>
      <c r="CS18" s="117"/>
      <c r="CT18" s="117"/>
      <c r="CU18" s="117"/>
      <c r="CV18" s="117"/>
      <c r="CW18" s="117"/>
      <c r="CX18" s="117"/>
      <c r="CY18" s="117"/>
      <c r="CZ18" s="117"/>
      <c r="DA18" s="117"/>
      <c r="DB18" s="117"/>
      <c r="DC18" s="117"/>
      <c r="DD18" s="117"/>
      <c r="DE18" s="117"/>
      <c r="DF18" s="117"/>
      <c r="DG18" s="117"/>
      <c r="DH18" s="117"/>
      <c r="DI18" s="117"/>
      <c r="DJ18" s="117"/>
      <c r="DK18" s="117"/>
      <c r="DL18" s="117"/>
      <c r="DM18" s="117"/>
      <c r="DN18" s="117"/>
      <c r="DO18" s="117"/>
      <c r="DP18" s="117"/>
      <c r="DQ18" s="117"/>
      <c r="DR18" s="117"/>
      <c r="DS18" s="117"/>
      <c r="DT18" s="117"/>
      <c r="DU18" s="117"/>
      <c r="DV18" s="117"/>
      <c r="DW18" s="117"/>
      <c r="DX18" s="117"/>
      <c r="DY18" s="117"/>
      <c r="DZ18" s="117"/>
      <c r="EA18" s="117"/>
      <c r="EB18" s="117"/>
      <c r="EC18" s="117"/>
      <c r="ED18" s="117"/>
      <c r="EE18" s="117"/>
      <c r="EF18" s="117"/>
      <c r="EG18" s="117"/>
      <c r="EH18" s="117"/>
      <c r="EI18" s="117"/>
      <c r="EJ18" s="117"/>
      <c r="EK18" s="117"/>
      <c r="EL18" s="117"/>
      <c r="EM18" s="117"/>
      <c r="EN18" s="117"/>
      <c r="EO18" s="117"/>
      <c r="EP18" s="117"/>
      <c r="EQ18" s="117"/>
      <c r="ER18" s="117"/>
      <c r="ES18" s="117"/>
      <c r="ET18" s="117"/>
      <c r="EU18" s="117"/>
      <c r="EV18" s="117"/>
      <c r="EW18" s="117"/>
      <c r="EX18" s="117"/>
      <c r="EY18" s="117"/>
      <c r="EZ18" s="117"/>
      <c r="FA18" s="117"/>
      <c r="FB18" s="117"/>
      <c r="FC18" s="117"/>
      <c r="FD18" s="117"/>
      <c r="FE18" s="117"/>
      <c r="FF18" s="117"/>
      <c r="FG18" s="117"/>
      <c r="FH18" s="117"/>
      <c r="FI18" s="117"/>
      <c r="FJ18" s="117"/>
      <c r="FK18" s="117"/>
      <c r="FL18" s="117"/>
      <c r="FM18" s="117"/>
      <c r="FN18" s="117"/>
      <c r="FO18" s="117"/>
      <c r="FP18" s="117"/>
      <c r="FQ18" s="117"/>
      <c r="FR18" s="117"/>
      <c r="FS18" s="117"/>
      <c r="FT18" s="117"/>
      <c r="FU18" s="117"/>
      <c r="FV18" s="117"/>
      <c r="FW18" s="117"/>
      <c r="FX18" s="117"/>
      <c r="FY18" s="117"/>
      <c r="FZ18" s="117"/>
      <c r="GA18" s="117"/>
      <c r="GB18" s="117"/>
      <c r="GC18" s="117"/>
      <c r="GD18" s="117"/>
      <c r="GE18" s="117"/>
      <c r="GF18" s="117"/>
      <c r="GG18" s="117"/>
      <c r="GH18" s="117"/>
      <c r="GI18" s="117"/>
      <c r="GJ18" s="117"/>
      <c r="GK18" s="117"/>
      <c r="GL18" s="117"/>
      <c r="GM18" s="117"/>
      <c r="GN18" s="117"/>
      <c r="GO18" s="117"/>
      <c r="GP18" s="117"/>
      <c r="GQ18" s="117"/>
      <c r="GR18" s="117"/>
      <c r="GS18" s="117"/>
      <c r="GT18" s="117"/>
      <c r="GU18" s="117"/>
      <c r="GV18" s="117"/>
      <c r="GW18" s="117"/>
      <c r="GX18" s="117"/>
      <c r="GY18" s="117"/>
      <c r="GZ18" s="117"/>
      <c r="HA18" s="117"/>
      <c r="HB18" s="117"/>
      <c r="HC18" s="117"/>
      <c r="HD18" s="117"/>
      <c r="HE18" s="117"/>
      <c r="HF18" s="117"/>
      <c r="HG18" s="117"/>
      <c r="HH18" s="117"/>
      <c r="HI18" s="117"/>
      <c r="HJ18" s="117"/>
      <c r="HK18" s="117"/>
      <c r="HL18" s="117"/>
      <c r="HM18" s="117"/>
      <c r="HN18" s="117"/>
      <c r="HO18" s="117"/>
      <c r="HP18" s="117"/>
      <c r="HQ18" s="117"/>
      <c r="HR18" s="117"/>
      <c r="HS18" s="117"/>
      <c r="HT18" s="117"/>
      <c r="HU18" s="117"/>
      <c r="HV18" s="117"/>
      <c r="HW18" s="117"/>
      <c r="HX18" s="117"/>
      <c r="HY18" s="117"/>
      <c r="HZ18" s="117"/>
      <c r="IA18" s="117"/>
      <c r="IB18" s="117"/>
      <c r="IC18" s="117"/>
      <c r="ID18" s="117"/>
      <c r="IE18" s="117"/>
      <c r="IF18" s="117"/>
      <c r="IG18" s="117"/>
      <c r="IH18" s="117"/>
      <c r="II18" s="117"/>
      <c r="IJ18" s="117"/>
      <c r="IK18" s="117"/>
      <c r="IL18" s="117"/>
      <c r="IM18" s="117"/>
      <c r="IN18" s="117"/>
      <c r="IO18" s="117"/>
      <c r="IP18" s="117"/>
      <c r="IQ18" s="117"/>
      <c r="IR18" s="117"/>
      <c r="IS18" s="117"/>
      <c r="IT18" s="117"/>
      <c r="IU18" s="117"/>
    </row>
    <row r="19" s="114" customFormat="1" ht="21" customHeight="1" spans="1:255">
      <c r="A19" s="142" t="s">
        <v>172</v>
      </c>
      <c r="B19" s="143">
        <v>6</v>
      </c>
      <c r="C19" s="143">
        <v>6</v>
      </c>
      <c r="D19" s="143">
        <v>6</v>
      </c>
      <c r="E19" s="143">
        <v>6</v>
      </c>
      <c r="F19" s="143">
        <v>6</v>
      </c>
      <c r="G19" s="143">
        <v>6</v>
      </c>
      <c r="H19" s="141"/>
      <c r="I19" s="161"/>
      <c r="J19" s="162"/>
      <c r="K19" s="162"/>
      <c r="L19" s="162"/>
      <c r="M19" s="162"/>
      <c r="N19" s="162"/>
      <c r="O19" s="162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17"/>
      <c r="CD19" s="117"/>
      <c r="CE19" s="117"/>
      <c r="CF19" s="117"/>
      <c r="CG19" s="117"/>
      <c r="CH19" s="117"/>
      <c r="CI19" s="117"/>
      <c r="CJ19" s="117"/>
      <c r="CK19" s="117"/>
      <c r="CL19" s="117"/>
      <c r="CM19" s="117"/>
      <c r="CN19" s="117"/>
      <c r="CO19" s="117"/>
      <c r="CP19" s="117"/>
      <c r="CQ19" s="117"/>
      <c r="CR19" s="117"/>
      <c r="CS19" s="117"/>
      <c r="CT19" s="117"/>
      <c r="CU19" s="117"/>
      <c r="CV19" s="117"/>
      <c r="CW19" s="117"/>
      <c r="CX19" s="117"/>
      <c r="CY19" s="117"/>
      <c r="CZ19" s="117"/>
      <c r="DA19" s="117"/>
      <c r="DB19" s="117"/>
      <c r="DC19" s="117"/>
      <c r="DD19" s="117"/>
      <c r="DE19" s="117"/>
      <c r="DF19" s="117"/>
      <c r="DG19" s="117"/>
      <c r="DH19" s="117"/>
      <c r="DI19" s="117"/>
      <c r="DJ19" s="117"/>
      <c r="DK19" s="117"/>
      <c r="DL19" s="117"/>
      <c r="DM19" s="117"/>
      <c r="DN19" s="117"/>
      <c r="DO19" s="117"/>
      <c r="DP19" s="117"/>
      <c r="DQ19" s="117"/>
      <c r="DR19" s="117"/>
      <c r="DS19" s="117"/>
      <c r="DT19" s="117"/>
      <c r="DU19" s="117"/>
      <c r="DV19" s="117"/>
      <c r="DW19" s="117"/>
      <c r="DX19" s="117"/>
      <c r="DY19" s="117"/>
      <c r="DZ19" s="117"/>
      <c r="EA19" s="117"/>
      <c r="EB19" s="117"/>
      <c r="EC19" s="117"/>
      <c r="ED19" s="117"/>
      <c r="EE19" s="117"/>
      <c r="EF19" s="117"/>
      <c r="EG19" s="117"/>
      <c r="EH19" s="117"/>
      <c r="EI19" s="117"/>
      <c r="EJ19" s="117"/>
      <c r="EK19" s="117"/>
      <c r="EL19" s="117"/>
      <c r="EM19" s="117"/>
      <c r="EN19" s="117"/>
      <c r="EO19" s="117"/>
      <c r="EP19" s="117"/>
      <c r="EQ19" s="117"/>
      <c r="ER19" s="117"/>
      <c r="ES19" s="117"/>
      <c r="ET19" s="117"/>
      <c r="EU19" s="117"/>
      <c r="EV19" s="117"/>
      <c r="EW19" s="117"/>
      <c r="EX19" s="117"/>
      <c r="EY19" s="117"/>
      <c r="EZ19" s="117"/>
      <c r="FA19" s="117"/>
      <c r="FB19" s="117"/>
      <c r="FC19" s="117"/>
      <c r="FD19" s="117"/>
      <c r="FE19" s="117"/>
      <c r="FF19" s="117"/>
      <c r="FG19" s="117"/>
      <c r="FH19" s="117"/>
      <c r="FI19" s="117"/>
      <c r="FJ19" s="117"/>
      <c r="FK19" s="117"/>
      <c r="FL19" s="117"/>
      <c r="FM19" s="117"/>
      <c r="FN19" s="117"/>
      <c r="FO19" s="117"/>
      <c r="FP19" s="117"/>
      <c r="FQ19" s="117"/>
      <c r="FR19" s="117"/>
      <c r="FS19" s="117"/>
      <c r="FT19" s="117"/>
      <c r="FU19" s="117"/>
      <c r="FV19" s="117"/>
      <c r="FW19" s="117"/>
      <c r="FX19" s="117"/>
      <c r="FY19" s="117"/>
      <c r="FZ19" s="117"/>
      <c r="GA19" s="117"/>
      <c r="GB19" s="117"/>
      <c r="GC19" s="117"/>
      <c r="GD19" s="117"/>
      <c r="GE19" s="117"/>
      <c r="GF19" s="117"/>
      <c r="GG19" s="117"/>
      <c r="GH19" s="117"/>
      <c r="GI19" s="117"/>
      <c r="GJ19" s="117"/>
      <c r="GK19" s="117"/>
      <c r="GL19" s="117"/>
      <c r="GM19" s="117"/>
      <c r="GN19" s="117"/>
      <c r="GO19" s="117"/>
      <c r="GP19" s="117"/>
      <c r="GQ19" s="117"/>
      <c r="GR19" s="117"/>
      <c r="GS19" s="117"/>
      <c r="GT19" s="117"/>
      <c r="GU19" s="117"/>
      <c r="GV19" s="117"/>
      <c r="GW19" s="117"/>
      <c r="GX19" s="117"/>
      <c r="GY19" s="117"/>
      <c r="GZ19" s="117"/>
      <c r="HA19" s="117"/>
      <c r="HB19" s="117"/>
      <c r="HC19" s="117"/>
      <c r="HD19" s="117"/>
      <c r="HE19" s="117"/>
      <c r="HF19" s="117"/>
      <c r="HG19" s="117"/>
      <c r="HH19" s="117"/>
      <c r="HI19" s="117"/>
      <c r="HJ19" s="117"/>
      <c r="HK19" s="117"/>
      <c r="HL19" s="117"/>
      <c r="HM19" s="117"/>
      <c r="HN19" s="117"/>
      <c r="HO19" s="117"/>
      <c r="HP19" s="117"/>
      <c r="HQ19" s="117"/>
      <c r="HR19" s="117"/>
      <c r="HS19" s="117"/>
      <c r="HT19" s="117"/>
      <c r="HU19" s="117"/>
      <c r="HV19" s="117"/>
      <c r="HW19" s="117"/>
      <c r="HX19" s="117"/>
      <c r="HY19" s="117"/>
      <c r="HZ19" s="117"/>
      <c r="IA19" s="117"/>
      <c r="IB19" s="117"/>
      <c r="IC19" s="117"/>
      <c r="ID19" s="117"/>
      <c r="IE19" s="117"/>
      <c r="IF19" s="117"/>
      <c r="IG19" s="117"/>
      <c r="IH19" s="117"/>
      <c r="II19" s="117"/>
      <c r="IJ19" s="117"/>
      <c r="IK19" s="117"/>
      <c r="IL19" s="117"/>
      <c r="IM19" s="117"/>
      <c r="IN19" s="117"/>
      <c r="IO19" s="117"/>
      <c r="IP19" s="117"/>
      <c r="IQ19" s="117"/>
      <c r="IR19" s="117"/>
      <c r="IS19" s="117"/>
      <c r="IT19" s="117"/>
      <c r="IU19" s="117"/>
    </row>
    <row r="20" s="114" customFormat="1" ht="21" customHeight="1" spans="1:255">
      <c r="A20" s="142" t="s">
        <v>173</v>
      </c>
      <c r="B20" s="143">
        <v>9.8</v>
      </c>
      <c r="C20" s="143">
        <v>10.5</v>
      </c>
      <c r="D20" s="143">
        <v>11.2</v>
      </c>
      <c r="E20" s="143">
        <v>12</v>
      </c>
      <c r="F20" s="143">
        <v>12.5</v>
      </c>
      <c r="G20" s="143">
        <v>13</v>
      </c>
      <c r="H20" s="144"/>
      <c r="I20" s="161"/>
      <c r="J20" s="162"/>
      <c r="K20" s="162"/>
      <c r="L20" s="162"/>
      <c r="M20" s="162"/>
      <c r="N20" s="162"/>
      <c r="O20" s="162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117"/>
      <c r="CD20" s="117"/>
      <c r="CE20" s="117"/>
      <c r="CF20" s="117"/>
      <c r="CG20" s="117"/>
      <c r="CH20" s="117"/>
      <c r="CI20" s="117"/>
      <c r="CJ20" s="117"/>
      <c r="CK20" s="117"/>
      <c r="CL20" s="117"/>
      <c r="CM20" s="117"/>
      <c r="CN20" s="117"/>
      <c r="CO20" s="117"/>
      <c r="CP20" s="117"/>
      <c r="CQ20" s="117"/>
      <c r="CR20" s="117"/>
      <c r="CS20" s="117"/>
      <c r="CT20" s="117"/>
      <c r="CU20" s="117"/>
      <c r="CV20" s="117"/>
      <c r="CW20" s="117"/>
      <c r="CX20" s="117"/>
      <c r="CY20" s="117"/>
      <c r="CZ20" s="117"/>
      <c r="DA20" s="117"/>
      <c r="DB20" s="117"/>
      <c r="DC20" s="117"/>
      <c r="DD20" s="117"/>
      <c r="DE20" s="117"/>
      <c r="DF20" s="117"/>
      <c r="DG20" s="117"/>
      <c r="DH20" s="117"/>
      <c r="DI20" s="117"/>
      <c r="DJ20" s="117"/>
      <c r="DK20" s="117"/>
      <c r="DL20" s="117"/>
      <c r="DM20" s="117"/>
      <c r="DN20" s="117"/>
      <c r="DO20" s="117"/>
      <c r="DP20" s="117"/>
      <c r="DQ20" s="117"/>
      <c r="DR20" s="117"/>
      <c r="DS20" s="117"/>
      <c r="DT20" s="117"/>
      <c r="DU20" s="117"/>
      <c r="DV20" s="117"/>
      <c r="DW20" s="117"/>
      <c r="DX20" s="117"/>
      <c r="DY20" s="117"/>
      <c r="DZ20" s="117"/>
      <c r="EA20" s="117"/>
      <c r="EB20" s="117"/>
      <c r="EC20" s="117"/>
      <c r="ED20" s="117"/>
      <c r="EE20" s="117"/>
      <c r="EF20" s="117"/>
      <c r="EG20" s="117"/>
      <c r="EH20" s="117"/>
      <c r="EI20" s="117"/>
      <c r="EJ20" s="117"/>
      <c r="EK20" s="117"/>
      <c r="EL20" s="117"/>
      <c r="EM20" s="117"/>
      <c r="EN20" s="117"/>
      <c r="EO20" s="117"/>
      <c r="EP20" s="117"/>
      <c r="EQ20" s="117"/>
      <c r="ER20" s="117"/>
      <c r="ES20" s="117"/>
      <c r="ET20" s="117"/>
      <c r="EU20" s="117"/>
      <c r="EV20" s="117"/>
      <c r="EW20" s="117"/>
      <c r="EX20" s="117"/>
      <c r="EY20" s="117"/>
      <c r="EZ20" s="117"/>
      <c r="FA20" s="117"/>
      <c r="FB20" s="117"/>
      <c r="FC20" s="117"/>
      <c r="FD20" s="117"/>
      <c r="FE20" s="117"/>
      <c r="FF20" s="117"/>
      <c r="FG20" s="117"/>
      <c r="FH20" s="117"/>
      <c r="FI20" s="117"/>
      <c r="FJ20" s="117"/>
      <c r="FK20" s="117"/>
      <c r="FL20" s="117"/>
      <c r="FM20" s="117"/>
      <c r="FN20" s="117"/>
      <c r="FO20" s="117"/>
      <c r="FP20" s="117"/>
      <c r="FQ20" s="117"/>
      <c r="FR20" s="117"/>
      <c r="FS20" s="117"/>
      <c r="FT20" s="117"/>
      <c r="FU20" s="117"/>
      <c r="FV20" s="117"/>
      <c r="FW20" s="117"/>
      <c r="FX20" s="117"/>
      <c r="FY20" s="117"/>
      <c r="FZ20" s="117"/>
      <c r="GA20" s="117"/>
      <c r="GB20" s="117"/>
      <c r="GC20" s="117"/>
      <c r="GD20" s="117"/>
      <c r="GE20" s="117"/>
      <c r="GF20" s="117"/>
      <c r="GG20" s="117"/>
      <c r="GH20" s="117"/>
      <c r="GI20" s="117"/>
      <c r="GJ20" s="117"/>
      <c r="GK20" s="117"/>
      <c r="GL20" s="117"/>
      <c r="GM20" s="117"/>
      <c r="GN20" s="117"/>
      <c r="GO20" s="117"/>
      <c r="GP20" s="117"/>
      <c r="GQ20" s="117"/>
      <c r="GR20" s="117"/>
      <c r="GS20" s="117"/>
      <c r="GT20" s="117"/>
      <c r="GU20" s="117"/>
      <c r="GV20" s="117"/>
      <c r="GW20" s="117"/>
      <c r="GX20" s="117"/>
      <c r="GY20" s="117"/>
      <c r="GZ20" s="117"/>
      <c r="HA20" s="117"/>
      <c r="HB20" s="117"/>
      <c r="HC20" s="117"/>
      <c r="HD20" s="117"/>
      <c r="HE20" s="117"/>
      <c r="HF20" s="117"/>
      <c r="HG20" s="117"/>
      <c r="HH20" s="117"/>
      <c r="HI20" s="117"/>
      <c r="HJ20" s="117"/>
      <c r="HK20" s="117"/>
      <c r="HL20" s="117"/>
      <c r="HM20" s="117"/>
      <c r="HN20" s="117"/>
      <c r="HO20" s="117"/>
      <c r="HP20" s="117"/>
      <c r="HQ20" s="117"/>
      <c r="HR20" s="117"/>
      <c r="HS20" s="117"/>
      <c r="HT20" s="117"/>
      <c r="HU20" s="117"/>
      <c r="HV20" s="117"/>
      <c r="HW20" s="117"/>
      <c r="HX20" s="117"/>
      <c r="HY20" s="117"/>
      <c r="HZ20" s="117"/>
      <c r="IA20" s="117"/>
      <c r="IB20" s="117"/>
      <c r="IC20" s="117"/>
      <c r="ID20" s="117"/>
      <c r="IE20" s="117"/>
      <c r="IF20" s="117"/>
      <c r="IG20" s="117"/>
      <c r="IH20" s="117"/>
      <c r="II20" s="117"/>
      <c r="IJ20" s="117"/>
      <c r="IK20" s="117"/>
      <c r="IL20" s="117"/>
      <c r="IM20" s="117"/>
      <c r="IN20" s="117"/>
      <c r="IO20" s="117"/>
      <c r="IP20" s="117"/>
      <c r="IQ20" s="117"/>
      <c r="IR20" s="117"/>
      <c r="IS20" s="117"/>
      <c r="IT20" s="117"/>
      <c r="IU20" s="117"/>
    </row>
    <row r="21" s="114" customFormat="1" ht="21" customHeight="1" spans="1:255">
      <c r="A21" s="145"/>
      <c r="B21" s="146"/>
      <c r="C21" s="147"/>
      <c r="D21" s="146"/>
      <c r="E21" s="146"/>
      <c r="F21" s="146"/>
      <c r="G21" s="146"/>
      <c r="H21" s="148"/>
      <c r="I21" s="164"/>
      <c r="J21" s="165"/>
      <c r="K21" s="165"/>
      <c r="L21" s="166"/>
      <c r="M21" s="165"/>
      <c r="N21" s="165"/>
      <c r="O21" s="166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  <c r="BQ21" s="117"/>
      <c r="BR21" s="117"/>
      <c r="BS21" s="117"/>
      <c r="BT21" s="117"/>
      <c r="BU21" s="117"/>
      <c r="BV21" s="117"/>
      <c r="BW21" s="117"/>
      <c r="BX21" s="117"/>
      <c r="BY21" s="117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7"/>
      <c r="DC21" s="117"/>
      <c r="DD21" s="117"/>
      <c r="DE21" s="117"/>
      <c r="DF21" s="117"/>
      <c r="DG21" s="117"/>
      <c r="DH21" s="117"/>
      <c r="DI21" s="117"/>
      <c r="DJ21" s="117"/>
      <c r="DK21" s="117"/>
      <c r="DL21" s="117"/>
      <c r="DM21" s="117"/>
      <c r="DN21" s="117"/>
      <c r="DO21" s="117"/>
      <c r="DP21" s="117"/>
      <c r="DQ21" s="117"/>
      <c r="DR21" s="117"/>
      <c r="DS21" s="117"/>
      <c r="DT21" s="117"/>
      <c r="DU21" s="117"/>
      <c r="DV21" s="117"/>
      <c r="DW21" s="117"/>
      <c r="DX21" s="117"/>
      <c r="DY21" s="117"/>
      <c r="DZ21" s="117"/>
      <c r="EA21" s="117"/>
      <c r="EB21" s="117"/>
      <c r="EC21" s="117"/>
      <c r="ED21" s="117"/>
      <c r="EE21" s="117"/>
      <c r="EF21" s="117"/>
      <c r="EG21" s="117"/>
      <c r="EH21" s="117"/>
      <c r="EI21" s="117"/>
      <c r="EJ21" s="117"/>
      <c r="EK21" s="117"/>
      <c r="EL21" s="117"/>
      <c r="EM21" s="117"/>
      <c r="EN21" s="117"/>
      <c r="EO21" s="117"/>
      <c r="EP21" s="117"/>
      <c r="EQ21" s="117"/>
      <c r="ER21" s="117"/>
      <c r="ES21" s="117"/>
      <c r="ET21" s="117"/>
      <c r="EU21" s="117"/>
      <c r="EV21" s="117"/>
      <c r="EW21" s="117"/>
      <c r="EX21" s="117"/>
      <c r="EY21" s="117"/>
      <c r="EZ21" s="117"/>
      <c r="FA21" s="117"/>
      <c r="FB21" s="117"/>
      <c r="FC21" s="117"/>
      <c r="FD21" s="117"/>
      <c r="FE21" s="117"/>
      <c r="FF21" s="117"/>
      <c r="FG21" s="117"/>
      <c r="FH21" s="117"/>
      <c r="FI21" s="117"/>
      <c r="FJ21" s="117"/>
      <c r="FK21" s="117"/>
      <c r="FL21" s="117"/>
      <c r="FM21" s="117"/>
      <c r="FN21" s="117"/>
      <c r="FO21" s="117"/>
      <c r="FP21" s="117"/>
      <c r="FQ21" s="117"/>
      <c r="FR21" s="117"/>
      <c r="FS21" s="117"/>
      <c r="FT21" s="117"/>
      <c r="FU21" s="117"/>
      <c r="FV21" s="117"/>
      <c r="FW21" s="117"/>
      <c r="FX21" s="117"/>
      <c r="FY21" s="117"/>
      <c r="FZ21" s="117"/>
      <c r="GA21" s="117"/>
      <c r="GB21" s="117"/>
      <c r="GC21" s="117"/>
      <c r="GD21" s="117"/>
      <c r="GE21" s="117"/>
      <c r="GF21" s="117"/>
      <c r="GG21" s="117"/>
      <c r="GH21" s="117"/>
      <c r="GI21" s="117"/>
      <c r="GJ21" s="117"/>
      <c r="GK21" s="117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7"/>
      <c r="HI21" s="117"/>
      <c r="HJ21" s="117"/>
      <c r="HK21" s="117"/>
      <c r="HL21" s="117"/>
      <c r="HM21" s="117"/>
      <c r="HN21" s="117"/>
      <c r="HO21" s="117"/>
      <c r="HP21" s="117"/>
      <c r="HQ21" s="117"/>
      <c r="HR21" s="117"/>
      <c r="HS21" s="117"/>
      <c r="HT21" s="117"/>
      <c r="HU21" s="117"/>
      <c r="HV21" s="117"/>
      <c r="HW21" s="117"/>
      <c r="HX21" s="117"/>
      <c r="HY21" s="117"/>
      <c r="HZ21" s="117"/>
      <c r="IA21" s="117"/>
      <c r="IB21" s="117"/>
      <c r="IC21" s="117"/>
      <c r="ID21" s="117"/>
      <c r="IE21" s="117"/>
      <c r="IF21" s="117"/>
      <c r="IG21" s="117"/>
      <c r="IH21" s="117"/>
      <c r="II21" s="117"/>
      <c r="IJ21" s="117"/>
      <c r="IK21" s="117"/>
      <c r="IL21" s="117"/>
      <c r="IM21" s="117"/>
      <c r="IN21" s="117"/>
      <c r="IO21" s="117"/>
      <c r="IP21" s="117"/>
      <c r="IQ21" s="117"/>
      <c r="IR21" s="117"/>
      <c r="IS21" s="117"/>
      <c r="IT21" s="117"/>
      <c r="IU21" s="117"/>
    </row>
    <row r="22" ht="17.25" spans="1:15">
      <c r="A22" s="149"/>
      <c r="B22" s="149"/>
      <c r="C22" s="150"/>
      <c r="D22" s="150"/>
      <c r="E22" s="151"/>
      <c r="F22" s="150"/>
      <c r="G22" s="150"/>
      <c r="H22" s="150"/>
      <c r="M22" s="114"/>
      <c r="N22" s="114"/>
      <c r="O22" s="114"/>
    </row>
    <row r="23" spans="1:15">
      <c r="A23" s="152" t="s">
        <v>175</v>
      </c>
      <c r="B23" s="152"/>
      <c r="C23" s="153"/>
      <c r="D23" s="153"/>
      <c r="M23" s="114"/>
      <c r="N23" s="114"/>
      <c r="O23" s="114"/>
    </row>
    <row r="24" spans="3:15">
      <c r="C24" s="115"/>
      <c r="J24" s="167" t="s">
        <v>176</v>
      </c>
      <c r="K24" s="168">
        <v>45460</v>
      </c>
      <c r="L24" s="167" t="s">
        <v>177</v>
      </c>
      <c r="M24" s="167" t="s">
        <v>131</v>
      </c>
      <c r="N24" s="167" t="s">
        <v>178</v>
      </c>
      <c r="O24" s="114" t="s">
        <v>134</v>
      </c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G18" sqref="G18"/>
    </sheetView>
  </sheetViews>
  <sheetFormatPr defaultColWidth="9" defaultRowHeight="14.25"/>
  <cols>
    <col min="1" max="1" width="7" customWidth="1"/>
    <col min="2" max="2" width="14.5" customWidth="1"/>
    <col min="3" max="3" width="16.1" style="10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101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102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s="99" customFormat="1" ht="20" customHeight="1" spans="1:15">
      <c r="A4" s="32">
        <v>1</v>
      </c>
      <c r="B4" s="23">
        <v>24020095</v>
      </c>
      <c r="C4" s="23" t="s">
        <v>261</v>
      </c>
      <c r="D4" s="23" t="s">
        <v>262</v>
      </c>
      <c r="E4" s="23" t="s">
        <v>62</v>
      </c>
      <c r="F4" s="23" t="s">
        <v>263</v>
      </c>
      <c r="G4" s="32" t="s">
        <v>65</v>
      </c>
      <c r="H4" s="32" t="s">
        <v>65</v>
      </c>
      <c r="I4" s="108">
        <v>0</v>
      </c>
      <c r="J4" s="109">
        <v>1</v>
      </c>
      <c r="K4" s="109">
        <v>0</v>
      </c>
      <c r="L4" s="109">
        <v>0</v>
      </c>
      <c r="M4" s="32">
        <v>0</v>
      </c>
      <c r="N4" s="32">
        <f>SUM(I4:M4)</f>
        <v>1</v>
      </c>
      <c r="O4" s="32"/>
    </row>
    <row r="5" s="99" customFormat="1" ht="20" customHeight="1" spans="1:15">
      <c r="A5" s="32">
        <v>2</v>
      </c>
      <c r="B5" s="23">
        <v>24020096</v>
      </c>
      <c r="C5" s="23" t="s">
        <v>261</v>
      </c>
      <c r="D5" s="23" t="s">
        <v>264</v>
      </c>
      <c r="E5" s="23" t="s">
        <v>62</v>
      </c>
      <c r="F5" s="23" t="s">
        <v>263</v>
      </c>
      <c r="G5" s="103" t="s">
        <v>65</v>
      </c>
      <c r="H5" s="103" t="s">
        <v>65</v>
      </c>
      <c r="I5" s="110">
        <v>1</v>
      </c>
      <c r="J5" s="109">
        <v>0</v>
      </c>
      <c r="K5" s="109">
        <v>1</v>
      </c>
      <c r="L5" s="109">
        <v>0</v>
      </c>
      <c r="M5" s="32">
        <v>0</v>
      </c>
      <c r="N5" s="32">
        <f>SUM(I5:M5)</f>
        <v>2</v>
      </c>
      <c r="O5" s="32"/>
    </row>
    <row r="6" s="99" customFormat="1" ht="20" customHeight="1" spans="1:15">
      <c r="A6" s="32"/>
      <c r="B6" s="26"/>
      <c r="C6" s="27"/>
      <c r="D6" s="28"/>
      <c r="E6" s="29"/>
      <c r="F6" s="77"/>
      <c r="G6" s="103"/>
      <c r="H6" s="103"/>
      <c r="I6" s="110"/>
      <c r="J6" s="109"/>
      <c r="K6" s="109"/>
      <c r="L6" s="109"/>
      <c r="M6" s="32"/>
      <c r="N6" s="32"/>
      <c r="O6" s="32"/>
    </row>
    <row r="7" s="99" customFormat="1" ht="20" customHeight="1" spans="1:15">
      <c r="A7" s="32"/>
      <c r="B7" s="26"/>
      <c r="C7" s="27"/>
      <c r="D7" s="28"/>
      <c r="E7" s="29"/>
      <c r="F7" s="77"/>
      <c r="G7" s="103"/>
      <c r="H7" s="103"/>
      <c r="I7" s="110"/>
      <c r="J7" s="109"/>
      <c r="K7" s="109"/>
      <c r="L7" s="109"/>
      <c r="M7" s="32"/>
      <c r="N7" s="32"/>
      <c r="O7" s="32"/>
    </row>
    <row r="8" s="99" customFormat="1" ht="20" customHeight="1" spans="1:15">
      <c r="A8" s="32"/>
      <c r="B8" s="26"/>
      <c r="C8" s="27"/>
      <c r="D8" s="28"/>
      <c r="E8" s="29"/>
      <c r="F8" s="77"/>
      <c r="G8" s="103"/>
      <c r="H8" s="103"/>
      <c r="I8" s="110"/>
      <c r="J8" s="109"/>
      <c r="K8" s="109"/>
      <c r="L8" s="109"/>
      <c r="M8" s="32"/>
      <c r="N8" s="32"/>
      <c r="O8" s="32"/>
    </row>
    <row r="9" s="99" customFormat="1" ht="20" customHeight="1" spans="1:15">
      <c r="A9" s="32"/>
      <c r="B9" s="104"/>
      <c r="C9" s="82"/>
      <c r="D9" s="82"/>
      <c r="E9" s="29"/>
      <c r="F9" s="77"/>
      <c r="G9" s="103"/>
      <c r="H9" s="103"/>
      <c r="I9" s="110"/>
      <c r="J9" s="109"/>
      <c r="K9" s="109"/>
      <c r="L9" s="109"/>
      <c r="M9" s="32"/>
      <c r="N9" s="32"/>
      <c r="O9" s="32"/>
    </row>
    <row r="10" ht="20" customHeight="1" spans="1:15">
      <c r="A10" s="105"/>
      <c r="B10" s="26"/>
      <c r="C10" s="28"/>
      <c r="D10" s="28"/>
      <c r="E10" s="29"/>
      <c r="F10" s="77"/>
      <c r="G10" s="103"/>
      <c r="H10" s="103"/>
      <c r="I10" s="110"/>
      <c r="J10" s="109"/>
      <c r="K10" s="109"/>
      <c r="L10" s="109"/>
      <c r="M10" s="32"/>
      <c r="N10" s="32"/>
      <c r="O10" s="10"/>
    </row>
    <row r="11" ht="20" customHeight="1" spans="1:15">
      <c r="A11" s="105"/>
      <c r="B11" s="26"/>
      <c r="C11" s="28"/>
      <c r="D11" s="28"/>
      <c r="E11" s="29"/>
      <c r="F11" s="77"/>
      <c r="G11" s="103"/>
      <c r="H11" s="103"/>
      <c r="I11" s="110"/>
      <c r="J11" s="109"/>
      <c r="K11" s="109"/>
      <c r="L11" s="109"/>
      <c r="M11" s="32"/>
      <c r="N11" s="32"/>
      <c r="O11" s="10"/>
    </row>
    <row r="12" ht="20" customHeight="1" spans="1:15">
      <c r="A12" s="105"/>
      <c r="B12" s="57"/>
      <c r="C12" s="27"/>
      <c r="D12" s="27"/>
      <c r="E12" s="29"/>
      <c r="F12" s="77"/>
      <c r="G12" s="103"/>
      <c r="H12" s="103"/>
      <c r="I12" s="110"/>
      <c r="J12" s="109"/>
      <c r="K12" s="109"/>
      <c r="L12" s="109"/>
      <c r="M12" s="32"/>
      <c r="N12" s="32"/>
      <c r="O12" s="10"/>
    </row>
    <row r="13" ht="20" customHeight="1" spans="1:15">
      <c r="A13" s="105"/>
      <c r="B13" s="57"/>
      <c r="C13" s="27"/>
      <c r="D13" s="27"/>
      <c r="E13" s="29"/>
      <c r="F13" s="77"/>
      <c r="G13" s="103"/>
      <c r="H13" s="103"/>
      <c r="I13" s="110"/>
      <c r="J13" s="109"/>
      <c r="K13" s="109"/>
      <c r="L13" s="109"/>
      <c r="M13" s="32"/>
      <c r="N13" s="32"/>
      <c r="O13" s="10"/>
    </row>
    <row r="14" ht="20" customHeight="1" spans="1:15">
      <c r="A14" s="32"/>
      <c r="B14" s="30"/>
      <c r="C14" s="30"/>
      <c r="D14" s="30"/>
      <c r="E14" s="29"/>
      <c r="F14" s="77"/>
      <c r="G14" s="103"/>
      <c r="H14" s="103"/>
      <c r="I14" s="110"/>
      <c r="J14" s="109"/>
      <c r="K14" s="109"/>
      <c r="L14" s="109"/>
      <c r="M14" s="32"/>
      <c r="N14" s="32"/>
      <c r="O14" s="10"/>
    </row>
    <row r="15" ht="20" customHeight="1" spans="1:15">
      <c r="A15" s="32"/>
      <c r="B15" s="30"/>
      <c r="C15" s="30"/>
      <c r="D15" s="30"/>
      <c r="E15" s="29"/>
      <c r="F15" s="77"/>
      <c r="G15" s="103"/>
      <c r="H15" s="103"/>
      <c r="I15" s="110"/>
      <c r="J15" s="109"/>
      <c r="K15" s="109"/>
      <c r="L15" s="109"/>
      <c r="M15" s="32"/>
      <c r="N15" s="32"/>
      <c r="O15" s="10"/>
    </row>
    <row r="16" ht="20" customHeight="1" spans="1:15">
      <c r="A16" s="32"/>
      <c r="B16" s="30"/>
      <c r="C16" s="30"/>
      <c r="D16" s="30"/>
      <c r="E16" s="29"/>
      <c r="F16" s="77"/>
      <c r="G16" s="103"/>
      <c r="H16" s="103"/>
      <c r="I16" s="110"/>
      <c r="J16" s="109"/>
      <c r="K16" s="109"/>
      <c r="L16" s="109"/>
      <c r="M16" s="32"/>
      <c r="N16" s="32"/>
      <c r="O16" s="10"/>
    </row>
    <row r="17" ht="20" customHeight="1" spans="1:15">
      <c r="A17" s="9"/>
      <c r="B17" s="86"/>
      <c r="C17" s="86"/>
      <c r="D17" s="86"/>
      <c r="E17" s="87"/>
      <c r="F17" s="86"/>
      <c r="G17" s="9"/>
      <c r="H17" s="10"/>
      <c r="I17" s="111"/>
      <c r="J17" s="112"/>
      <c r="K17" s="112"/>
      <c r="L17" s="112"/>
      <c r="M17" s="9"/>
      <c r="N17" s="9"/>
      <c r="O17" s="10"/>
    </row>
    <row r="18" s="2" customFormat="1" ht="18.75" spans="1:15">
      <c r="A18" s="13" t="s">
        <v>265</v>
      </c>
      <c r="B18" s="14"/>
      <c r="C18" s="86"/>
      <c r="D18" s="15"/>
      <c r="E18" s="16"/>
      <c r="F18" s="86"/>
      <c r="G18" s="9"/>
      <c r="H18" s="37"/>
      <c r="I18" s="31"/>
      <c r="J18" s="13" t="s">
        <v>266</v>
      </c>
      <c r="K18" s="14"/>
      <c r="L18" s="14"/>
      <c r="M18" s="15"/>
      <c r="N18" s="14"/>
      <c r="O18" s="21"/>
    </row>
    <row r="19" ht="61" customHeight="1" spans="1:15">
      <c r="A19" s="106" t="s">
        <v>267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13"/>
    </row>
  </sheetData>
  <mergeCells count="13">
    <mergeCell ref="A1:O1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9 O10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