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<sst xmlns="http://schemas.openxmlformats.org/spreadsheetml/2006/main" count="858" uniqueCount="328">
  <si>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</si>
  <si>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</si>
  <si>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</si>
  <si>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</si>
  <si>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</si>
  <si>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</si>
  <si>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</si>
  <si>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</si>
  <si>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</si>
  <si>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</si>
  <si>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</si>
  <si>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</si>
  <si>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</si>
  <si>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</si>
  <si>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</si>
  <si>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</si>
  <si>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</si>
  <si>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</si>
  <si>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</si>
  <si>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</si>
  <si>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</si>
  <si>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</si>
  <si>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</si>
  <si>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</si>
  <si>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</si>
  <si>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</si>
  <si>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</si>
  <si>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</si>
  <si>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TAEEAM92572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</si>
  <si>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</si>
  <si>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</si>
  <si>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</si>
  <si>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</si>
  <si>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</si>
  <si>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</si>
  <si>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</si>
  <si>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</si>
  <si>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</si>
  <si>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</si>
  <si>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</si>
  <si>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</si>
  <si>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</si>
  <si>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</si>
  <si>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</si>
  <si>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</si>
  <si>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</si>
  <si>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</si>
  <si>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</si>
  <si>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</si>
  <si>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</si>
  <si>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</si>
  <si>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</si>
  <si>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</si>
  <si>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</si>
  <si>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</si>
  <si>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</si>
  <si>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</si>
  <si>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</si>
  <si>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</si>
  <si>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</si>
  <si>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</si>
  <si>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</si>
  <si>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</si>
  <si>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</si>
  <si>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</si>
  <si>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</si>
  <si>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</si>
  <si>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</si>
  <si>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</si>
  <si>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</si>
  <si>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</si>
  <si>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</si>
  <si>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</si>
  <si>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</si>
  <si>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</si>
  <si>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</si>
  <si>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</si>
  <si>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</si>
  <si>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</si>
  <si>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</si>
  <si>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</si>
  <si>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</si>
  <si>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</si>
  <si>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</si>
  <si>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</si>
  <si>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</si>
  <si>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黑色，XXL,2件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</si>
  <si>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</si>
  <si>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</si>
  <si>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</si>
  <si>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</si>
  <si>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</si>
  <si>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1：主唛车的大松，不平服。大货需改善。</t>
  </si>
  <si>
    <t>2：洗水唛放错方向，应在左边（穿起计）；洗水高度不够，是下摆至洗水唛边10CM.</t>
  </si>
  <si>
    <t>3:前中拉链宽窄，不对称。</t>
  </si>
  <si>
    <t>4：袖笼骨位和衫身骨位倒错，应往大身倒。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</si>
  <si>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</si>
  <si>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</si>
  <si>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</si>
  <si>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</si>
  <si>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</si>
  <si>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</si>
  <si>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</si>
  <si>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</si>
  <si>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</si>
  <si>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</si>
  <si>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</si>
  <si>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</si>
  <si>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</si>
  <si>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</si>
  <si>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</si>
  <si>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</si>
  <si>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</si>
  <si>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</si>
  <si>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</si>
  <si>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XXL（黑色，大货首件样）</t>
  </si>
  <si>
    <t>155/84B</t>
  </si>
  <si>
    <t>160/88B</t>
  </si>
  <si>
    <t>165/92B</t>
  </si>
  <si>
    <t>170/96B</t>
  </si>
  <si>
    <t>175/100B</t>
  </si>
  <si>
    <t>180/104B</t>
  </si>
  <si>
    <t>洗水后</t>
  </si>
  <si>
    <t>黑XXXL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</si>
  <si>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</si>
  <si>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</si>
  <si>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+0.5</t>
  </si>
  <si>
    <t>+1.2</t>
  </si>
  <si>
    <t>胸围</t>
  </si>
  <si>
    <t>+0</t>
  </si>
  <si>
    <t>腰围</t>
  </si>
  <si>
    <t>+1</t>
  </si>
  <si>
    <t>摆围（平量）</t>
  </si>
  <si>
    <t>98</t>
  </si>
  <si>
    <t>+1.5</t>
  </si>
  <si>
    <t>+3</t>
  </si>
  <si>
    <t>下领围</t>
  </si>
  <si>
    <t>-0.5</t>
  </si>
  <si>
    <t>-1</t>
  </si>
  <si>
    <t>肩宽</t>
  </si>
  <si>
    <t>+0.8</t>
  </si>
  <si>
    <t>袖长</t>
  </si>
  <si>
    <t>袖肥/2</t>
  </si>
  <si>
    <t>+0.3</t>
  </si>
  <si>
    <t>-0.2</t>
  </si>
  <si>
    <t>袖肘围/2</t>
  </si>
  <si>
    <t>袖口围/2（平量）</t>
  </si>
  <si>
    <t>+0.2</t>
  </si>
  <si>
    <t>-0.3</t>
  </si>
  <si>
    <t>袖口围/2（拉量）</t>
  </si>
  <si>
    <t>帽高</t>
  </si>
  <si>
    <t>帽宽</t>
  </si>
  <si>
    <t>前下插袋口长（包含车库）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</si>
  <si>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</si>
  <si>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</si>
  <si>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</si>
  <si>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</si>
  <si>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</si>
  <si>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</si>
  <si>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</si>
  <si>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</si>
  <si>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</si>
  <si>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</si>
  <si>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</si>
  <si>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</si>
  <si>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</si>
  <si>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</si>
  <si>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</si>
  <si>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</si>
  <si>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</si>
  <si>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前中长</t>
  </si>
  <si>
    <t>前中拉链长</t>
  </si>
  <si>
    <t>53</t>
  </si>
  <si>
    <t>摆围（拉量）</t>
  </si>
  <si>
    <t>102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</si>
  <si>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</si>
  <si>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</si>
  <si>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</si>
  <si>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</si>
  <si>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</si>
  <si>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</si>
  <si>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</si>
  <si>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</si>
  <si>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</si>
  <si>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</si>
  <si>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</si>
  <si>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</si>
  <si>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</si>
  <si>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</si>
  <si>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</si>
  <si>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</si>
  <si>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</si>
  <si>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</si>
  <si>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</si>
  <si>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</si>
  <si>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</si>
  <si>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</si>
  <si>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</si>
  <si>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</si>
  <si>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</si>
  <si>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</si>
  <si>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</si>
  <si>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</si>
  <si>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</si>
  <si>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</si>
  <si>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</si>
  <si>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</si>
  <si>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</si>
  <si>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</si>
  <si>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</si>
  <si>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</si>
  <si>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</si>
  <si>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</si>
  <si>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</si>
  <si>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</si>
  <si>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</si>
  <si>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</si>
  <si>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</si>
  <si>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</si>
  <si>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</si>
  <si>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</si>
  <si>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</si>
  <si>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</si>
  <si>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</si>
  <si>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</si>
  <si>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</si>
  <si>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</si>
  <si>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</si>
  <si>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</si>
  <si>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</si>
  <si>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</si>
  <si>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</si>
  <si>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周志刚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</si>
  <si>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</si>
  <si>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</si>
  <si>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</si>
  <si>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</si>
  <si>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</si>
  <si>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</si>
  <si>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</si>
  <si>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</si>
  <si>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</si>
  <si>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</si>
  <si>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</si>
  <si>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</si>
  <si>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</si>
  <si>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</si>
  <si>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</si>
  <si>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</si>
  <si>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</si>
  <si>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</si>
  <si>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</si>
  <si>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G240301140A</t>
  </si>
  <si>
    <t>C23517A</t>
  </si>
  <si>
    <t>TAEEAM91571</t>
  </si>
  <si>
    <t>源莱美</t>
  </si>
  <si>
    <t>YES</t>
  </si>
  <si>
    <t>TAMMAM92576</t>
  </si>
  <si>
    <t>G240401608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</si>
  <si>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</si>
  <si>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</si>
  <si>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</si>
  <si>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</si>
  <si>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</si>
  <si>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</si>
  <si>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</si>
  <si>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</si>
  <si>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</si>
  <si>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</si>
  <si>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</si>
  <si>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</si>
  <si>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TAEEAM91571、TAEEAM92572、TAMMAM92576</t>
  </si>
  <si>
    <t>TAEEAM92572、TAMMAM92576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</si>
  <si>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</si>
  <si>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</si>
  <si>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</si>
  <si>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</si>
  <si>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</si>
  <si>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</si>
  <si>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</si>
  <si>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</si>
  <si>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</si>
  <si>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</si>
  <si>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</si>
  <si>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</si>
  <si>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</si>
  <si>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</si>
  <si>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</si>
  <si>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</si>
  <si>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</si>
  <si>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</si>
  <si>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</si>
  <si>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</si>
  <si>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</si>
  <si>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</si>
  <si>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</si>
  <si>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</si>
  <si>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</si>
  <si>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</si>
  <si>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</si>
  <si>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</si>
  <si>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</si>
  <si>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</si>
  <si>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</si>
  <si>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</si>
  <si>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</si>
  <si>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</si>
  <si>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</si>
  <si>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</si>
  <si>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</si>
  <si>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</si>
  <si>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</si>
  <si>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</si>
  <si>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左前片/左前胸</t>
  </si>
  <si>
    <t>压烫前胸标</t>
  </si>
  <si>
    <t>未脱落</t>
  </si>
  <si>
    <t>右前片/右下角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</si>
  <si>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</si>
  <si>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</si>
  <si>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</si>
  <si>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</si>
  <si>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</si>
  <si>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</si>
  <si>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</si>
  <si>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</si>
  <si>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TAEEAM91571、TAEEAM92572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</si>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</sst>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9" applyNumberFormat="0" applyAlignment="0" applyProtection="0">
      <alignment vertical="center"/>
    </xf>
    <xf numFmtId="0" fontId="40" fillId="9" borderId="80" applyNumberFormat="0" applyAlignment="0" applyProtection="0">
      <alignment vertical="center"/>
    </xf>
    <xf numFmtId="0" fontId="41" fillId="9" borderId="79" applyNumberFormat="0" applyAlignment="0" applyProtection="0">
      <alignment vertical="center"/>
    </xf>
    <xf numFmtId="0" fontId="42" fillId="10" borderId="81" applyNumberFormat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3" borderId="0" xfId="52" applyFont="1" applyFill="1"/>
    <xf numFmtId="0" fontId="12" fillId="3" borderId="0" xfId="52" applyFont="1" applyFill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2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2" xfId="50" applyFont="1" applyFill="1" applyBorder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9" xfId="52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4" fillId="0" borderId="2" xfId="51" applyFont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0" fontId="14" fillId="0" borderId="10" xfId="51" applyFont="1" applyBorder="1" applyAlignment="1">
      <alignment horizontal="center" vertical="center"/>
    </xf>
    <xf numFmtId="176" fontId="16" fillId="0" borderId="2" xfId="51" applyNumberFormat="1" applyFont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14" fillId="0" borderId="11" xfId="51" applyFont="1" applyBorder="1" applyAlignment="1">
      <alignment horizontal="center" vertical="center"/>
    </xf>
    <xf numFmtId="49" fontId="15" fillId="0" borderId="4" xfId="55" applyNumberFormat="1" applyFont="1" applyBorder="1" applyAlignment="1">
      <alignment horizontal="center" vertical="center"/>
    </xf>
    <xf numFmtId="0" fontId="16" fillId="0" borderId="2" xfId="49" applyFont="1" applyBorder="1" applyAlignment="1">
      <alignment horizontal="center" vertical="center"/>
    </xf>
    <xf numFmtId="0" fontId="15" fillId="0" borderId="5" xfId="49" applyFont="1" applyBorder="1" applyAlignment="1">
      <alignment horizontal="center" vertical="center"/>
    </xf>
    <xf numFmtId="176" fontId="16" fillId="4" borderId="2" xfId="51" applyNumberFormat="1" applyFont="1" applyFill="1" applyBorder="1" applyAlignment="1">
      <alignment horizontal="center" vertical="center"/>
    </xf>
    <xf numFmtId="0" fontId="15" fillId="4" borderId="2" xfId="49" applyFont="1" applyFill="1" applyBorder="1" applyAlignment="1">
      <alignment horizontal="center" vertical="center"/>
    </xf>
    <xf numFmtId="177" fontId="16" fillId="4" borderId="2" xfId="51" applyNumberFormat="1" applyFont="1" applyFill="1" applyBorder="1" applyAlignment="1">
      <alignment horizontal="center" vertical="center"/>
    </xf>
    <xf numFmtId="0" fontId="14" fillId="0" borderId="11" xfId="49" applyFont="1" applyBorder="1" applyAlignment="1">
      <alignment horizontal="center" vertical="center"/>
    </xf>
    <xf numFmtId="0" fontId="14" fillId="0" borderId="12" xfId="51" applyFont="1" applyBorder="1" applyAlignment="1">
      <alignment horizontal="center" vertical="center" wrapText="1"/>
    </xf>
    <xf numFmtId="176" fontId="16" fillId="0" borderId="13" xfId="51" applyNumberFormat="1" applyFont="1" applyBorder="1" applyAlignment="1">
      <alignment horizontal="center" vertical="center"/>
    </xf>
    <xf numFmtId="49" fontId="15" fillId="0" borderId="14" xfId="55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9" xfId="50" applyFont="1" applyFill="1" applyBorder="1" applyAlignment="1">
      <alignment horizontal="left" vertical="center"/>
    </xf>
    <xf numFmtId="0" fontId="11" fillId="3" borderId="9" xfId="50" applyFont="1" applyFill="1" applyBorder="1" applyAlignment="1">
      <alignment horizontal="center" vertical="center"/>
    </xf>
    <xf numFmtId="0" fontId="11" fillId="3" borderId="16" xfId="50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2" fillId="3" borderId="2" xfId="53" applyFont="1" applyFill="1" applyBorder="1" applyAlignment="1">
      <alignment horizontal="center" vertical="center"/>
    </xf>
    <xf numFmtId="0" fontId="12" fillId="3" borderId="18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/>
    </xf>
    <xf numFmtId="49" fontId="11" fillId="3" borderId="20" xfId="52" applyNumberFormat="1" applyFont="1" applyFill="1" applyBorder="1" applyAlignment="1">
      <alignment horizontal="center"/>
    </xf>
    <xf numFmtId="49" fontId="11" fillId="3" borderId="20" xfId="53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18" fillId="0" borderId="0" xfId="50" applyAlignment="1">
      <alignment horizontal="left" vertical="center"/>
    </xf>
    <xf numFmtId="0" fontId="19" fillId="0" borderId="22" xfId="50" applyFont="1" applyBorder="1" applyAlignment="1">
      <alignment horizontal="center" vertical="top"/>
    </xf>
    <xf numFmtId="0" fontId="20" fillId="0" borderId="23" xfId="50" applyFont="1" applyBorder="1" applyAlignment="1">
      <alignment horizontal="left" vertical="center"/>
    </xf>
    <xf numFmtId="0" fontId="13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1" fillId="0" borderId="25" xfId="50" applyFont="1" applyBorder="1">
      <alignment vertical="center"/>
    </xf>
    <xf numFmtId="0" fontId="20" fillId="0" borderId="25" xfId="50" applyFont="1" applyBorder="1">
      <alignment vertical="center"/>
    </xf>
    <xf numFmtId="0" fontId="13" fillId="0" borderId="26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20" fillId="0" borderId="28" xfId="50" applyFont="1" applyBorder="1">
      <alignment vertical="center"/>
    </xf>
    <xf numFmtId="0" fontId="13" fillId="0" borderId="26" xfId="50" applyFont="1" applyBorder="1" applyAlignment="1">
      <alignment horizontal="center" vertical="center"/>
    </xf>
    <xf numFmtId="0" fontId="20" fillId="0" borderId="26" xfId="50" applyFont="1" applyBorder="1">
      <alignment vertical="center"/>
    </xf>
    <xf numFmtId="58" fontId="21" fillId="0" borderId="26" xfId="50" applyNumberFormat="1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9" xfId="50" applyFont="1" applyBorder="1">
      <alignment vertical="center"/>
    </xf>
    <xf numFmtId="0" fontId="13" fillId="0" borderId="30" xfId="50" applyFont="1" applyBorder="1" applyAlignment="1">
      <alignment horizontal="center" vertical="center"/>
    </xf>
    <xf numFmtId="0" fontId="20" fillId="0" borderId="30" xfId="50" applyFont="1" applyBorder="1">
      <alignment vertical="center"/>
    </xf>
    <xf numFmtId="0" fontId="21" fillId="0" borderId="30" xfId="50" applyFont="1" applyBorder="1">
      <alignment vertical="center"/>
    </xf>
    <xf numFmtId="0" fontId="21" fillId="0" borderId="30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1" fillId="0" borderId="0" xfId="50" applyFont="1">
      <alignment vertical="center"/>
    </xf>
    <xf numFmtId="0" fontId="21" fillId="0" borderId="0" xfId="50" applyFont="1" applyAlignment="1">
      <alignment horizontal="left" vertical="center"/>
    </xf>
    <xf numFmtId="0" fontId="20" fillId="0" borderId="23" xfId="50" applyFont="1" applyBorder="1">
      <alignment vertical="center"/>
    </xf>
    <xf numFmtId="0" fontId="21" fillId="0" borderId="31" xfId="50" applyFont="1" applyBorder="1" applyAlignment="1">
      <alignment horizontal="center" vertical="center"/>
    </xf>
    <xf numFmtId="0" fontId="21" fillId="0" borderId="32" xfId="50" applyFont="1" applyBorder="1" applyAlignment="1">
      <alignment horizontal="center" vertical="center"/>
    </xf>
    <xf numFmtId="0" fontId="21" fillId="0" borderId="26" xfId="50" applyFont="1" applyBorder="1" applyAlignment="1">
      <alignment horizontal="left" vertical="center"/>
    </xf>
    <xf numFmtId="0" fontId="21" fillId="0" borderId="26" xfId="50" applyFont="1" applyBorder="1">
      <alignment vertical="center"/>
    </xf>
    <xf numFmtId="0" fontId="21" fillId="0" borderId="33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 wrapText="1"/>
    </xf>
    <xf numFmtId="0" fontId="21" fillId="0" borderId="26" xfId="50" applyFont="1" applyBorder="1" applyAlignment="1">
      <alignment horizontal="left" vertical="center" wrapText="1"/>
    </xf>
    <xf numFmtId="0" fontId="20" fillId="0" borderId="29" xfId="50" applyFont="1" applyBorder="1" applyAlignment="1">
      <alignment horizontal="left" vertical="center"/>
    </xf>
    <xf numFmtId="0" fontId="18" fillId="0" borderId="30" xfId="50" applyBorder="1" applyAlignment="1">
      <alignment horizontal="center" vertical="center"/>
    </xf>
    <xf numFmtId="0" fontId="20" fillId="0" borderId="36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18" fillId="0" borderId="35" xfId="50" applyBorder="1" applyAlignment="1">
      <alignment horizontal="left" vertical="center"/>
    </xf>
    <xf numFmtId="0" fontId="18" fillId="0" borderId="34" xfId="50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58" fontId="21" fillId="0" borderId="30" xfId="50" applyNumberFormat="1" applyFont="1" applyBorder="1">
      <alignment vertical="center"/>
    </xf>
    <xf numFmtId="0" fontId="20" fillId="0" borderId="30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43" xfId="50" applyFont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17" fillId="0" borderId="44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 wrapText="1"/>
    </xf>
    <xf numFmtId="0" fontId="18" fillId="0" borderId="42" xfId="50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18" fillId="0" borderId="44" xfId="50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21" fillId="0" borderId="42" xfId="50" applyFont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49" fontId="12" fillId="3" borderId="46" xfId="53" applyNumberFormat="1" applyFont="1" applyFill="1" applyBorder="1" applyAlignment="1">
      <alignment horizontal="center" vertical="center"/>
    </xf>
    <xf numFmtId="49" fontId="11" fillId="3" borderId="47" xfId="53" applyNumberFormat="1" applyFont="1" applyFill="1" applyBorder="1" applyAlignment="1">
      <alignment horizontal="center" vertical="center"/>
    </xf>
    <xf numFmtId="49" fontId="11" fillId="3" borderId="48" xfId="53" applyNumberFormat="1" applyFont="1" applyFill="1" applyBorder="1" applyAlignment="1">
      <alignment horizontal="center" vertical="center"/>
    </xf>
    <xf numFmtId="49" fontId="12" fillId="3" borderId="48" xfId="53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2" fillId="3" borderId="5" xfId="53" applyFont="1" applyFill="1" applyBorder="1" applyAlignment="1">
      <alignment horizontal="center" vertical="center"/>
    </xf>
    <xf numFmtId="49" fontId="12" fillId="3" borderId="5" xfId="53" applyNumberFormat="1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0" fontId="23" fillId="0" borderId="22" xfId="50" applyFont="1" applyBorder="1" applyAlignment="1">
      <alignment horizontal="center" vertical="top"/>
    </xf>
    <xf numFmtId="0" fontId="22" fillId="0" borderId="49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center"/>
    </xf>
    <xf numFmtId="0" fontId="24" fillId="0" borderId="24" xfId="50" applyFont="1" applyBorder="1" applyAlignment="1">
      <alignment horizontal="center" vertical="center"/>
    </xf>
    <xf numFmtId="0" fontId="17" fillId="0" borderId="24" xfId="50" applyFont="1" applyBorder="1" applyAlignment="1">
      <alignment horizontal="left" vertical="center"/>
    </xf>
    <xf numFmtId="0" fontId="17" fillId="0" borderId="23" xfId="50" applyFont="1" applyBorder="1" applyAlignment="1">
      <alignment horizontal="center" vertical="center"/>
    </xf>
    <xf numFmtId="0" fontId="17" fillId="0" borderId="25" xfId="50" applyFon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22" fillId="0" borderId="23" xfId="50" applyFont="1" applyBorder="1" applyAlignment="1">
      <alignment horizontal="center" vertical="center"/>
    </xf>
    <xf numFmtId="0" fontId="22" fillId="0" borderId="25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14" fontId="13" fillId="0" borderId="26" xfId="50" applyNumberFormat="1" applyFont="1" applyBorder="1" applyAlignment="1">
      <alignment horizontal="center" vertical="center"/>
    </xf>
    <xf numFmtId="14" fontId="13" fillId="0" borderId="27" xfId="50" applyNumberFormat="1" applyFont="1" applyBorder="1" applyAlignment="1">
      <alignment horizontal="center" vertical="center"/>
    </xf>
    <xf numFmtId="0" fontId="17" fillId="0" borderId="28" xfId="50" applyFont="1" applyBorder="1">
      <alignment vertical="center"/>
    </xf>
    <xf numFmtId="0" fontId="13" fillId="0" borderId="27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3" fillId="0" borderId="42" xfId="50" applyFont="1" applyBorder="1" applyAlignment="1">
      <alignment horizontal="center" vertical="center"/>
    </xf>
    <xf numFmtId="0" fontId="17" fillId="0" borderId="30" xfId="50" applyFont="1" applyBorder="1" applyAlignment="1">
      <alignment horizontal="left" vertical="center"/>
    </xf>
    <xf numFmtId="14" fontId="13" fillId="0" borderId="30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22" fillId="0" borderId="0" xfId="50" applyFont="1" applyAlignment="1">
      <alignment horizontal="left" vertical="center"/>
    </xf>
    <xf numFmtId="0" fontId="17" fillId="0" borderId="23" xfId="50" applyFont="1" applyBorder="1">
      <alignment vertical="center"/>
    </xf>
    <xf numFmtId="0" fontId="18" fillId="0" borderId="25" xfId="50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8" fillId="0" borderId="25" xfId="50" applyBorder="1">
      <alignment vertical="center"/>
    </xf>
    <xf numFmtId="0" fontId="17" fillId="0" borderId="25" xfId="50" applyFont="1" applyBorder="1">
      <alignment vertical="center"/>
    </xf>
    <xf numFmtId="0" fontId="18" fillId="0" borderId="26" xfId="50" applyBorder="1" applyAlignment="1">
      <alignment horizontal="left" vertical="center"/>
    </xf>
    <xf numFmtId="0" fontId="18" fillId="0" borderId="26" xfId="50" applyBorder="1">
      <alignment vertical="center"/>
    </xf>
    <xf numFmtId="0" fontId="17" fillId="0" borderId="26" xfId="50" applyFont="1" applyBorder="1">
      <alignment vertical="center"/>
    </xf>
    <xf numFmtId="0" fontId="17" fillId="0" borderId="0" xfId="50" applyFont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29" xfId="50" applyFont="1" applyBorder="1" applyAlignment="1">
      <alignment horizontal="center" vertical="center"/>
    </xf>
    <xf numFmtId="0" fontId="17" fillId="0" borderId="30" xfId="50" applyFont="1" applyBorder="1" applyAlignment="1">
      <alignment horizontal="center" vertical="center"/>
    </xf>
    <xf numFmtId="0" fontId="17" fillId="0" borderId="26" xfId="50" applyFont="1" applyBorder="1" applyAlignment="1">
      <alignment horizontal="center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2" fillId="0" borderId="52" xfId="50" applyFont="1" applyBorder="1">
      <alignment vertical="center"/>
    </xf>
    <xf numFmtId="0" fontId="13" fillId="0" borderId="53" xfId="50" applyFont="1" applyBorder="1" applyAlignment="1">
      <alignment horizontal="center" vertical="center"/>
    </xf>
    <xf numFmtId="0" fontId="22" fillId="0" borderId="53" xfId="50" applyFont="1" applyBorder="1">
      <alignment vertical="center"/>
    </xf>
    <xf numFmtId="0" fontId="13" fillId="0" borderId="53" xfId="50" applyFont="1" applyBorder="1">
      <alignment vertical="center"/>
    </xf>
    <xf numFmtId="58" fontId="18" fillId="0" borderId="53" xfId="50" applyNumberFormat="1" applyBorder="1">
      <alignment vertical="center"/>
    </xf>
    <xf numFmtId="0" fontId="22" fillId="0" borderId="53" xfId="50" applyFont="1" applyBorder="1" applyAlignment="1">
      <alignment horizontal="center" vertical="center"/>
    </xf>
    <xf numFmtId="0" fontId="22" fillId="0" borderId="54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18" fillId="0" borderId="24" xfId="50" applyBorder="1" applyAlignment="1">
      <alignment horizontal="center" vertical="center"/>
    </xf>
    <xf numFmtId="0" fontId="18" fillId="0" borderId="57" xfId="50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17" fillId="0" borderId="4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2" fillId="0" borderId="59" xfId="50" applyFont="1" applyBorder="1" applyAlignment="1">
      <alignment horizontal="left" vertical="center"/>
    </xf>
    <xf numFmtId="0" fontId="22" fillId="0" borderId="60" xfId="50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18" fillId="0" borderId="53" xfId="50" applyBorder="1" applyAlignment="1">
      <alignment horizontal="center" vertical="center"/>
    </xf>
    <xf numFmtId="0" fontId="18" fillId="0" borderId="58" xfId="50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49" fontId="11" fillId="4" borderId="2" xfId="53" applyNumberFormat="1" applyFont="1" applyFill="1" applyBorder="1" applyAlignment="1">
      <alignment horizontal="center" vertical="center"/>
    </xf>
    <xf numFmtId="14" fontId="12" fillId="3" borderId="0" xfId="52" applyNumberFormat="1" applyFont="1" applyFill="1" applyAlignment="1">
      <alignment horizontal="center"/>
    </xf>
    <xf numFmtId="0" fontId="25" fillId="0" borderId="22" xfId="50" applyFont="1" applyBorder="1" applyAlignment="1">
      <alignment horizontal="center" vertical="top"/>
    </xf>
    <xf numFmtId="0" fontId="17" fillId="0" borderId="29" xfId="50" applyFont="1" applyBorder="1">
      <alignment vertical="center"/>
    </xf>
    <xf numFmtId="0" fontId="17" fillId="0" borderId="61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55" xfId="50" applyFont="1" applyBorder="1">
      <alignment vertical="center"/>
    </xf>
    <xf numFmtId="0" fontId="18" fillId="0" borderId="56" xfId="50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8" fillId="0" borderId="56" xfId="50" applyBorder="1">
      <alignment vertical="center"/>
    </xf>
    <xf numFmtId="0" fontId="17" fillId="0" borderId="56" xfId="50" applyFont="1" applyBorder="1">
      <alignment vertical="center"/>
    </xf>
    <xf numFmtId="0" fontId="17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8" fillId="0" borderId="56" xfId="50" applyBorder="1" applyAlignment="1">
      <alignment horizontal="center" vertical="center"/>
    </xf>
    <xf numFmtId="0" fontId="18" fillId="0" borderId="26" xfId="50" applyBorder="1" applyAlignment="1">
      <alignment horizontal="center" vertical="center"/>
    </xf>
    <xf numFmtId="0" fontId="17" fillId="0" borderId="38" xfId="50" applyFont="1" applyBorder="1" applyAlignment="1">
      <alignment horizontal="left" vertical="center" wrapText="1"/>
    </xf>
    <xf numFmtId="0" fontId="17" fillId="0" borderId="39" xfId="50" applyFont="1" applyBorder="1" applyAlignment="1">
      <alignment horizontal="left" vertical="center" wrapText="1"/>
    </xf>
    <xf numFmtId="0" fontId="17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26" fillId="0" borderId="62" xfId="50" applyFont="1" applyBorder="1" applyAlignment="1">
      <alignment horizontal="left" vertical="center" wrapText="1"/>
    </xf>
    <xf numFmtId="9" fontId="13" fillId="0" borderId="26" xfId="5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13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2" fillId="0" borderId="49" xfId="50" applyFont="1" applyBorder="1">
      <alignment vertical="center"/>
    </xf>
    <xf numFmtId="0" fontId="27" fillId="0" borderId="53" xfId="50" applyFont="1" applyBorder="1" applyAlignment="1">
      <alignment horizontal="center" vertical="center"/>
    </xf>
    <xf numFmtId="0" fontId="22" fillId="0" borderId="24" xfId="50" applyFont="1" applyBorder="1">
      <alignment vertical="center"/>
    </xf>
    <xf numFmtId="0" fontId="13" fillId="0" borderId="66" xfId="50" applyFont="1" applyBorder="1">
      <alignment vertical="center"/>
    </xf>
    <xf numFmtId="0" fontId="22" fillId="0" borderId="66" xfId="50" applyFont="1" applyBorder="1">
      <alignment vertical="center"/>
    </xf>
    <xf numFmtId="58" fontId="18" fillId="0" borderId="24" xfId="50" applyNumberFormat="1" applyBorder="1">
      <alignment vertical="center"/>
    </xf>
    <xf numFmtId="0" fontId="22" fillId="0" borderId="36" xfId="50" applyFont="1" applyBorder="1" applyAlignment="1">
      <alignment horizontal="center" vertical="center"/>
    </xf>
    <xf numFmtId="0" fontId="13" fillId="0" borderId="61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8" fillId="0" borderId="66" xfId="50" applyBorder="1">
      <alignment vertical="center"/>
    </xf>
    <xf numFmtId="0" fontId="17" fillId="0" borderId="67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7" fillId="0" borderId="0" xfId="50" applyFont="1">
      <alignment vertical="center"/>
    </xf>
    <xf numFmtId="0" fontId="17" fillId="0" borderId="45" xfId="50" applyFont="1" applyBorder="1" applyAlignment="1">
      <alignment horizontal="left" vertical="center" wrapText="1"/>
    </xf>
    <xf numFmtId="0" fontId="17" fillId="0" borderId="60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 wrapText="1"/>
    </xf>
    <xf numFmtId="0" fontId="24" fillId="0" borderId="27" xfId="5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3" fillId="0" borderId="68" xfId="50" applyFont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7" xfId="50" applyFont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28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/>
    </xf>
    <xf numFmtId="0" fontId="29" fillId="0" borderId="74" xfId="0" applyFont="1" applyBorder="1"/>
    <xf numFmtId="0" fontId="0" fillId="0" borderId="74" xfId="0" applyBorder="1"/>
    <xf numFmtId="0" fontId="0" fillId="0" borderId="75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6022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6022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297243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8" t="s">
        <v>0</v>
      </c>
      <c r="C2" s="339"/>
      <c r="D2" s="339"/>
      <c r="E2" s="339"/>
      <c r="F2" s="339"/>
      <c r="G2" s="339"/>
      <c r="H2" s="339"/>
      <c r="I2" s="353"/>
    </row>
    <row r="3" ht="28" customHeight="1" spans="2:9">
      <c r="B3" s="340"/>
      <c r="C3" s="341"/>
      <c r="D3" s="342" t="s">
        <v>1</v>
      </c>
      <c r="E3" s="343"/>
      <c r="F3" s="344" t="s">
        <v>2</v>
      </c>
      <c r="G3" s="345"/>
      <c r="H3" s="342" t="s">
        <v>3</v>
      </c>
      <c r="I3" s="354"/>
    </row>
    <row r="4" ht="28" customHeight="1" spans="2:9">
      <c r="B4" s="340" t="s">
        <v>4</v>
      </c>
      <c r="C4" s="341" t="s">
        <v>5</v>
      </c>
      <c r="D4" s="341" t="s">
        <v>6</v>
      </c>
      <c r="E4" s="341" t="s">
        <v>7</v>
      </c>
      <c r="F4" s="346" t="s">
        <v>6</v>
      </c>
      <c r="G4" s="346" t="s">
        <v>7</v>
      </c>
      <c r="H4" s="341" t="s">
        <v>6</v>
      </c>
      <c r="I4" s="355" t="s">
        <v>7</v>
      </c>
    </row>
    <row r="5" ht="28" customHeight="1" spans="2:9">
      <c r="B5" s="347" t="s">
        <v>8</v>
      </c>
      <c r="C5" s="14">
        <v>13</v>
      </c>
      <c r="D5" s="14">
        <v>0</v>
      </c>
      <c r="E5" s="14">
        <v>1</v>
      </c>
      <c r="F5" s="348">
        <v>0</v>
      </c>
      <c r="G5" s="348">
        <v>1</v>
      </c>
      <c r="H5" s="14">
        <v>1</v>
      </c>
      <c r="I5" s="356">
        <v>2</v>
      </c>
    </row>
    <row r="6" ht="28" customHeight="1" spans="2:9">
      <c r="B6" s="347" t="s">
        <v>9</v>
      </c>
      <c r="C6" s="14">
        <v>20</v>
      </c>
      <c r="D6" s="14">
        <v>0</v>
      </c>
      <c r="E6" s="14">
        <v>1</v>
      </c>
      <c r="F6" s="348">
        <v>1</v>
      </c>
      <c r="G6" s="348">
        <v>2</v>
      </c>
      <c r="H6" s="14">
        <v>2</v>
      </c>
      <c r="I6" s="356">
        <v>3</v>
      </c>
    </row>
    <row r="7" ht="28" customHeight="1" spans="2:9">
      <c r="B7" s="347" t="s">
        <v>10</v>
      </c>
      <c r="C7" s="14">
        <v>32</v>
      </c>
      <c r="D7" s="14">
        <v>0</v>
      </c>
      <c r="E7" s="14">
        <v>1</v>
      </c>
      <c r="F7" s="348">
        <v>2</v>
      </c>
      <c r="G7" s="348">
        <v>3</v>
      </c>
      <c r="H7" s="14">
        <v>3</v>
      </c>
      <c r="I7" s="356">
        <v>4</v>
      </c>
    </row>
    <row r="8" ht="28" customHeight="1" spans="2:9">
      <c r="B8" s="347" t="s">
        <v>11</v>
      </c>
      <c r="C8" s="14">
        <v>50</v>
      </c>
      <c r="D8" s="14">
        <v>1</v>
      </c>
      <c r="E8" s="14">
        <v>2</v>
      </c>
      <c r="F8" s="348">
        <v>3</v>
      </c>
      <c r="G8" s="348">
        <v>4</v>
      </c>
      <c r="H8" s="14">
        <v>5</v>
      </c>
      <c r="I8" s="356">
        <v>6</v>
      </c>
    </row>
    <row r="9" ht="28" customHeight="1" spans="2:9">
      <c r="B9" s="347" t="s">
        <v>12</v>
      </c>
      <c r="C9" s="14">
        <v>80</v>
      </c>
      <c r="D9" s="14">
        <v>2</v>
      </c>
      <c r="E9" s="14">
        <v>3</v>
      </c>
      <c r="F9" s="348">
        <v>5</v>
      </c>
      <c r="G9" s="348">
        <v>6</v>
      </c>
      <c r="H9" s="14">
        <v>7</v>
      </c>
      <c r="I9" s="356">
        <v>8</v>
      </c>
    </row>
    <row r="10" ht="28" customHeight="1" spans="2:9">
      <c r="B10" s="347" t="s">
        <v>13</v>
      </c>
      <c r="C10" s="14">
        <v>125</v>
      </c>
      <c r="D10" s="14">
        <v>3</v>
      </c>
      <c r="E10" s="14">
        <v>4</v>
      </c>
      <c r="F10" s="348">
        <v>7</v>
      </c>
      <c r="G10" s="348">
        <v>8</v>
      </c>
      <c r="H10" s="14">
        <v>10</v>
      </c>
      <c r="I10" s="356">
        <v>11</v>
      </c>
    </row>
    <row r="11" ht="28" customHeight="1" spans="2:9">
      <c r="B11" s="347" t="s">
        <v>14</v>
      </c>
      <c r="C11" s="14">
        <v>200</v>
      </c>
      <c r="D11" s="14">
        <v>5</v>
      </c>
      <c r="E11" s="14">
        <v>6</v>
      </c>
      <c r="F11" s="348">
        <v>10</v>
      </c>
      <c r="G11" s="348">
        <v>11</v>
      </c>
      <c r="H11" s="14">
        <v>14</v>
      </c>
      <c r="I11" s="356">
        <v>15</v>
      </c>
    </row>
    <row r="12" ht="28" customHeight="1" spans="2:9">
      <c r="B12" s="349" t="s">
        <v>15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16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5" sqref="C5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4" t="s">
        <v>264</v>
      </c>
      <c r="H2" s="4"/>
      <c r="I2" s="4" t="s">
        <v>265</v>
      </c>
      <c r="J2" s="4"/>
      <c r="K2" s="49" t="s">
        <v>266</v>
      </c>
      <c r="L2" s="50" t="s">
        <v>267</v>
      </c>
      <c r="M2" s="51" t="s">
        <v>268</v>
      </c>
    </row>
    <row r="3" s="1" customFormat="1" ht="16.5" spans="1:13">
      <c r="A3" s="4"/>
      <c r="B3" s="4"/>
      <c r="C3" s="4"/>
      <c r="D3" s="4"/>
      <c r="E3" s="4"/>
      <c r="F3" s="4"/>
      <c r="G3" s="4" t="s">
        <v>269</v>
      </c>
      <c r="H3" s="4" t="s">
        <v>270</v>
      </c>
      <c r="I3" s="4" t="s">
        <v>269</v>
      </c>
      <c r="J3" s="4" t="s">
        <v>270</v>
      </c>
      <c r="K3" s="49"/>
      <c r="L3" s="52"/>
      <c r="M3" s="51"/>
    </row>
    <row r="4" ht="42.75" spans="1:13">
      <c r="A4" s="9">
        <v>1</v>
      </c>
      <c r="B4" s="24" t="s">
        <v>255</v>
      </c>
      <c r="C4" s="9" t="s">
        <v>252</v>
      </c>
      <c r="D4" s="9" t="s">
        <v>253</v>
      </c>
      <c r="E4" s="9" t="s">
        <v>83</v>
      </c>
      <c r="F4" s="11" t="s">
        <v>271</v>
      </c>
      <c r="G4" s="9">
        <v>1</v>
      </c>
      <c r="H4" s="9">
        <v>0.5</v>
      </c>
      <c r="I4" s="9">
        <v>1</v>
      </c>
      <c r="J4" s="9">
        <v>0.8</v>
      </c>
      <c r="K4" s="9"/>
      <c r="L4" s="9"/>
      <c r="M4" s="24" t="s">
        <v>256</v>
      </c>
    </row>
    <row r="5" ht="28.5" spans="1:13">
      <c r="A5" s="9">
        <v>2</v>
      </c>
      <c r="B5" s="24" t="s">
        <v>255</v>
      </c>
      <c r="C5" s="9" t="s">
        <v>258</v>
      </c>
      <c r="D5" s="9" t="s">
        <v>253</v>
      </c>
      <c r="E5" s="12" t="s">
        <v>84</v>
      </c>
      <c r="F5" s="11" t="s">
        <v>272</v>
      </c>
      <c r="G5" s="9">
        <v>1</v>
      </c>
      <c r="H5" s="9">
        <v>0.5</v>
      </c>
      <c r="I5" s="9">
        <v>1</v>
      </c>
      <c r="J5" s="9">
        <v>0.8</v>
      </c>
      <c r="K5" s="9"/>
      <c r="L5" s="9"/>
      <c r="M5" s="24" t="s">
        <v>256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9"/>
      <c r="G9" s="10"/>
      <c r="H9" s="10"/>
      <c r="I9" s="10"/>
      <c r="J9" s="10"/>
      <c r="K9" s="10"/>
      <c r="L9" s="10"/>
      <c r="M9" s="10"/>
    </row>
    <row r="10" spans="1:13">
      <c r="A10" s="14"/>
      <c r="B10" s="14"/>
      <c r="C10" s="14"/>
      <c r="D10" s="14"/>
      <c r="E10" s="14"/>
      <c r="F10" s="9"/>
      <c r="G10" s="14"/>
      <c r="H10" s="14"/>
      <c r="I10" s="14"/>
      <c r="J10" s="14"/>
      <c r="K10" s="14"/>
      <c r="L10" s="14"/>
      <c r="M10" s="14"/>
    </row>
    <row r="11" s="2" customFormat="1" ht="18.75" spans="1:13">
      <c r="A11" s="15" t="s">
        <v>273</v>
      </c>
      <c r="B11" s="16"/>
      <c r="C11" s="16"/>
      <c r="D11" s="16"/>
      <c r="E11" s="17"/>
      <c r="F11" s="18"/>
      <c r="G11" s="30"/>
      <c r="H11" s="15" t="s">
        <v>274</v>
      </c>
      <c r="I11" s="16"/>
      <c r="J11" s="16"/>
      <c r="K11" s="17"/>
      <c r="L11" s="53"/>
      <c r="M11" s="23"/>
    </row>
    <row r="12" ht="112.5" customHeight="1" spans="1:13">
      <c r="A12" s="48" t="s">
        <v>275</v>
      </c>
      <c r="B12" s="4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">
      <c r="A13" t="s">
        <v>276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278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7" t="s">
        <v>279</v>
      </c>
      <c r="H2" s="38"/>
      <c r="I2" s="46"/>
      <c r="J2" s="37" t="s">
        <v>280</v>
      </c>
      <c r="K2" s="38"/>
      <c r="L2" s="46"/>
      <c r="M2" s="37" t="s">
        <v>281</v>
      </c>
      <c r="N2" s="38"/>
      <c r="O2" s="46"/>
      <c r="P2" s="37" t="s">
        <v>282</v>
      </c>
      <c r="Q2" s="38"/>
      <c r="R2" s="46"/>
      <c r="S2" s="38" t="s">
        <v>283</v>
      </c>
      <c r="T2" s="38"/>
      <c r="U2" s="46"/>
      <c r="V2" s="33" t="s">
        <v>284</v>
      </c>
      <c r="W2" s="33" t="s">
        <v>250</v>
      </c>
    </row>
    <row r="3" s="1" customFormat="1" ht="16.5" spans="1:23">
      <c r="A3" s="7"/>
      <c r="B3" s="39"/>
      <c r="C3" s="39"/>
      <c r="D3" s="39"/>
      <c r="E3" s="39"/>
      <c r="F3" s="39"/>
      <c r="G3" s="4" t="s">
        <v>285</v>
      </c>
      <c r="H3" s="4" t="s">
        <v>33</v>
      </c>
      <c r="I3" s="4" t="s">
        <v>241</v>
      </c>
      <c r="J3" s="4" t="s">
        <v>285</v>
      </c>
      <c r="K3" s="4" t="s">
        <v>33</v>
      </c>
      <c r="L3" s="4" t="s">
        <v>241</v>
      </c>
      <c r="M3" s="4" t="s">
        <v>285</v>
      </c>
      <c r="N3" s="4" t="s">
        <v>33</v>
      </c>
      <c r="O3" s="4" t="s">
        <v>241</v>
      </c>
      <c r="P3" s="4" t="s">
        <v>285</v>
      </c>
      <c r="Q3" s="4" t="s">
        <v>33</v>
      </c>
      <c r="R3" s="4" t="s">
        <v>241</v>
      </c>
      <c r="S3" s="4" t="s">
        <v>285</v>
      </c>
      <c r="T3" s="4" t="s">
        <v>33</v>
      </c>
      <c r="U3" s="4" t="s">
        <v>241</v>
      </c>
      <c r="V3" s="47"/>
      <c r="W3" s="47"/>
    </row>
    <row r="4" spans="1:23">
      <c r="A4" s="40" t="s">
        <v>286</v>
      </c>
      <c r="B4" s="41"/>
      <c r="C4" s="41"/>
      <c r="D4" s="41"/>
      <c r="E4" s="41"/>
      <c r="F4" s="4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2"/>
      <c r="B5" s="43"/>
      <c r="C5" s="43"/>
      <c r="D5" s="43"/>
      <c r="E5" s="43"/>
      <c r="F5" s="43"/>
      <c r="G5" s="37" t="s">
        <v>287</v>
      </c>
      <c r="H5" s="38"/>
      <c r="I5" s="46"/>
      <c r="J5" s="37" t="s">
        <v>288</v>
      </c>
      <c r="K5" s="38"/>
      <c r="L5" s="46"/>
      <c r="M5" s="37" t="s">
        <v>289</v>
      </c>
      <c r="N5" s="38"/>
      <c r="O5" s="46"/>
      <c r="P5" s="37" t="s">
        <v>290</v>
      </c>
      <c r="Q5" s="38"/>
      <c r="R5" s="46"/>
      <c r="S5" s="38" t="s">
        <v>291</v>
      </c>
      <c r="T5" s="38"/>
      <c r="U5" s="46"/>
      <c r="V5" s="13"/>
      <c r="W5" s="13"/>
    </row>
    <row r="6" ht="16.5" spans="1:23">
      <c r="A6" s="42"/>
      <c r="B6" s="43"/>
      <c r="C6" s="43"/>
      <c r="D6" s="43"/>
      <c r="E6" s="43"/>
      <c r="F6" s="43"/>
      <c r="G6" s="4" t="s">
        <v>285</v>
      </c>
      <c r="H6" s="4" t="s">
        <v>33</v>
      </c>
      <c r="I6" s="4" t="s">
        <v>241</v>
      </c>
      <c r="J6" s="4" t="s">
        <v>285</v>
      </c>
      <c r="K6" s="4" t="s">
        <v>33</v>
      </c>
      <c r="L6" s="4" t="s">
        <v>241</v>
      </c>
      <c r="M6" s="4" t="s">
        <v>285</v>
      </c>
      <c r="N6" s="4" t="s">
        <v>33</v>
      </c>
      <c r="O6" s="4" t="s">
        <v>241</v>
      </c>
      <c r="P6" s="4" t="s">
        <v>285</v>
      </c>
      <c r="Q6" s="4" t="s">
        <v>33</v>
      </c>
      <c r="R6" s="4" t="s">
        <v>241</v>
      </c>
      <c r="S6" s="4" t="s">
        <v>285</v>
      </c>
      <c r="T6" s="4" t="s">
        <v>33</v>
      </c>
      <c r="U6" s="4" t="s">
        <v>241</v>
      </c>
      <c r="V6" s="13"/>
      <c r="W6" s="13"/>
    </row>
    <row r="7" spans="1:23">
      <c r="A7" s="44"/>
      <c r="B7" s="45"/>
      <c r="C7" s="45"/>
      <c r="D7" s="45"/>
      <c r="E7" s="45"/>
      <c r="F7" s="45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292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293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294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295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5"/>
      <c r="B15" s="45"/>
      <c r="C15" s="45"/>
      <c r="D15" s="45"/>
      <c r="E15" s="45"/>
      <c r="F15" s="4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296</v>
      </c>
      <c r="B17" s="16"/>
      <c r="C17" s="16"/>
      <c r="D17" s="16"/>
      <c r="E17" s="17"/>
      <c r="F17" s="18"/>
      <c r="G17" s="30"/>
      <c r="H17" s="36"/>
      <c r="I17" s="36"/>
      <c r="J17" s="15" t="s">
        <v>297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298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276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300</v>
      </c>
      <c r="B2" s="33" t="s">
        <v>237</v>
      </c>
      <c r="C2" s="33" t="s">
        <v>238</v>
      </c>
      <c r="D2" s="33" t="s">
        <v>239</v>
      </c>
      <c r="E2" s="33" t="s">
        <v>240</v>
      </c>
      <c r="F2" s="33" t="s">
        <v>241</v>
      </c>
      <c r="G2" s="32" t="s">
        <v>301</v>
      </c>
      <c r="H2" s="32" t="s">
        <v>302</v>
      </c>
      <c r="I2" s="32" t="s">
        <v>303</v>
      </c>
      <c r="J2" s="32" t="s">
        <v>302</v>
      </c>
      <c r="K2" s="32" t="s">
        <v>304</v>
      </c>
      <c r="L2" s="32" t="s">
        <v>302</v>
      </c>
      <c r="M2" s="33" t="s">
        <v>284</v>
      </c>
      <c r="N2" s="33" t="s">
        <v>250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4" t="s">
        <v>300</v>
      </c>
      <c r="B4" s="35" t="s">
        <v>305</v>
      </c>
      <c r="C4" s="35" t="s">
        <v>285</v>
      </c>
      <c r="D4" s="35" t="s">
        <v>239</v>
      </c>
      <c r="E4" s="33" t="s">
        <v>240</v>
      </c>
      <c r="F4" s="33" t="s">
        <v>241</v>
      </c>
      <c r="G4" s="32" t="s">
        <v>301</v>
      </c>
      <c r="H4" s="32" t="s">
        <v>302</v>
      </c>
      <c r="I4" s="32" t="s">
        <v>303</v>
      </c>
      <c r="J4" s="32" t="s">
        <v>302</v>
      </c>
      <c r="K4" s="32" t="s">
        <v>304</v>
      </c>
      <c r="L4" s="32" t="s">
        <v>302</v>
      </c>
      <c r="M4" s="33" t="s">
        <v>284</v>
      </c>
      <c r="N4" s="33" t="s">
        <v>250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296</v>
      </c>
      <c r="B11" s="16"/>
      <c r="C11" s="16"/>
      <c r="D11" s="17"/>
      <c r="E11" s="18"/>
      <c r="F11" s="36"/>
      <c r="G11" s="30"/>
      <c r="H11" s="36"/>
      <c r="I11" s="15" t="s">
        <v>297</v>
      </c>
      <c r="J11" s="16"/>
      <c r="K11" s="16"/>
      <c r="L11" s="16"/>
      <c r="M11" s="16"/>
      <c r="N11" s="23"/>
    </row>
    <row r="12" ht="68.25" customHeight="1" spans="1:14">
      <c r="A12" s="19" t="s">
        <v>306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276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G9" sqref="G9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278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284</v>
      </c>
      <c r="L2" s="5" t="s">
        <v>250</v>
      </c>
    </row>
    <row r="3" ht="24" customHeight="1" spans="1:12">
      <c r="A3" s="9" t="s">
        <v>312</v>
      </c>
      <c r="B3" s="24" t="s">
        <v>255</v>
      </c>
      <c r="C3" s="9" t="s">
        <v>258</v>
      </c>
      <c r="D3" s="25" t="s">
        <v>253</v>
      </c>
      <c r="E3" s="25" t="s">
        <v>84</v>
      </c>
      <c r="F3" s="12" t="s">
        <v>28</v>
      </c>
      <c r="G3" s="26" t="s">
        <v>313</v>
      </c>
      <c r="H3" s="26" t="s">
        <v>314</v>
      </c>
      <c r="I3" s="9"/>
      <c r="J3" s="9"/>
      <c r="K3" s="25" t="s">
        <v>315</v>
      </c>
      <c r="L3" s="13"/>
    </row>
    <row r="4" ht="22" customHeight="1" spans="1:12">
      <c r="A4" s="9" t="s">
        <v>312</v>
      </c>
      <c r="B4" s="24" t="s">
        <v>255</v>
      </c>
      <c r="C4" s="9" t="s">
        <v>252</v>
      </c>
      <c r="D4" s="9" t="s">
        <v>253</v>
      </c>
      <c r="E4" s="9" t="s">
        <v>83</v>
      </c>
      <c r="F4" s="12" t="s">
        <v>28</v>
      </c>
      <c r="G4" s="26" t="s">
        <v>313</v>
      </c>
      <c r="H4" s="26" t="s">
        <v>314</v>
      </c>
      <c r="I4" s="9"/>
      <c r="J4" s="9"/>
      <c r="K4" s="25" t="s">
        <v>315</v>
      </c>
      <c r="L4" s="13"/>
    </row>
    <row r="5" ht="22" customHeight="1" spans="1:12">
      <c r="A5" s="9" t="s">
        <v>312</v>
      </c>
      <c r="B5" s="24" t="s">
        <v>255</v>
      </c>
      <c r="C5" s="9" t="s">
        <v>258</v>
      </c>
      <c r="D5" s="25" t="s">
        <v>253</v>
      </c>
      <c r="E5" s="25" t="s">
        <v>84</v>
      </c>
      <c r="F5" s="12" t="s">
        <v>28</v>
      </c>
      <c r="G5" s="26" t="s">
        <v>316</v>
      </c>
      <c r="H5" s="24"/>
      <c r="I5" s="9" t="s">
        <v>317</v>
      </c>
      <c r="J5" s="9"/>
      <c r="K5" s="25" t="s">
        <v>315</v>
      </c>
      <c r="L5" s="13"/>
    </row>
    <row r="6" ht="22" customHeight="1" spans="1:12">
      <c r="A6" s="9" t="s">
        <v>312</v>
      </c>
      <c r="B6" s="24" t="s">
        <v>255</v>
      </c>
      <c r="C6" s="9" t="s">
        <v>252</v>
      </c>
      <c r="D6" s="9" t="s">
        <v>253</v>
      </c>
      <c r="E6" s="9" t="s">
        <v>83</v>
      </c>
      <c r="F6" s="12" t="s">
        <v>28</v>
      </c>
      <c r="G6" s="26" t="s">
        <v>316</v>
      </c>
      <c r="H6" s="24"/>
      <c r="I6" s="9" t="s">
        <v>317</v>
      </c>
      <c r="J6" s="9"/>
      <c r="K6" s="25" t="s">
        <v>315</v>
      </c>
      <c r="L6" s="13"/>
    </row>
    <row r="7" ht="22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3"/>
    </row>
    <row r="8" ht="22" customHeight="1" spans="1:12">
      <c r="A8" s="14"/>
      <c r="B8" s="27"/>
      <c r="C8" s="13"/>
      <c r="D8" s="13"/>
      <c r="E8" s="13"/>
      <c r="F8" s="13"/>
      <c r="G8" s="27"/>
      <c r="H8" s="27"/>
      <c r="I8" s="13"/>
      <c r="J8" s="13"/>
      <c r="K8" s="31"/>
      <c r="L8" s="13"/>
    </row>
    <row r="9" ht="22" customHeight="1" spans="1:12">
      <c r="A9" s="14"/>
      <c r="B9" s="27"/>
      <c r="C9" s="25"/>
      <c r="D9" s="25"/>
      <c r="E9" s="25"/>
      <c r="F9" s="13"/>
      <c r="G9" s="27"/>
      <c r="H9" s="27"/>
      <c r="I9" s="13"/>
      <c r="J9" s="27"/>
      <c r="K9" s="31"/>
      <c r="L9" s="13"/>
    </row>
    <row r="10" ht="22" customHeight="1" spans="1:12">
      <c r="A10" s="14"/>
      <c r="B10" s="27"/>
      <c r="C10" s="13"/>
      <c r="D10" s="13"/>
      <c r="E10" s="13"/>
      <c r="F10" s="13"/>
      <c r="G10" s="27"/>
      <c r="H10" s="27"/>
      <c r="I10" s="13"/>
      <c r="J10" s="27"/>
      <c r="K10" s="31"/>
      <c r="L10" s="13"/>
    </row>
    <row r="11" ht="24" customHeight="1" spans="1:12">
      <c r="A11" s="14"/>
      <c r="B11" s="27"/>
      <c r="C11" s="13"/>
      <c r="D11" s="13"/>
      <c r="E11" s="13"/>
      <c r="F11" s="13"/>
      <c r="G11" s="27"/>
      <c r="H11" s="27"/>
      <c r="I11" s="13"/>
      <c r="J11" s="27"/>
      <c r="K11" s="31"/>
      <c r="L11" s="13"/>
    </row>
    <row r="12" ht="22" customHeight="1" spans="1:12">
      <c r="A12" s="14"/>
      <c r="B12" s="27"/>
      <c r="C12" s="13"/>
      <c r="D12" s="27"/>
      <c r="E12" s="28"/>
      <c r="F12" s="29"/>
      <c r="G12" s="27"/>
      <c r="H12" s="27"/>
      <c r="I12" s="13"/>
      <c r="J12" s="27"/>
      <c r="K12" s="31"/>
      <c r="L12" s="13"/>
    </row>
    <row r="13" ht="22" customHeight="1" spans="1:12">
      <c r="A13" s="14"/>
      <c r="B13" s="27"/>
      <c r="C13" s="13"/>
      <c r="D13" s="27"/>
      <c r="E13" s="28"/>
      <c r="F13" s="29"/>
      <c r="G13" s="27"/>
      <c r="H13" s="27"/>
      <c r="I13" s="13"/>
      <c r="J13" s="27"/>
      <c r="K13" s="31"/>
      <c r="L13" s="13"/>
    </row>
    <row r="14" ht="22" customHeight="1" spans="1:12">
      <c r="A14" s="14"/>
      <c r="B14" s="27"/>
      <c r="C14" s="13"/>
      <c r="D14" s="27"/>
      <c r="E14" s="28"/>
      <c r="F14" s="29"/>
      <c r="G14" s="27"/>
      <c r="H14" s="27"/>
      <c r="I14" s="13"/>
      <c r="J14" s="27"/>
      <c r="K14" s="31"/>
      <c r="L14" s="13"/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2" customFormat="1" ht="18.75" spans="1:12">
      <c r="A18" s="15" t="s">
        <v>318</v>
      </c>
      <c r="B18" s="16"/>
      <c r="C18" s="16"/>
      <c r="D18" s="16"/>
      <c r="E18" s="17"/>
      <c r="F18" s="18"/>
      <c r="G18" s="30"/>
      <c r="H18" s="15" t="s">
        <v>319</v>
      </c>
      <c r="I18" s="16"/>
      <c r="J18" s="16"/>
      <c r="K18" s="16"/>
      <c r="L18" s="23"/>
    </row>
    <row r="19" ht="79.5" customHeight="1" spans="1:12">
      <c r="A19" s="19" t="s">
        <v>320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">
      <c r="A20" t="s">
        <v>276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285</v>
      </c>
      <c r="D2" s="5" t="s">
        <v>239</v>
      </c>
      <c r="E2" s="5" t="s">
        <v>240</v>
      </c>
      <c r="F2" s="4" t="s">
        <v>322</v>
      </c>
      <c r="G2" s="4" t="s">
        <v>265</v>
      </c>
      <c r="H2" s="6" t="s">
        <v>266</v>
      </c>
      <c r="I2" s="21" t="s">
        <v>268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269</v>
      </c>
      <c r="H3" s="8"/>
      <c r="I3" s="22"/>
    </row>
    <row r="4" ht="28.5" spans="1:9">
      <c r="A4" s="9">
        <v>1</v>
      </c>
      <c r="B4" s="10" t="s">
        <v>255</v>
      </c>
      <c r="C4" s="9" t="s">
        <v>324</v>
      </c>
      <c r="D4" s="9" t="s">
        <v>83</v>
      </c>
      <c r="E4" s="11" t="s">
        <v>325</v>
      </c>
      <c r="F4" s="9">
        <v>9</v>
      </c>
      <c r="G4" s="9">
        <v>0.1</v>
      </c>
      <c r="H4" s="9"/>
      <c r="I4" s="12" t="s">
        <v>256</v>
      </c>
    </row>
    <row r="5" spans="1:9">
      <c r="A5" s="9">
        <v>2</v>
      </c>
      <c r="B5" s="10" t="s">
        <v>255</v>
      </c>
      <c r="C5" s="9" t="s">
        <v>324</v>
      </c>
      <c r="D5" s="9" t="s">
        <v>84</v>
      </c>
      <c r="E5" s="12" t="s">
        <v>28</v>
      </c>
      <c r="F5" s="9">
        <v>9</v>
      </c>
      <c r="G5" s="9">
        <v>0.2</v>
      </c>
      <c r="H5" s="9"/>
      <c r="I5" s="12" t="s">
        <v>256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10"/>
      <c r="D7" s="10"/>
      <c r="E7" s="10"/>
      <c r="F7" s="10"/>
      <c r="G7" s="10"/>
      <c r="H7" s="9"/>
      <c r="I7" s="9"/>
    </row>
    <row r="8" spans="1:9">
      <c r="A8" s="13"/>
      <c r="B8" s="14"/>
      <c r="C8" s="13"/>
      <c r="D8" s="13"/>
      <c r="E8" s="13"/>
      <c r="F8" s="13"/>
      <c r="G8" s="13"/>
      <c r="H8" s="13"/>
      <c r="I8" s="13"/>
    </row>
    <row r="9" spans="1:9">
      <c r="A9" s="13"/>
      <c r="B9" s="14"/>
      <c r="C9" s="13"/>
      <c r="D9" s="13"/>
      <c r="E9" s="13"/>
      <c r="F9" s="13"/>
      <c r="G9" s="13"/>
      <c r="H9" s="14"/>
      <c r="I9" s="14"/>
    </row>
    <row r="10" spans="1:9">
      <c r="A10" s="13"/>
      <c r="B10" s="14"/>
      <c r="C10" s="13"/>
      <c r="D10" s="13"/>
      <c r="E10" s="13"/>
      <c r="F10" s="13"/>
      <c r="G10" s="13"/>
      <c r="H10" s="14"/>
      <c r="I10" s="14"/>
    </row>
    <row r="11" spans="1:9">
      <c r="A11" s="13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="2" customFormat="1" ht="18.75" spans="1:9">
      <c r="A13" s="15" t="s">
        <v>326</v>
      </c>
      <c r="B13" s="16"/>
      <c r="C13" s="16"/>
      <c r="D13" s="17"/>
      <c r="E13" s="18"/>
      <c r="F13" s="15" t="s">
        <v>319</v>
      </c>
      <c r="G13" s="16"/>
      <c r="H13" s="17"/>
      <c r="I13" s="23"/>
    </row>
    <row r="14" ht="39" customHeight="1" spans="1:9">
      <c r="A14" s="19" t="s">
        <v>327</v>
      </c>
      <c r="B14" s="19"/>
      <c r="C14" s="20"/>
      <c r="D14" s="20"/>
      <c r="E14" s="20"/>
      <c r="F14" s="20"/>
      <c r="G14" s="20"/>
      <c r="H14" s="20"/>
      <c r="I14" s="20"/>
    </row>
    <row r="15" spans="1:1">
      <c r="A15" t="s">
        <v>276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1" workbookViewId="0">
      <selection activeCell="A41" sqref="A41:K41"/>
    </sheetView>
  </sheetViews>
  <sheetFormatPr defaultColWidth="10.3333333333333" defaultRowHeight="16.5" customHeight="1"/>
  <cols>
    <col min="1" max="2" width="10.3333333333333" style="104"/>
    <col min="3" max="3" width="9.33333333333333" style="104" customWidth="1"/>
    <col min="4" max="4" width="9.58333333333333" style="104" customWidth="1"/>
    <col min="5" max="5" width="9.5" style="104" customWidth="1"/>
    <col min="6" max="6" width="10" style="104" customWidth="1"/>
    <col min="7" max="7" width="11.0833333333333" style="104" customWidth="1"/>
    <col min="8" max="8" width="10.0833333333333" style="104" customWidth="1"/>
    <col min="9" max="9" width="10.3333333333333" style="104"/>
    <col min="10" max="10" width="8" style="104" customWidth="1"/>
    <col min="11" max="11" width="10.5833333333333" style="104" customWidth="1"/>
    <col min="12" max="16384" width="10.3333333333333" style="104"/>
  </cols>
  <sheetData>
    <row r="1" ht="21" spans="1:11">
      <c r="A1" s="278" t="s">
        <v>17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5" spans="1:11">
      <c r="A2" s="192" t="s">
        <v>18</v>
      </c>
      <c r="B2" s="107" t="s">
        <v>19</v>
      </c>
      <c r="C2" s="107"/>
      <c r="D2" s="193" t="s">
        <v>20</v>
      </c>
      <c r="E2" s="193"/>
      <c r="F2" s="194" t="s">
        <v>21</v>
      </c>
      <c r="G2" s="194"/>
      <c r="H2" s="195" t="s">
        <v>22</v>
      </c>
      <c r="I2" s="257" t="s">
        <v>23</v>
      </c>
      <c r="J2" s="257"/>
      <c r="K2" s="258"/>
    </row>
    <row r="3" ht="14.25" spans="1:11">
      <c r="A3" s="196" t="s">
        <v>24</v>
      </c>
      <c r="B3" s="197"/>
      <c r="C3" s="198"/>
      <c r="D3" s="199" t="s">
        <v>25</v>
      </c>
      <c r="E3" s="200"/>
      <c r="F3" s="200"/>
      <c r="G3" s="201"/>
      <c r="H3" s="199" t="s">
        <v>26</v>
      </c>
      <c r="I3" s="200"/>
      <c r="J3" s="200"/>
      <c r="K3" s="201"/>
    </row>
    <row r="4" ht="14.25" spans="1:11">
      <c r="A4" s="202" t="s">
        <v>27</v>
      </c>
      <c r="B4" s="111" t="s">
        <v>28</v>
      </c>
      <c r="C4" s="112"/>
      <c r="D4" s="202" t="s">
        <v>29</v>
      </c>
      <c r="E4" s="205"/>
      <c r="F4" s="206">
        <v>45468</v>
      </c>
      <c r="G4" s="207"/>
      <c r="H4" s="202" t="s">
        <v>30</v>
      </c>
      <c r="I4" s="205"/>
      <c r="J4" s="111" t="s">
        <v>31</v>
      </c>
      <c r="K4" s="112" t="s">
        <v>32</v>
      </c>
    </row>
    <row r="5" ht="14.25" spans="1:11">
      <c r="A5" s="208" t="s">
        <v>33</v>
      </c>
      <c r="B5" s="111" t="s">
        <v>34</v>
      </c>
      <c r="C5" s="112"/>
      <c r="D5" s="202" t="s">
        <v>35</v>
      </c>
      <c r="E5" s="205"/>
      <c r="F5" s="206">
        <v>45444</v>
      </c>
      <c r="G5" s="207"/>
      <c r="H5" s="202" t="s">
        <v>36</v>
      </c>
      <c r="I5" s="205"/>
      <c r="J5" s="111" t="s">
        <v>31</v>
      </c>
      <c r="K5" s="112" t="s">
        <v>32</v>
      </c>
    </row>
    <row r="6" ht="14.25" spans="1:11">
      <c r="A6" s="202" t="s">
        <v>37</v>
      </c>
      <c r="B6" s="114">
        <v>2</v>
      </c>
      <c r="C6" s="209">
        <v>5</v>
      </c>
      <c r="D6" s="208" t="s">
        <v>38</v>
      </c>
      <c r="E6" s="228"/>
      <c r="F6" s="206">
        <v>45464</v>
      </c>
      <c r="G6" s="207"/>
      <c r="H6" s="202" t="s">
        <v>39</v>
      </c>
      <c r="I6" s="205"/>
      <c r="J6" s="111" t="s">
        <v>31</v>
      </c>
      <c r="K6" s="112" t="s">
        <v>32</v>
      </c>
    </row>
    <row r="7" ht="14.25" spans="1:11">
      <c r="A7" s="202" t="s">
        <v>40</v>
      </c>
      <c r="B7" s="211">
        <v>988</v>
      </c>
      <c r="C7" s="212"/>
      <c r="D7" s="208" t="s">
        <v>41</v>
      </c>
      <c r="E7" s="227"/>
      <c r="F7" s="206">
        <v>45466</v>
      </c>
      <c r="G7" s="207"/>
      <c r="H7" s="202" t="s">
        <v>42</v>
      </c>
      <c r="I7" s="205"/>
      <c r="J7" s="111" t="s">
        <v>31</v>
      </c>
      <c r="K7" s="112" t="s">
        <v>32</v>
      </c>
    </row>
    <row r="8" ht="15" spans="1:11">
      <c r="A8" s="279"/>
      <c r="B8" s="122"/>
      <c r="C8" s="215"/>
      <c r="D8" s="214" t="s">
        <v>43</v>
      </c>
      <c r="E8" s="216"/>
      <c r="F8" s="217">
        <v>45468</v>
      </c>
      <c r="G8" s="218"/>
      <c r="H8" s="214" t="s">
        <v>44</v>
      </c>
      <c r="I8" s="216"/>
      <c r="J8" s="234" t="s">
        <v>31</v>
      </c>
      <c r="K8" s="260" t="s">
        <v>32</v>
      </c>
    </row>
    <row r="9" ht="15" spans="1:11">
      <c r="A9" s="280" t="s">
        <v>45</v>
      </c>
      <c r="B9" s="281"/>
      <c r="C9" s="281"/>
      <c r="D9" s="281"/>
      <c r="E9" s="281"/>
      <c r="F9" s="281"/>
      <c r="G9" s="281"/>
      <c r="H9" s="281"/>
      <c r="I9" s="281"/>
      <c r="J9" s="281"/>
      <c r="K9" s="321"/>
    </row>
    <row r="10" ht="15" spans="1:11">
      <c r="A10" s="251" t="s">
        <v>46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70"/>
    </row>
    <row r="11" ht="14.25" spans="1:11">
      <c r="A11" s="282" t="s">
        <v>47</v>
      </c>
      <c r="B11" s="283" t="s">
        <v>48</v>
      </c>
      <c r="C11" s="284" t="s">
        <v>49</v>
      </c>
      <c r="D11" s="285"/>
      <c r="E11" s="286" t="s">
        <v>50</v>
      </c>
      <c r="F11" s="283" t="s">
        <v>48</v>
      </c>
      <c r="G11" s="284" t="s">
        <v>49</v>
      </c>
      <c r="H11" s="284" t="s">
        <v>51</v>
      </c>
      <c r="I11" s="286" t="s">
        <v>52</v>
      </c>
      <c r="J11" s="283" t="s">
        <v>48</v>
      </c>
      <c r="K11" s="322" t="s">
        <v>49</v>
      </c>
    </row>
    <row r="12" ht="14.25" spans="1:11">
      <c r="A12" s="208" t="s">
        <v>53</v>
      </c>
      <c r="B12" s="226" t="s">
        <v>48</v>
      </c>
      <c r="C12" s="111" t="s">
        <v>49</v>
      </c>
      <c r="D12" s="227"/>
      <c r="E12" s="228" t="s">
        <v>54</v>
      </c>
      <c r="F12" s="226" t="s">
        <v>48</v>
      </c>
      <c r="G12" s="111" t="s">
        <v>49</v>
      </c>
      <c r="H12" s="111" t="s">
        <v>51</v>
      </c>
      <c r="I12" s="228" t="s">
        <v>55</v>
      </c>
      <c r="J12" s="226" t="s">
        <v>48</v>
      </c>
      <c r="K12" s="112" t="s">
        <v>49</v>
      </c>
    </row>
    <row r="13" ht="14.25" spans="1:11">
      <c r="A13" s="208" t="s">
        <v>56</v>
      </c>
      <c r="B13" s="226" t="s">
        <v>48</v>
      </c>
      <c r="C13" s="111" t="s">
        <v>49</v>
      </c>
      <c r="D13" s="227"/>
      <c r="E13" s="228" t="s">
        <v>57</v>
      </c>
      <c r="F13" s="111" t="s">
        <v>58</v>
      </c>
      <c r="G13" s="111" t="s">
        <v>59</v>
      </c>
      <c r="H13" s="111" t="s">
        <v>51</v>
      </c>
      <c r="I13" s="228" t="s">
        <v>60</v>
      </c>
      <c r="J13" s="226" t="s">
        <v>48</v>
      </c>
      <c r="K13" s="112" t="s">
        <v>49</v>
      </c>
    </row>
    <row r="14" ht="15" spans="1:11">
      <c r="A14" s="214" t="s">
        <v>61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2"/>
    </row>
    <row r="15" ht="15" spans="1:11">
      <c r="A15" s="251" t="s">
        <v>62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70"/>
    </row>
    <row r="16" ht="14.25" spans="1:11">
      <c r="A16" s="287" t="s">
        <v>63</v>
      </c>
      <c r="B16" s="284" t="s">
        <v>58</v>
      </c>
      <c r="C16" s="284" t="s">
        <v>59</v>
      </c>
      <c r="D16" s="288"/>
      <c r="E16" s="289" t="s">
        <v>64</v>
      </c>
      <c r="F16" s="284" t="s">
        <v>58</v>
      </c>
      <c r="G16" s="284" t="s">
        <v>59</v>
      </c>
      <c r="H16" s="290"/>
      <c r="I16" s="289" t="s">
        <v>65</v>
      </c>
      <c r="J16" s="284" t="s">
        <v>58</v>
      </c>
      <c r="K16" s="322" t="s">
        <v>59</v>
      </c>
    </row>
    <row r="17" customHeight="1" spans="1:22">
      <c r="A17" s="210" t="s">
        <v>66</v>
      </c>
      <c r="B17" s="111" t="s">
        <v>58</v>
      </c>
      <c r="C17" s="111" t="s">
        <v>59</v>
      </c>
      <c r="D17" s="114"/>
      <c r="E17" s="238" t="s">
        <v>67</v>
      </c>
      <c r="F17" s="111" t="s">
        <v>58</v>
      </c>
      <c r="G17" s="111" t="s">
        <v>59</v>
      </c>
      <c r="H17" s="291"/>
      <c r="I17" s="238" t="s">
        <v>68</v>
      </c>
      <c r="J17" s="111" t="s">
        <v>58</v>
      </c>
      <c r="K17" s="112" t="s">
        <v>59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2" t="s">
        <v>69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4"/>
    </row>
    <row r="19" ht="18" customHeight="1" spans="1:11">
      <c r="A19" s="251" t="s">
        <v>70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70"/>
    </row>
    <row r="20" customHeight="1" spans="1:11">
      <c r="A20" s="294" t="s">
        <v>71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5"/>
    </row>
    <row r="21" ht="21.75" customHeight="1" spans="1:11">
      <c r="A21" s="296" t="s">
        <v>72</v>
      </c>
      <c r="B21" s="238" t="s">
        <v>73</v>
      </c>
      <c r="C21" s="238" t="s">
        <v>74</v>
      </c>
      <c r="D21" s="238" t="s">
        <v>75</v>
      </c>
      <c r="E21" s="238" t="s">
        <v>76</v>
      </c>
      <c r="F21" s="238" t="s">
        <v>77</v>
      </c>
      <c r="G21" s="238" t="s">
        <v>78</v>
      </c>
      <c r="H21" s="238" t="s">
        <v>79</v>
      </c>
      <c r="I21" s="238" t="s">
        <v>80</v>
      </c>
      <c r="J21" s="238" t="s">
        <v>81</v>
      </c>
      <c r="K21" s="171" t="s">
        <v>82</v>
      </c>
    </row>
    <row r="22" customHeight="1" spans="1:11">
      <c r="A22" s="213" t="s">
        <v>83</v>
      </c>
      <c r="B22" s="297"/>
      <c r="C22" s="297"/>
      <c r="D22" s="297">
        <v>1</v>
      </c>
      <c r="E22" s="297">
        <v>1</v>
      </c>
      <c r="F22" s="297">
        <v>1</v>
      </c>
      <c r="G22" s="297">
        <v>1</v>
      </c>
      <c r="H22" s="297">
        <v>1</v>
      </c>
      <c r="I22" s="297"/>
      <c r="J22" s="297"/>
      <c r="K22" s="326"/>
    </row>
    <row r="23" customHeight="1" spans="1:11">
      <c r="A23" s="213" t="s">
        <v>84</v>
      </c>
      <c r="B23" s="297"/>
      <c r="C23" s="297"/>
      <c r="D23" s="297">
        <v>1</v>
      </c>
      <c r="E23" s="297">
        <v>1</v>
      </c>
      <c r="F23" s="297">
        <v>1</v>
      </c>
      <c r="G23" s="297">
        <v>1</v>
      </c>
      <c r="H23" s="297">
        <v>1</v>
      </c>
      <c r="I23" s="297"/>
      <c r="J23" s="297"/>
      <c r="K23" s="327"/>
    </row>
    <row r="24" customHeight="1" spans="1:11">
      <c r="A24" s="213"/>
      <c r="B24" s="297"/>
      <c r="C24" s="297"/>
      <c r="D24" s="297"/>
      <c r="E24" s="297"/>
      <c r="F24" s="297"/>
      <c r="G24" s="297"/>
      <c r="H24" s="297"/>
      <c r="I24" s="297"/>
      <c r="J24" s="297"/>
      <c r="K24" s="327"/>
    </row>
    <row r="25" customHeight="1" spans="1:11">
      <c r="A25" s="213"/>
      <c r="B25" s="297"/>
      <c r="C25" s="297"/>
      <c r="D25" s="297"/>
      <c r="E25" s="297"/>
      <c r="F25" s="297"/>
      <c r="G25" s="297"/>
      <c r="H25" s="297"/>
      <c r="I25" s="297"/>
      <c r="J25" s="297"/>
      <c r="K25" s="165"/>
    </row>
    <row r="26" customHeight="1" spans="1:11">
      <c r="A26" s="213"/>
      <c r="B26" s="297"/>
      <c r="C26" s="297"/>
      <c r="D26" s="297"/>
      <c r="E26" s="297"/>
      <c r="F26" s="297"/>
      <c r="G26" s="297"/>
      <c r="H26" s="297"/>
      <c r="I26" s="297"/>
      <c r="J26" s="297"/>
      <c r="K26" s="165"/>
    </row>
    <row r="27" customHeight="1" spans="1:11">
      <c r="A27" s="213"/>
      <c r="B27" s="297"/>
      <c r="C27" s="297"/>
      <c r="D27" s="297"/>
      <c r="E27" s="297"/>
      <c r="F27" s="297"/>
      <c r="G27" s="297"/>
      <c r="H27" s="297"/>
      <c r="I27" s="297"/>
      <c r="J27" s="297"/>
      <c r="K27" s="165"/>
    </row>
    <row r="28" customHeight="1" spans="1:11">
      <c r="A28" s="213"/>
      <c r="B28" s="297"/>
      <c r="C28" s="297"/>
      <c r="D28" s="297"/>
      <c r="E28" s="297"/>
      <c r="F28" s="297"/>
      <c r="G28" s="297"/>
      <c r="H28" s="297"/>
      <c r="I28" s="297"/>
      <c r="J28" s="297"/>
      <c r="K28" s="165"/>
    </row>
    <row r="29" ht="18" customHeight="1" spans="1:11">
      <c r="A29" s="298" t="s">
        <v>85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28"/>
    </row>
    <row r="30" ht="18.75" customHeight="1" spans="1:11">
      <c r="A30" s="300" t="s">
        <v>86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29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0"/>
    </row>
    <row r="32" ht="18" customHeight="1" spans="1:11">
      <c r="A32" s="298" t="s">
        <v>87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8"/>
    </row>
    <row r="33" ht="14.25" spans="1:11">
      <c r="A33" s="304" t="s">
        <v>88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1"/>
    </row>
    <row r="34" ht="15" spans="1:11">
      <c r="A34" s="119" t="s">
        <v>89</v>
      </c>
      <c r="B34" s="120"/>
      <c r="C34" s="111" t="s">
        <v>31</v>
      </c>
      <c r="D34" s="111" t="s">
        <v>32</v>
      </c>
      <c r="E34" s="306" t="s">
        <v>90</v>
      </c>
      <c r="F34" s="307"/>
      <c r="G34" s="307"/>
      <c r="H34" s="307"/>
      <c r="I34" s="307"/>
      <c r="J34" s="307"/>
      <c r="K34" s="332"/>
    </row>
    <row r="35" ht="15" spans="1:11">
      <c r="A35" s="308" t="s">
        <v>91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92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3"/>
    </row>
    <row r="37" ht="14.25" spans="1:11">
      <c r="A37" s="243" t="s">
        <v>93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8"/>
    </row>
    <row r="38" ht="14.25" spans="1:11">
      <c r="A38" s="243" t="s">
        <v>94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68"/>
    </row>
    <row r="39" ht="14.25" spans="1:11">
      <c r="A39" s="243" t="s">
        <v>95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68"/>
    </row>
    <row r="40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68"/>
    </row>
    <row r="4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68"/>
    </row>
    <row r="42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68"/>
    </row>
    <row r="43" ht="15" spans="1:11">
      <c r="A43" s="239" t="s">
        <v>96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6"/>
    </row>
    <row r="44" ht="15" spans="1:11">
      <c r="A44" s="251" t="s">
        <v>97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70"/>
    </row>
    <row r="45" ht="14.25" spans="1:11">
      <c r="A45" s="287" t="s">
        <v>98</v>
      </c>
      <c r="B45" s="284" t="s">
        <v>58</v>
      </c>
      <c r="C45" s="284" t="s">
        <v>59</v>
      </c>
      <c r="D45" s="284" t="s">
        <v>51</v>
      </c>
      <c r="E45" s="289" t="s">
        <v>99</v>
      </c>
      <c r="F45" s="284" t="s">
        <v>58</v>
      </c>
      <c r="G45" s="284" t="s">
        <v>59</v>
      </c>
      <c r="H45" s="284" t="s">
        <v>51</v>
      </c>
      <c r="I45" s="289" t="s">
        <v>100</v>
      </c>
      <c r="J45" s="284" t="s">
        <v>58</v>
      </c>
      <c r="K45" s="322" t="s">
        <v>59</v>
      </c>
    </row>
    <row r="46" ht="14.25" spans="1:11">
      <c r="A46" s="210" t="s">
        <v>50</v>
      </c>
      <c r="B46" s="111" t="s">
        <v>58</v>
      </c>
      <c r="C46" s="111" t="s">
        <v>59</v>
      </c>
      <c r="D46" s="111" t="s">
        <v>51</v>
      </c>
      <c r="E46" s="238" t="s">
        <v>57</v>
      </c>
      <c r="F46" s="111" t="s">
        <v>58</v>
      </c>
      <c r="G46" s="111" t="s">
        <v>59</v>
      </c>
      <c r="H46" s="111" t="s">
        <v>51</v>
      </c>
      <c r="I46" s="238" t="s">
        <v>68</v>
      </c>
      <c r="J46" s="111" t="s">
        <v>58</v>
      </c>
      <c r="K46" s="112" t="s">
        <v>59</v>
      </c>
    </row>
    <row r="47" ht="15" spans="1:11">
      <c r="A47" s="214" t="s">
        <v>61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2"/>
    </row>
    <row r="48" ht="15" spans="1:11">
      <c r="A48" s="308" t="s">
        <v>101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ht="15" spans="1:11">
      <c r="A50" s="311" t="s">
        <v>102</v>
      </c>
      <c r="B50" s="312" t="s">
        <v>103</v>
      </c>
      <c r="C50" s="312"/>
      <c r="D50" s="313" t="s">
        <v>104</v>
      </c>
      <c r="E50" s="314" t="s">
        <v>105</v>
      </c>
      <c r="F50" s="315" t="s">
        <v>106</v>
      </c>
      <c r="G50" s="316">
        <v>45458</v>
      </c>
      <c r="H50" s="317" t="s">
        <v>107</v>
      </c>
      <c r="I50" s="334"/>
      <c r="J50" s="335" t="s">
        <v>108</v>
      </c>
      <c r="K50" s="336"/>
    </row>
    <row r="51" ht="15" spans="1:11">
      <c r="A51" s="308" t="s">
        <v>109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7"/>
    </row>
    <row r="53" ht="15" spans="1:11">
      <c r="A53" s="311" t="s">
        <v>102</v>
      </c>
      <c r="B53" s="312" t="s">
        <v>103</v>
      </c>
      <c r="C53" s="312"/>
      <c r="D53" s="313" t="s">
        <v>104</v>
      </c>
      <c r="E53" s="320"/>
      <c r="F53" s="315" t="s">
        <v>110</v>
      </c>
      <c r="G53" s="316"/>
      <c r="H53" s="317" t="s">
        <v>107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90" zoomScaleNormal="90" topLeftCell="A7" workbookViewId="0">
      <selection activeCell="J6" sqref="J6"/>
    </sheetView>
  </sheetViews>
  <sheetFormatPr defaultColWidth="9" defaultRowHeight="26.15" customHeight="1"/>
  <cols>
    <col min="1" max="1" width="20.5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7">
        <v>2</v>
      </c>
      <c r="I2" s="61" t="s">
        <v>22</v>
      </c>
      <c r="J2" s="64" t="s">
        <v>23</v>
      </c>
      <c r="K2" s="64"/>
      <c r="L2" s="64"/>
      <c r="M2" s="64"/>
      <c r="N2" s="64"/>
    </row>
    <row r="3" ht="29.15" customHeight="1" spans="1:14">
      <c r="A3" s="66" t="s">
        <v>112</v>
      </c>
      <c r="B3" s="66" t="s">
        <v>113</v>
      </c>
      <c r="C3" s="66"/>
      <c r="D3" s="66"/>
      <c r="E3" s="66"/>
      <c r="F3" s="66"/>
      <c r="G3" s="66"/>
      <c r="H3" s="67"/>
      <c r="I3" s="66" t="s">
        <v>114</v>
      </c>
      <c r="J3" s="66"/>
      <c r="K3" s="66"/>
      <c r="L3" s="66"/>
      <c r="M3" s="66"/>
      <c r="N3" s="66"/>
    </row>
    <row r="4" ht="29.15" customHeight="1" spans="1:14">
      <c r="A4" s="66"/>
      <c r="B4" s="68" t="s">
        <v>75</v>
      </c>
      <c r="C4" s="69" t="s">
        <v>76</v>
      </c>
      <c r="D4" s="68" t="s">
        <v>77</v>
      </c>
      <c r="E4" s="68" t="s">
        <v>78</v>
      </c>
      <c r="F4" s="68" t="s">
        <v>79</v>
      </c>
      <c r="G4" s="68" t="s">
        <v>80</v>
      </c>
      <c r="H4" s="67"/>
      <c r="I4" s="92"/>
      <c r="J4" s="92"/>
      <c r="K4" s="186" t="s">
        <v>115</v>
      </c>
      <c r="L4" s="180"/>
      <c r="M4" s="92"/>
      <c r="N4" s="92"/>
    </row>
    <row r="5" ht="29.15" customHeight="1" spans="1:14">
      <c r="A5" s="66"/>
      <c r="B5" s="68" t="s">
        <v>116</v>
      </c>
      <c r="C5" s="69" t="s">
        <v>117</v>
      </c>
      <c r="D5" s="68" t="s">
        <v>118</v>
      </c>
      <c r="E5" s="68" t="s">
        <v>119</v>
      </c>
      <c r="F5" s="68" t="s">
        <v>120</v>
      </c>
      <c r="G5" s="68" t="s">
        <v>121</v>
      </c>
      <c r="H5" s="67"/>
      <c r="I5" s="95"/>
      <c r="J5" s="95"/>
      <c r="K5" s="95"/>
      <c r="L5" s="95" t="s">
        <v>122</v>
      </c>
      <c r="M5" s="95" t="s">
        <v>123</v>
      </c>
      <c r="N5" s="95"/>
    </row>
    <row r="6" ht="29.15" customHeight="1" spans="1:14">
      <c r="A6" s="70" t="s">
        <v>124</v>
      </c>
      <c r="B6" s="71">
        <f>C6-2</f>
        <v>58.5</v>
      </c>
      <c r="C6" s="72">
        <v>60.5</v>
      </c>
      <c r="D6" s="71">
        <f>C6+2</f>
        <v>62.5</v>
      </c>
      <c r="E6" s="71">
        <f>D6+2</f>
        <v>64.5</v>
      </c>
      <c r="F6" s="71">
        <f>E6+1</f>
        <v>65.5</v>
      </c>
      <c r="G6" s="71">
        <f>F6+1</f>
        <v>66.5</v>
      </c>
      <c r="H6" s="67"/>
      <c r="I6" s="97" t="s">
        <v>125</v>
      </c>
      <c r="J6" s="97"/>
      <c r="K6" s="97" t="s">
        <v>126</v>
      </c>
      <c r="L6" s="97"/>
      <c r="M6" s="97" t="s">
        <v>127</v>
      </c>
      <c r="N6" s="97"/>
    </row>
    <row r="7" ht="29.15" customHeight="1" spans="1:14">
      <c r="A7" s="73" t="s">
        <v>128</v>
      </c>
      <c r="B7" s="71">
        <f>C7-4</f>
        <v>94</v>
      </c>
      <c r="C7" s="74">
        <v>98</v>
      </c>
      <c r="D7" s="71">
        <f>C7+4</f>
        <v>102</v>
      </c>
      <c r="E7" s="71">
        <f>D7+4</f>
        <v>106</v>
      </c>
      <c r="F7" s="71">
        <f>E7+6</f>
        <v>112</v>
      </c>
      <c r="G7" s="71">
        <f>F7+6</f>
        <v>118</v>
      </c>
      <c r="H7" s="67"/>
      <c r="I7" s="97"/>
      <c r="J7" s="97"/>
      <c r="K7" s="97" t="s">
        <v>129</v>
      </c>
      <c r="L7" s="97"/>
      <c r="M7" s="97" t="s">
        <v>129</v>
      </c>
      <c r="N7" s="97"/>
    </row>
    <row r="8" ht="29.15" customHeight="1" spans="1:14">
      <c r="A8" s="73" t="s">
        <v>130</v>
      </c>
      <c r="B8" s="71">
        <f>C8-4</f>
        <v>87</v>
      </c>
      <c r="C8" s="74">
        <v>91</v>
      </c>
      <c r="D8" s="71">
        <f>C8+4</f>
        <v>95</v>
      </c>
      <c r="E8" s="71">
        <f>D8+5</f>
        <v>100</v>
      </c>
      <c r="F8" s="71">
        <f>E8+6</f>
        <v>106</v>
      </c>
      <c r="G8" s="71">
        <f>F8+7</f>
        <v>113</v>
      </c>
      <c r="H8" s="67"/>
      <c r="I8" s="98"/>
      <c r="J8" s="98"/>
      <c r="K8" s="98" t="s">
        <v>131</v>
      </c>
      <c r="L8" s="98"/>
      <c r="M8" s="98" t="s">
        <v>131</v>
      </c>
      <c r="N8" s="98"/>
    </row>
    <row r="9" ht="29.15" customHeight="1" spans="1:14">
      <c r="A9" s="73" t="s">
        <v>132</v>
      </c>
      <c r="B9" s="75">
        <f>C9-4</f>
        <v>94</v>
      </c>
      <c r="C9" s="74" t="s">
        <v>133</v>
      </c>
      <c r="D9" s="75">
        <f>C9+4</f>
        <v>102</v>
      </c>
      <c r="E9" s="75">
        <f>D9+5</f>
        <v>107</v>
      </c>
      <c r="F9" s="75">
        <f>E9+6</f>
        <v>113</v>
      </c>
      <c r="G9" s="75">
        <f>F9+7</f>
        <v>120</v>
      </c>
      <c r="H9" s="67"/>
      <c r="I9" s="98"/>
      <c r="J9" s="98"/>
      <c r="K9" s="98" t="s">
        <v>134</v>
      </c>
      <c r="L9" s="98"/>
      <c r="M9" s="276" t="s">
        <v>135</v>
      </c>
      <c r="N9" s="98"/>
    </row>
    <row r="10" ht="29.15" customHeight="1" spans="1:14">
      <c r="A10" s="73" t="s">
        <v>136</v>
      </c>
      <c r="B10" s="71">
        <f t="shared" ref="B10:B12" si="0">C10-1</f>
        <v>54</v>
      </c>
      <c r="C10" s="72">
        <v>55</v>
      </c>
      <c r="D10" s="71">
        <f t="shared" ref="D10:E12" si="1">C10+1</f>
        <v>56</v>
      </c>
      <c r="E10" s="71">
        <f t="shared" si="1"/>
        <v>57</v>
      </c>
      <c r="F10" s="71">
        <f>E10+1.5</f>
        <v>58.5</v>
      </c>
      <c r="G10" s="71">
        <f>F10+1.5</f>
        <v>60</v>
      </c>
      <c r="H10" s="67"/>
      <c r="I10" s="98"/>
      <c r="J10" s="98"/>
      <c r="K10" s="98" t="s">
        <v>137</v>
      </c>
      <c r="L10" s="98"/>
      <c r="M10" s="98" t="s">
        <v>138</v>
      </c>
      <c r="N10" s="98"/>
    </row>
    <row r="11" ht="29.15" customHeight="1" spans="1:14">
      <c r="A11" s="73" t="s">
        <v>139</v>
      </c>
      <c r="B11" s="71">
        <f t="shared" si="0"/>
        <v>37</v>
      </c>
      <c r="C11" s="72">
        <v>38</v>
      </c>
      <c r="D11" s="71">
        <f t="shared" si="1"/>
        <v>39</v>
      </c>
      <c r="E11" s="71">
        <f t="shared" si="1"/>
        <v>40</v>
      </c>
      <c r="F11" s="71">
        <f>E11+1.2</f>
        <v>41.2</v>
      </c>
      <c r="G11" s="71">
        <f>F11+1.2</f>
        <v>42.4</v>
      </c>
      <c r="H11" s="67"/>
      <c r="I11" s="98"/>
      <c r="J11" s="98"/>
      <c r="K11" s="98" t="s">
        <v>137</v>
      </c>
      <c r="L11" s="98"/>
      <c r="M11" s="98" t="s">
        <v>140</v>
      </c>
      <c r="N11" s="98"/>
    </row>
    <row r="12" ht="29.15" customHeight="1" spans="1:14">
      <c r="A12" s="73" t="s">
        <v>141</v>
      </c>
      <c r="B12" s="71">
        <f t="shared" si="0"/>
        <v>58</v>
      </c>
      <c r="C12" s="72">
        <v>59</v>
      </c>
      <c r="D12" s="71">
        <f t="shared" si="1"/>
        <v>60</v>
      </c>
      <c r="E12" s="71">
        <f t="shared" si="1"/>
        <v>61</v>
      </c>
      <c r="F12" s="71">
        <f>E12+0.5</f>
        <v>61.5</v>
      </c>
      <c r="G12" s="71">
        <f>F12+0.5</f>
        <v>62</v>
      </c>
      <c r="H12" s="67"/>
      <c r="I12" s="98"/>
      <c r="J12" s="98"/>
      <c r="K12" s="98" t="s">
        <v>129</v>
      </c>
      <c r="L12" s="98"/>
      <c r="M12" s="98" t="s">
        <v>126</v>
      </c>
      <c r="N12" s="98"/>
    </row>
    <row r="13" ht="29.15" customHeight="1" spans="1:14">
      <c r="A13" s="73" t="s">
        <v>142</v>
      </c>
      <c r="B13" s="71">
        <f>C13-0.8</f>
        <v>17.2</v>
      </c>
      <c r="C13" s="72">
        <v>18</v>
      </c>
      <c r="D13" s="71">
        <f>C13+0.8</f>
        <v>18.8</v>
      </c>
      <c r="E13" s="71">
        <f>D13+0.8</f>
        <v>19.6</v>
      </c>
      <c r="F13" s="71">
        <f>E13+1.1</f>
        <v>20.7</v>
      </c>
      <c r="G13" s="71">
        <f>F13+1.1</f>
        <v>21.8</v>
      </c>
      <c r="H13" s="67"/>
      <c r="I13" s="98"/>
      <c r="J13" s="98"/>
      <c r="K13" s="98" t="s">
        <v>143</v>
      </c>
      <c r="L13" s="98"/>
      <c r="M13" s="98" t="s">
        <v>144</v>
      </c>
      <c r="N13" s="98"/>
    </row>
    <row r="14" ht="29.15" customHeight="1" spans="1:14">
      <c r="A14" s="73" t="s">
        <v>145</v>
      </c>
      <c r="B14" s="71">
        <f>C14-0.6</f>
        <v>14.9</v>
      </c>
      <c r="C14" s="76">
        <v>15.5</v>
      </c>
      <c r="D14" s="71">
        <f>C14+0.6</f>
        <v>16.1</v>
      </c>
      <c r="E14" s="71">
        <f>D14+0.6</f>
        <v>16.7</v>
      </c>
      <c r="F14" s="71">
        <f>E14+0.95</f>
        <v>17.65</v>
      </c>
      <c r="G14" s="71">
        <f>F14+0.95</f>
        <v>18.6</v>
      </c>
      <c r="H14" s="67"/>
      <c r="I14" s="98"/>
      <c r="J14" s="98"/>
      <c r="K14" s="98" t="s">
        <v>143</v>
      </c>
      <c r="L14" s="98"/>
      <c r="M14" s="98" t="s">
        <v>143</v>
      </c>
      <c r="N14" s="98"/>
    </row>
    <row r="15" ht="29.15" customHeight="1" spans="1:14">
      <c r="A15" s="73" t="s">
        <v>146</v>
      </c>
      <c r="B15" s="77">
        <f t="shared" ref="B15:B18" si="2">C15-0.5</f>
        <v>10</v>
      </c>
      <c r="C15" s="78">
        <v>10.5</v>
      </c>
      <c r="D15" s="77">
        <f t="shared" ref="D15:E18" si="3">C15+0.5</f>
        <v>11</v>
      </c>
      <c r="E15" s="77">
        <f t="shared" si="3"/>
        <v>11.5</v>
      </c>
      <c r="F15" s="79">
        <f>E15+0.7</f>
        <v>12.2</v>
      </c>
      <c r="G15" s="79">
        <f>F15+0.7</f>
        <v>12.9</v>
      </c>
      <c r="H15" s="67"/>
      <c r="I15" s="98"/>
      <c r="J15" s="98"/>
      <c r="K15" s="98" t="s">
        <v>147</v>
      </c>
      <c r="L15" s="98"/>
      <c r="M15" s="98" t="s">
        <v>148</v>
      </c>
      <c r="N15" s="98"/>
    </row>
    <row r="16" ht="29.15" customHeight="1" spans="1:14">
      <c r="A16" s="73" t="s">
        <v>149</v>
      </c>
      <c r="B16" s="71">
        <f t="shared" si="2"/>
        <v>12.5</v>
      </c>
      <c r="C16" s="72">
        <v>13</v>
      </c>
      <c r="D16" s="71">
        <f t="shared" si="3"/>
        <v>13.5</v>
      </c>
      <c r="E16" s="71">
        <f t="shared" si="3"/>
        <v>14</v>
      </c>
      <c r="F16" s="71">
        <f>E16+0.7</f>
        <v>14.7</v>
      </c>
      <c r="G16" s="71">
        <f>F16+0.7</f>
        <v>15.4</v>
      </c>
      <c r="H16" s="67"/>
      <c r="I16" s="98"/>
      <c r="J16" s="98"/>
      <c r="K16" s="98"/>
      <c r="L16" s="98"/>
      <c r="M16" s="98"/>
      <c r="N16" s="98"/>
    </row>
    <row r="17" ht="29.15" customHeight="1" spans="1:14">
      <c r="A17" s="80" t="s">
        <v>150</v>
      </c>
      <c r="B17" s="71">
        <f t="shared" si="2"/>
        <v>32.5</v>
      </c>
      <c r="C17" s="72">
        <v>33</v>
      </c>
      <c r="D17" s="71">
        <f t="shared" si="3"/>
        <v>33.5</v>
      </c>
      <c r="E17" s="71">
        <f t="shared" si="3"/>
        <v>34</v>
      </c>
      <c r="F17" s="71">
        <f>E17+0.5</f>
        <v>34.5</v>
      </c>
      <c r="G17" s="71">
        <f t="shared" ref="G17:G19" si="4">F17</f>
        <v>34.5</v>
      </c>
      <c r="H17" s="67"/>
      <c r="I17" s="98"/>
      <c r="J17" s="98"/>
      <c r="K17" s="98" t="s">
        <v>129</v>
      </c>
      <c r="L17" s="98"/>
      <c r="M17" s="98" t="s">
        <v>137</v>
      </c>
      <c r="N17" s="98"/>
    </row>
    <row r="18" ht="29.15" customHeight="1" spans="1:14">
      <c r="A18" s="73" t="s">
        <v>151</v>
      </c>
      <c r="B18" s="71">
        <f t="shared" si="2"/>
        <v>24</v>
      </c>
      <c r="C18" s="74">
        <v>24.5</v>
      </c>
      <c r="D18" s="71">
        <f t="shared" si="3"/>
        <v>25</v>
      </c>
      <c r="E18" s="71">
        <f t="shared" si="3"/>
        <v>25.5</v>
      </c>
      <c r="F18" s="71">
        <f>E18+0.5</f>
        <v>26</v>
      </c>
      <c r="G18" s="71">
        <f t="shared" si="4"/>
        <v>26</v>
      </c>
      <c r="H18" s="67"/>
      <c r="I18" s="98"/>
      <c r="J18" s="98"/>
      <c r="K18" s="98" t="s">
        <v>129</v>
      </c>
      <c r="L18" s="98"/>
      <c r="M18" s="98" t="s">
        <v>129</v>
      </c>
      <c r="N18" s="98"/>
    </row>
    <row r="19" ht="29.15" customHeight="1" spans="1:14">
      <c r="A19" s="81" t="s">
        <v>152</v>
      </c>
      <c r="B19" s="82">
        <f>C19-1</f>
        <v>15.5</v>
      </c>
      <c r="C19" s="83">
        <v>16.5</v>
      </c>
      <c r="D19" s="82">
        <f>C19</f>
        <v>16.5</v>
      </c>
      <c r="E19" s="82">
        <f>D19+1.5</f>
        <v>18</v>
      </c>
      <c r="F19" s="82">
        <f>E19</f>
        <v>18</v>
      </c>
      <c r="G19" s="82">
        <f t="shared" si="4"/>
        <v>18</v>
      </c>
      <c r="H19" s="67"/>
      <c r="I19" s="98"/>
      <c r="J19" s="98"/>
      <c r="K19" s="98" t="s">
        <v>129</v>
      </c>
      <c r="L19" s="98"/>
      <c r="M19" s="98"/>
      <c r="N19" s="98"/>
    </row>
    <row r="20" ht="29.15" customHeight="1" spans="1:14">
      <c r="A20" s="185"/>
      <c r="B20" s="185"/>
      <c r="C20" s="185"/>
      <c r="D20" s="185"/>
      <c r="E20" s="185"/>
      <c r="F20" s="185"/>
      <c r="G20" s="185"/>
      <c r="H20" s="67"/>
      <c r="I20" s="190"/>
      <c r="J20" s="190"/>
      <c r="K20" s="98"/>
      <c r="L20" s="190"/>
      <c r="M20" s="190"/>
      <c r="N20" s="190"/>
    </row>
    <row r="21" ht="14.25" spans="1:14">
      <c r="A21" s="275"/>
      <c r="B21" s="87"/>
      <c r="C21" s="87"/>
      <c r="D21" s="87"/>
      <c r="E21" s="87"/>
      <c r="F21" s="87"/>
      <c r="G21" s="87"/>
      <c r="H21" s="87"/>
      <c r="I21" s="86" t="s">
        <v>153</v>
      </c>
      <c r="J21" s="277">
        <v>45458</v>
      </c>
      <c r="K21" s="86" t="s">
        <v>154</v>
      </c>
      <c r="L21" s="86"/>
      <c r="M21" s="86" t="s">
        <v>155</v>
      </c>
      <c r="N21" s="58" t="s">
        <v>108</v>
      </c>
    </row>
    <row r="22" ht="19" customHeight="1" spans="1:1">
      <c r="A22" s="58" t="s">
        <v>156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0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7" sqref="F7:G7"/>
    </sheetView>
  </sheetViews>
  <sheetFormatPr defaultColWidth="10" defaultRowHeight="16.5" customHeight="1"/>
  <cols>
    <col min="1" max="6" width="10" style="104"/>
    <col min="7" max="7" width="12.25" style="104" customWidth="1"/>
    <col min="8" max="16384" width="10" style="104"/>
  </cols>
  <sheetData>
    <row r="1" ht="22.5" customHeight="1" spans="1:11">
      <c r="A1" s="191" t="s">
        <v>157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18</v>
      </c>
      <c r="B2" s="107" t="s">
        <v>19</v>
      </c>
      <c r="C2" s="107"/>
      <c r="D2" s="193" t="s">
        <v>20</v>
      </c>
      <c r="E2" s="193"/>
      <c r="F2" s="194" t="s">
        <v>21</v>
      </c>
      <c r="G2" s="194"/>
      <c r="H2" s="195" t="s">
        <v>22</v>
      </c>
      <c r="I2" s="257" t="s">
        <v>23</v>
      </c>
      <c r="J2" s="257"/>
      <c r="K2" s="258"/>
    </row>
    <row r="3" customHeight="1" spans="1:11">
      <c r="A3" s="196" t="s">
        <v>24</v>
      </c>
      <c r="B3" s="197"/>
      <c r="C3" s="198"/>
      <c r="D3" s="199" t="s">
        <v>25</v>
      </c>
      <c r="E3" s="200"/>
      <c r="F3" s="200"/>
      <c r="G3" s="201"/>
      <c r="H3" s="199" t="s">
        <v>26</v>
      </c>
      <c r="I3" s="200"/>
      <c r="J3" s="200"/>
      <c r="K3" s="201"/>
    </row>
    <row r="4" customHeight="1" spans="1:11">
      <c r="A4" s="202" t="s">
        <v>27</v>
      </c>
      <c r="B4" s="203" t="s">
        <v>28</v>
      </c>
      <c r="C4" s="204"/>
      <c r="D4" s="202" t="s">
        <v>29</v>
      </c>
      <c r="E4" s="205"/>
      <c r="F4" s="206">
        <v>45468</v>
      </c>
      <c r="G4" s="207"/>
      <c r="H4" s="202" t="s">
        <v>158</v>
      </c>
      <c r="I4" s="205"/>
      <c r="J4" s="111" t="s">
        <v>31</v>
      </c>
      <c r="K4" s="112" t="s">
        <v>32</v>
      </c>
    </row>
    <row r="5" customHeight="1" spans="1:11">
      <c r="A5" s="208" t="s">
        <v>33</v>
      </c>
      <c r="B5" s="111" t="s">
        <v>34</v>
      </c>
      <c r="C5" s="112"/>
      <c r="D5" s="202" t="s">
        <v>159</v>
      </c>
      <c r="E5" s="205"/>
      <c r="F5" s="114"/>
      <c r="G5" s="209"/>
      <c r="H5" s="202" t="s">
        <v>160</v>
      </c>
      <c r="I5" s="205"/>
      <c r="J5" s="111" t="s">
        <v>31</v>
      </c>
      <c r="K5" s="112" t="s">
        <v>32</v>
      </c>
    </row>
    <row r="6" customHeight="1" spans="1:11">
      <c r="A6" s="202" t="s">
        <v>37</v>
      </c>
      <c r="B6" s="114">
        <v>2</v>
      </c>
      <c r="C6" s="209">
        <v>5</v>
      </c>
      <c r="D6" s="202" t="s">
        <v>161</v>
      </c>
      <c r="E6" s="205"/>
      <c r="F6" s="114"/>
      <c r="G6" s="209"/>
      <c r="H6" s="210" t="s">
        <v>162</v>
      </c>
      <c r="I6" s="238"/>
      <c r="J6" s="238"/>
      <c r="K6" s="259"/>
    </row>
    <row r="7" customHeight="1" spans="1:11">
      <c r="A7" s="202" t="s">
        <v>40</v>
      </c>
      <c r="B7" s="211">
        <v>988</v>
      </c>
      <c r="C7" s="212"/>
      <c r="D7" s="202" t="s">
        <v>163</v>
      </c>
      <c r="E7" s="205"/>
      <c r="F7" s="114"/>
      <c r="G7" s="209"/>
      <c r="H7" s="213"/>
      <c r="I7" s="111"/>
      <c r="J7" s="111"/>
      <c r="K7" s="112"/>
    </row>
    <row r="8" customHeight="1" spans="1:11">
      <c r="A8" s="214"/>
      <c r="B8" s="122"/>
      <c r="C8" s="215"/>
      <c r="D8" s="214" t="s">
        <v>43</v>
      </c>
      <c r="E8" s="216"/>
      <c r="F8" s="217"/>
      <c r="G8" s="218"/>
      <c r="H8" s="219"/>
      <c r="I8" s="234"/>
      <c r="J8" s="234"/>
      <c r="K8" s="260"/>
    </row>
    <row r="9" customHeight="1" spans="1:11">
      <c r="A9" s="220" t="s">
        <v>164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47</v>
      </c>
      <c r="B10" s="222" t="s">
        <v>48</v>
      </c>
      <c r="C10" s="223" t="s">
        <v>49</v>
      </c>
      <c r="D10" s="224"/>
      <c r="E10" s="225" t="s">
        <v>52</v>
      </c>
      <c r="F10" s="222" t="s">
        <v>48</v>
      </c>
      <c r="G10" s="223" t="s">
        <v>49</v>
      </c>
      <c r="H10" s="222"/>
      <c r="I10" s="225" t="s">
        <v>50</v>
      </c>
      <c r="J10" s="222" t="s">
        <v>48</v>
      </c>
      <c r="K10" s="261" t="s">
        <v>49</v>
      </c>
    </row>
    <row r="11" customHeight="1" spans="1:11">
      <c r="A11" s="208" t="s">
        <v>53</v>
      </c>
      <c r="B11" s="226" t="s">
        <v>48</v>
      </c>
      <c r="C11" s="111" t="s">
        <v>49</v>
      </c>
      <c r="D11" s="227"/>
      <c r="E11" s="228" t="s">
        <v>55</v>
      </c>
      <c r="F11" s="226" t="s">
        <v>48</v>
      </c>
      <c r="G11" s="111" t="s">
        <v>49</v>
      </c>
      <c r="H11" s="226"/>
      <c r="I11" s="228" t="s">
        <v>60</v>
      </c>
      <c r="J11" s="226" t="s">
        <v>48</v>
      </c>
      <c r="K11" s="112" t="s">
        <v>49</v>
      </c>
    </row>
    <row r="12" customHeight="1" spans="1:11">
      <c r="A12" s="214" t="s">
        <v>90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2"/>
    </row>
    <row r="13" customHeight="1" spans="1:11">
      <c r="A13" s="229" t="s">
        <v>165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139"/>
      <c r="J14" s="139"/>
      <c r="K14" s="170"/>
    </row>
    <row r="15" customHeight="1" spans="1:11">
      <c r="A15" s="141"/>
      <c r="B15" s="142"/>
      <c r="C15" s="142"/>
      <c r="D15" s="232"/>
      <c r="E15" s="233"/>
      <c r="F15" s="142"/>
      <c r="G15" s="142"/>
      <c r="H15" s="232"/>
      <c r="I15" s="157"/>
      <c r="J15" s="263"/>
      <c r="K15" s="264"/>
    </row>
    <row r="16" customHeight="1" spans="1:11">
      <c r="A16" s="219"/>
      <c r="B16" s="234"/>
      <c r="C16" s="234"/>
      <c r="D16" s="234"/>
      <c r="E16" s="234"/>
      <c r="F16" s="234"/>
      <c r="G16" s="234"/>
      <c r="H16" s="234"/>
      <c r="I16" s="234"/>
      <c r="J16" s="234"/>
      <c r="K16" s="260"/>
    </row>
    <row r="17" customHeight="1" spans="1:11">
      <c r="A17" s="229" t="s">
        <v>166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139"/>
      <c r="J18" s="139"/>
      <c r="K18" s="170"/>
    </row>
    <row r="19" customHeight="1" spans="1:11">
      <c r="A19" s="141"/>
      <c r="B19" s="142"/>
      <c r="C19" s="142"/>
      <c r="D19" s="232"/>
      <c r="E19" s="233"/>
      <c r="F19" s="142"/>
      <c r="G19" s="142"/>
      <c r="H19" s="232"/>
      <c r="I19" s="157"/>
      <c r="J19" s="263"/>
      <c r="K19" s="264"/>
    </row>
    <row r="20" customHeight="1" spans="1:11">
      <c r="A20" s="219"/>
      <c r="B20" s="234"/>
      <c r="C20" s="234"/>
      <c r="D20" s="234"/>
      <c r="E20" s="234"/>
      <c r="F20" s="234"/>
      <c r="G20" s="234"/>
      <c r="H20" s="234"/>
      <c r="I20" s="234"/>
      <c r="J20" s="234"/>
      <c r="K20" s="260"/>
    </row>
    <row r="21" customHeight="1" spans="1:11">
      <c r="A21" s="235" t="s">
        <v>87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6" t="s">
        <v>88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customHeight="1" spans="1:11">
      <c r="A23" s="119" t="s">
        <v>89</v>
      </c>
      <c r="B23" s="120"/>
      <c r="C23" s="111" t="s">
        <v>31</v>
      </c>
      <c r="D23" s="111" t="s">
        <v>32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02" t="s">
        <v>167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2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65"/>
    </row>
    <row r="26" customHeight="1" spans="1:11">
      <c r="A26" s="220" t="s">
        <v>97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6" t="s">
        <v>98</v>
      </c>
      <c r="B27" s="223" t="s">
        <v>58</v>
      </c>
      <c r="C27" s="223" t="s">
        <v>59</v>
      </c>
      <c r="D27" s="223" t="s">
        <v>51</v>
      </c>
      <c r="E27" s="197" t="s">
        <v>99</v>
      </c>
      <c r="F27" s="223" t="s">
        <v>58</v>
      </c>
      <c r="G27" s="223" t="s">
        <v>59</v>
      </c>
      <c r="H27" s="223" t="s">
        <v>51</v>
      </c>
      <c r="I27" s="197" t="s">
        <v>100</v>
      </c>
      <c r="J27" s="223" t="s">
        <v>58</v>
      </c>
      <c r="K27" s="261" t="s">
        <v>59</v>
      </c>
    </row>
    <row r="28" customHeight="1" spans="1:11">
      <c r="A28" s="210" t="s">
        <v>50</v>
      </c>
      <c r="B28" s="111" t="s">
        <v>58</v>
      </c>
      <c r="C28" s="111" t="s">
        <v>59</v>
      </c>
      <c r="D28" s="111" t="s">
        <v>51</v>
      </c>
      <c r="E28" s="238" t="s">
        <v>57</v>
      </c>
      <c r="F28" s="111" t="s">
        <v>58</v>
      </c>
      <c r="G28" s="111" t="s">
        <v>59</v>
      </c>
      <c r="H28" s="111" t="s">
        <v>51</v>
      </c>
      <c r="I28" s="238" t="s">
        <v>68</v>
      </c>
      <c r="J28" s="111" t="s">
        <v>58</v>
      </c>
      <c r="K28" s="112" t="s">
        <v>59</v>
      </c>
    </row>
    <row r="29" customHeight="1" spans="1:11">
      <c r="A29" s="202" t="s">
        <v>61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71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66"/>
    </row>
    <row r="31" customHeight="1" spans="1:11">
      <c r="A31" s="220" t="s">
        <v>168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41"/>
      <c r="B32" s="242"/>
      <c r="C32" s="242"/>
      <c r="D32" s="242"/>
      <c r="E32" s="242"/>
      <c r="F32" s="242"/>
      <c r="G32" s="242"/>
      <c r="H32" s="242"/>
      <c r="I32" s="242"/>
      <c r="J32" s="242"/>
      <c r="K32" s="267"/>
    </row>
    <row r="33" ht="17.25" customHeight="1" spans="1:1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68"/>
    </row>
    <row r="34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68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68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68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68"/>
    </row>
    <row r="38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68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68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68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68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68"/>
    </row>
    <row r="43" ht="17.25" customHeight="1" spans="1:11">
      <c r="A43" s="239" t="s">
        <v>96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66"/>
    </row>
    <row r="44" customHeight="1" spans="1:11">
      <c r="A44" s="220" t="s">
        <v>169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137" t="s">
        <v>90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69"/>
    </row>
    <row r="46" ht="18" customHeight="1" spans="1:11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6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65"/>
    </row>
    <row r="48" ht="21" customHeight="1" spans="1:11">
      <c r="A48" s="245" t="s">
        <v>102</v>
      </c>
      <c r="B48" s="246" t="s">
        <v>103</v>
      </c>
      <c r="C48" s="246"/>
      <c r="D48" s="247" t="s">
        <v>104</v>
      </c>
      <c r="E48" s="248"/>
      <c r="F48" s="247" t="s">
        <v>106</v>
      </c>
      <c r="G48" s="249"/>
      <c r="H48" s="250" t="s">
        <v>107</v>
      </c>
      <c r="I48" s="250"/>
      <c r="J48" s="246"/>
      <c r="K48" s="269"/>
    </row>
    <row r="49" customHeight="1" spans="1:11">
      <c r="A49" s="251" t="s">
        <v>109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0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1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2"/>
    </row>
    <row r="52" ht="21" customHeight="1" spans="1:11">
      <c r="A52" s="245" t="s">
        <v>102</v>
      </c>
      <c r="B52" s="246" t="s">
        <v>103</v>
      </c>
      <c r="C52" s="246"/>
      <c r="D52" s="247" t="s">
        <v>104</v>
      </c>
      <c r="E52" s="247"/>
      <c r="F52" s="247" t="s">
        <v>106</v>
      </c>
      <c r="G52" s="247"/>
      <c r="H52" s="250" t="s">
        <v>107</v>
      </c>
      <c r="I52" s="250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G22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/>
      <c r="I2" s="88" t="s">
        <v>22</v>
      </c>
      <c r="J2" s="89" t="s">
        <v>23</v>
      </c>
      <c r="K2" s="89"/>
      <c r="L2" s="89"/>
      <c r="M2" s="89"/>
      <c r="N2" s="90"/>
    </row>
    <row r="3" ht="29.15" customHeight="1" spans="1:14">
      <c r="A3" s="66" t="s">
        <v>112</v>
      </c>
      <c r="B3" s="66" t="s">
        <v>113</v>
      </c>
      <c r="C3" s="66"/>
      <c r="D3" s="66"/>
      <c r="E3" s="66"/>
      <c r="F3" s="66"/>
      <c r="G3" s="66"/>
      <c r="H3" s="67"/>
      <c r="I3" s="66" t="s">
        <v>114</v>
      </c>
      <c r="J3" s="66"/>
      <c r="K3" s="66"/>
      <c r="L3" s="66"/>
      <c r="M3" s="66"/>
      <c r="N3" s="91"/>
    </row>
    <row r="4" ht="29.15" customHeight="1" spans="1:14">
      <c r="A4" s="66"/>
      <c r="B4" s="68" t="s">
        <v>75</v>
      </c>
      <c r="C4" s="69" t="s">
        <v>76</v>
      </c>
      <c r="D4" s="68" t="s">
        <v>77</v>
      </c>
      <c r="E4" s="68" t="s">
        <v>78</v>
      </c>
      <c r="F4" s="68" t="s">
        <v>79</v>
      </c>
      <c r="G4" s="68" t="s">
        <v>80</v>
      </c>
      <c r="H4" s="67"/>
      <c r="I4" s="92"/>
      <c r="J4" s="92"/>
      <c r="K4" s="92"/>
      <c r="L4" s="92"/>
      <c r="M4" s="186"/>
      <c r="N4" s="92"/>
    </row>
    <row r="5" ht="29.15" customHeight="1" spans="1:14">
      <c r="A5" s="66"/>
      <c r="B5" s="68" t="s">
        <v>116</v>
      </c>
      <c r="C5" s="69" t="s">
        <v>117</v>
      </c>
      <c r="D5" s="68" t="s">
        <v>118</v>
      </c>
      <c r="E5" s="68" t="s">
        <v>119</v>
      </c>
      <c r="F5" s="68" t="s">
        <v>120</v>
      </c>
      <c r="G5" s="68" t="s">
        <v>121</v>
      </c>
      <c r="H5" s="67"/>
      <c r="I5" s="95"/>
      <c r="J5" s="95"/>
      <c r="K5" s="95"/>
      <c r="L5" s="95"/>
      <c r="M5" s="187"/>
      <c r="N5" s="95"/>
    </row>
    <row r="6" ht="29.15" customHeight="1" spans="1:14">
      <c r="A6" s="70" t="s">
        <v>124</v>
      </c>
      <c r="B6" s="71">
        <f t="shared" ref="B6:B8" si="0">C6-2</f>
        <v>58.5</v>
      </c>
      <c r="C6" s="72">
        <v>60.5</v>
      </c>
      <c r="D6" s="71">
        <f t="shared" ref="D6:E8" si="1">C6+2</f>
        <v>62.5</v>
      </c>
      <c r="E6" s="71">
        <f t="shared" si="1"/>
        <v>64.5</v>
      </c>
      <c r="F6" s="71">
        <f t="shared" ref="F6:G8" si="2">E6+1</f>
        <v>65.5</v>
      </c>
      <c r="G6" s="71">
        <f t="shared" si="2"/>
        <v>66.5</v>
      </c>
      <c r="H6" s="67"/>
      <c r="I6" s="97"/>
      <c r="J6" s="97"/>
      <c r="K6" s="97"/>
      <c r="L6" s="97"/>
      <c r="M6" s="188"/>
      <c r="N6" s="97"/>
    </row>
    <row r="7" ht="29.15" customHeight="1" spans="1:14">
      <c r="A7" s="73" t="s">
        <v>170</v>
      </c>
      <c r="B7" s="71">
        <f t="shared" si="0"/>
        <v>51</v>
      </c>
      <c r="C7" s="72">
        <v>53</v>
      </c>
      <c r="D7" s="71">
        <f t="shared" si="1"/>
        <v>55</v>
      </c>
      <c r="E7" s="71">
        <f t="shared" si="1"/>
        <v>57</v>
      </c>
      <c r="F7" s="71">
        <f t="shared" si="2"/>
        <v>58</v>
      </c>
      <c r="G7" s="71">
        <f t="shared" si="2"/>
        <v>59</v>
      </c>
      <c r="H7" s="67"/>
      <c r="I7" s="98"/>
      <c r="J7" s="98"/>
      <c r="K7" s="98"/>
      <c r="L7" s="98"/>
      <c r="M7" s="189"/>
      <c r="N7" s="98"/>
    </row>
    <row r="8" ht="29.15" customHeight="1" spans="1:14">
      <c r="A8" s="73" t="s">
        <v>171</v>
      </c>
      <c r="B8" s="71">
        <f t="shared" si="0"/>
        <v>51</v>
      </c>
      <c r="C8" s="74" t="s">
        <v>172</v>
      </c>
      <c r="D8" s="71">
        <f t="shared" si="1"/>
        <v>55</v>
      </c>
      <c r="E8" s="71">
        <f t="shared" si="1"/>
        <v>57</v>
      </c>
      <c r="F8" s="71">
        <f t="shared" si="2"/>
        <v>58</v>
      </c>
      <c r="G8" s="71">
        <f t="shared" si="2"/>
        <v>59</v>
      </c>
      <c r="H8" s="67"/>
      <c r="I8" s="98"/>
      <c r="J8" s="98"/>
      <c r="K8" s="98"/>
      <c r="L8" s="98"/>
      <c r="M8" s="189"/>
      <c r="N8" s="98"/>
    </row>
    <row r="9" ht="29.15" customHeight="1" spans="1:14">
      <c r="A9" s="73" t="s">
        <v>128</v>
      </c>
      <c r="B9" s="71">
        <f t="shared" ref="B9:B12" si="3">C9-4</f>
        <v>94</v>
      </c>
      <c r="C9" s="74">
        <v>98</v>
      </c>
      <c r="D9" s="71">
        <f t="shared" ref="D9:D12" si="4">C9+4</f>
        <v>102</v>
      </c>
      <c r="E9" s="71">
        <f>D9+4</f>
        <v>106</v>
      </c>
      <c r="F9" s="71">
        <f t="shared" ref="F9:F12" si="5">E9+6</f>
        <v>112</v>
      </c>
      <c r="G9" s="71">
        <f>F9+6</f>
        <v>118</v>
      </c>
      <c r="H9" s="67"/>
      <c r="I9" s="98"/>
      <c r="J9" s="98"/>
      <c r="K9" s="98"/>
      <c r="L9" s="98"/>
      <c r="M9" s="189"/>
      <c r="N9" s="98"/>
    </row>
    <row r="10" ht="29.15" customHeight="1" spans="1:14">
      <c r="A10" s="73" t="s">
        <v>130</v>
      </c>
      <c r="B10" s="71">
        <f t="shared" si="3"/>
        <v>87</v>
      </c>
      <c r="C10" s="74">
        <v>91</v>
      </c>
      <c r="D10" s="71">
        <f t="shared" si="4"/>
        <v>95</v>
      </c>
      <c r="E10" s="71">
        <f t="shared" ref="E10:E12" si="6">D10+5</f>
        <v>100</v>
      </c>
      <c r="F10" s="71">
        <f t="shared" si="5"/>
        <v>106</v>
      </c>
      <c r="G10" s="71">
        <f t="shared" ref="G10:G12" si="7">F10+7</f>
        <v>113</v>
      </c>
      <c r="H10" s="67"/>
      <c r="I10" s="98"/>
      <c r="J10" s="98"/>
      <c r="K10" s="98"/>
      <c r="L10" s="98"/>
      <c r="M10" s="189"/>
      <c r="N10" s="98"/>
    </row>
    <row r="11" ht="29.15" customHeight="1" spans="1:14">
      <c r="A11" s="73" t="s">
        <v>132</v>
      </c>
      <c r="B11" s="75">
        <f t="shared" si="3"/>
        <v>94</v>
      </c>
      <c r="C11" s="74" t="s">
        <v>133</v>
      </c>
      <c r="D11" s="75">
        <f t="shared" si="4"/>
        <v>102</v>
      </c>
      <c r="E11" s="75">
        <f t="shared" si="6"/>
        <v>107</v>
      </c>
      <c r="F11" s="75">
        <f t="shared" si="5"/>
        <v>113</v>
      </c>
      <c r="G11" s="75">
        <f t="shared" si="7"/>
        <v>120</v>
      </c>
      <c r="H11" s="67"/>
      <c r="I11" s="98"/>
      <c r="J11" s="98"/>
      <c r="K11" s="98"/>
      <c r="L11" s="98"/>
      <c r="M11" s="189"/>
      <c r="N11" s="98"/>
    </row>
    <row r="12" ht="29.15" customHeight="1" spans="1:14">
      <c r="A12" s="73" t="s">
        <v>173</v>
      </c>
      <c r="B12" s="75">
        <f t="shared" si="3"/>
        <v>98</v>
      </c>
      <c r="C12" s="74" t="s">
        <v>174</v>
      </c>
      <c r="D12" s="75">
        <f t="shared" si="4"/>
        <v>106</v>
      </c>
      <c r="E12" s="75">
        <f t="shared" si="6"/>
        <v>111</v>
      </c>
      <c r="F12" s="75">
        <f t="shared" si="5"/>
        <v>117</v>
      </c>
      <c r="G12" s="75">
        <f t="shared" si="7"/>
        <v>124</v>
      </c>
      <c r="H12" s="67"/>
      <c r="I12" s="98"/>
      <c r="J12" s="98"/>
      <c r="K12" s="98"/>
      <c r="L12" s="98"/>
      <c r="M12" s="189"/>
      <c r="N12" s="98"/>
    </row>
    <row r="13" ht="29.15" customHeight="1" spans="1:14">
      <c r="A13" s="73" t="s">
        <v>136</v>
      </c>
      <c r="B13" s="71">
        <f t="shared" ref="B13:B15" si="8">C13-1</f>
        <v>54</v>
      </c>
      <c r="C13" s="72">
        <v>55</v>
      </c>
      <c r="D13" s="71">
        <f t="shared" ref="D13:E15" si="9">C13+1</f>
        <v>56</v>
      </c>
      <c r="E13" s="71">
        <f t="shared" si="9"/>
        <v>57</v>
      </c>
      <c r="F13" s="71">
        <f>E13+1.5</f>
        <v>58.5</v>
      </c>
      <c r="G13" s="71">
        <f>F13+1.5</f>
        <v>60</v>
      </c>
      <c r="H13" s="67"/>
      <c r="I13" s="98"/>
      <c r="J13" s="98"/>
      <c r="K13" s="98"/>
      <c r="L13" s="98"/>
      <c r="M13" s="189"/>
      <c r="N13" s="98"/>
    </row>
    <row r="14" ht="29.15" customHeight="1" spans="1:14">
      <c r="A14" s="73" t="s">
        <v>139</v>
      </c>
      <c r="B14" s="71">
        <f t="shared" si="8"/>
        <v>37</v>
      </c>
      <c r="C14" s="72">
        <v>38</v>
      </c>
      <c r="D14" s="71">
        <f t="shared" si="9"/>
        <v>39</v>
      </c>
      <c r="E14" s="71">
        <f t="shared" si="9"/>
        <v>40</v>
      </c>
      <c r="F14" s="71">
        <f>E14+1.2</f>
        <v>41.2</v>
      </c>
      <c r="G14" s="71">
        <f>F14+1.2</f>
        <v>42.4</v>
      </c>
      <c r="H14" s="67"/>
      <c r="I14" s="98"/>
      <c r="J14" s="98"/>
      <c r="K14" s="98"/>
      <c r="L14" s="98"/>
      <c r="M14" s="189"/>
      <c r="N14" s="98"/>
    </row>
    <row r="15" ht="29.15" customHeight="1" spans="1:14">
      <c r="A15" s="73" t="s">
        <v>141</v>
      </c>
      <c r="B15" s="71">
        <f t="shared" si="8"/>
        <v>58</v>
      </c>
      <c r="C15" s="72">
        <v>59</v>
      </c>
      <c r="D15" s="71">
        <f t="shared" si="9"/>
        <v>60</v>
      </c>
      <c r="E15" s="71">
        <f t="shared" si="9"/>
        <v>61</v>
      </c>
      <c r="F15" s="71">
        <f>E15+0.5</f>
        <v>61.5</v>
      </c>
      <c r="G15" s="71">
        <f>F15+0.5</f>
        <v>62</v>
      </c>
      <c r="H15" s="67"/>
      <c r="I15" s="98"/>
      <c r="J15" s="98"/>
      <c r="K15" s="98"/>
      <c r="L15" s="98"/>
      <c r="M15" s="189"/>
      <c r="N15" s="98"/>
    </row>
    <row r="16" ht="29.15" customHeight="1" spans="1:14">
      <c r="A16" s="73" t="s">
        <v>142</v>
      </c>
      <c r="B16" s="71">
        <f>C16-0.8</f>
        <v>17.2</v>
      </c>
      <c r="C16" s="72">
        <v>18</v>
      </c>
      <c r="D16" s="71">
        <f>C16+0.8</f>
        <v>18.8</v>
      </c>
      <c r="E16" s="71">
        <f>D16+0.8</f>
        <v>19.6</v>
      </c>
      <c r="F16" s="71">
        <f>E16+1.1</f>
        <v>20.7</v>
      </c>
      <c r="G16" s="71">
        <f>F16+1.1</f>
        <v>21.8</v>
      </c>
      <c r="H16" s="67"/>
      <c r="I16" s="98"/>
      <c r="J16" s="98"/>
      <c r="K16" s="98"/>
      <c r="L16" s="98"/>
      <c r="M16" s="189"/>
      <c r="N16" s="98"/>
    </row>
    <row r="17" ht="29.15" customHeight="1" spans="1:14">
      <c r="A17" s="73" t="s">
        <v>145</v>
      </c>
      <c r="B17" s="71">
        <f>C17-0.6</f>
        <v>14.9</v>
      </c>
      <c r="C17" s="76">
        <v>15.5</v>
      </c>
      <c r="D17" s="71">
        <f>C17+0.6</f>
        <v>16.1</v>
      </c>
      <c r="E17" s="71">
        <f>D17+0.6</f>
        <v>16.7</v>
      </c>
      <c r="F17" s="71">
        <f>E17+0.95</f>
        <v>17.65</v>
      </c>
      <c r="G17" s="71">
        <f>F17+0.95</f>
        <v>18.6</v>
      </c>
      <c r="H17" s="67"/>
      <c r="I17" s="97"/>
      <c r="J17" s="97"/>
      <c r="K17" s="97"/>
      <c r="L17" s="97"/>
      <c r="M17" s="188"/>
      <c r="N17" s="97"/>
    </row>
    <row r="18" ht="29.15" customHeight="1" spans="1:14">
      <c r="A18" s="73" t="s">
        <v>146</v>
      </c>
      <c r="B18" s="77">
        <f t="shared" ref="B18:B21" si="10">C18-0.5</f>
        <v>10</v>
      </c>
      <c r="C18" s="78">
        <v>10.5</v>
      </c>
      <c r="D18" s="77">
        <f t="shared" ref="D18:E21" si="11">C18+0.5</f>
        <v>11</v>
      </c>
      <c r="E18" s="77">
        <f t="shared" si="11"/>
        <v>11.5</v>
      </c>
      <c r="F18" s="79">
        <f>E18+0.7</f>
        <v>12.2</v>
      </c>
      <c r="G18" s="79">
        <f>F18+0.7</f>
        <v>12.9</v>
      </c>
      <c r="H18" s="67"/>
      <c r="I18" s="98"/>
      <c r="J18" s="98"/>
      <c r="K18" s="98"/>
      <c r="L18" s="98"/>
      <c r="M18" s="189"/>
      <c r="N18" s="98"/>
    </row>
    <row r="19" ht="29.15" customHeight="1" spans="1:14">
      <c r="A19" s="73" t="s">
        <v>149</v>
      </c>
      <c r="B19" s="71">
        <f t="shared" si="10"/>
        <v>12.5</v>
      </c>
      <c r="C19" s="72">
        <v>13</v>
      </c>
      <c r="D19" s="71">
        <f t="shared" si="11"/>
        <v>13.5</v>
      </c>
      <c r="E19" s="71">
        <f t="shared" si="11"/>
        <v>14</v>
      </c>
      <c r="F19" s="71">
        <f>E19+0.7</f>
        <v>14.7</v>
      </c>
      <c r="G19" s="71">
        <f>F19+0.7</f>
        <v>15.4</v>
      </c>
      <c r="H19" s="67"/>
      <c r="I19" s="98"/>
      <c r="J19" s="98"/>
      <c r="K19" s="98"/>
      <c r="L19" s="98"/>
      <c r="M19" s="189"/>
      <c r="N19" s="98"/>
    </row>
    <row r="20" ht="29.15" customHeight="1" spans="1:14">
      <c r="A20" s="80" t="s">
        <v>150</v>
      </c>
      <c r="B20" s="71">
        <f t="shared" si="10"/>
        <v>32.5</v>
      </c>
      <c r="C20" s="72">
        <v>33</v>
      </c>
      <c r="D20" s="71">
        <f t="shared" si="11"/>
        <v>33.5</v>
      </c>
      <c r="E20" s="71">
        <f t="shared" si="11"/>
        <v>34</v>
      </c>
      <c r="F20" s="71">
        <f>E20+0.5</f>
        <v>34.5</v>
      </c>
      <c r="G20" s="71">
        <f t="shared" ref="G20:G22" si="12">F20</f>
        <v>34.5</v>
      </c>
      <c r="H20" s="67"/>
      <c r="I20" s="98"/>
      <c r="J20" s="98"/>
      <c r="K20" s="98"/>
      <c r="L20" s="98"/>
      <c r="M20" s="189"/>
      <c r="N20" s="98"/>
    </row>
    <row r="21" ht="29.15" customHeight="1" spans="1:14">
      <c r="A21" s="73" t="s">
        <v>151</v>
      </c>
      <c r="B21" s="71">
        <f t="shared" si="10"/>
        <v>24</v>
      </c>
      <c r="C21" s="74">
        <v>24.5</v>
      </c>
      <c r="D21" s="71">
        <f t="shared" si="11"/>
        <v>25</v>
      </c>
      <c r="E21" s="71">
        <f t="shared" si="11"/>
        <v>25.5</v>
      </c>
      <c r="F21" s="71">
        <f>E21+0.5</f>
        <v>26</v>
      </c>
      <c r="G21" s="71">
        <f t="shared" si="12"/>
        <v>26</v>
      </c>
      <c r="H21" s="67"/>
      <c r="I21" s="98"/>
      <c r="J21" s="98"/>
      <c r="K21" s="98"/>
      <c r="L21" s="98"/>
      <c r="M21" s="189"/>
      <c r="N21" s="98"/>
    </row>
    <row r="22" ht="29.15" customHeight="1" spans="1:14">
      <c r="A22" s="81" t="s">
        <v>152</v>
      </c>
      <c r="B22" s="82">
        <f>C22-1</f>
        <v>15.5</v>
      </c>
      <c r="C22" s="83">
        <v>16.5</v>
      </c>
      <c r="D22" s="82">
        <f>C22</f>
        <v>16.5</v>
      </c>
      <c r="E22" s="82">
        <f>D22+1.5</f>
        <v>18</v>
      </c>
      <c r="F22" s="82">
        <f>E22</f>
        <v>18</v>
      </c>
      <c r="G22" s="82">
        <f t="shared" si="12"/>
        <v>18</v>
      </c>
      <c r="H22" s="67"/>
      <c r="I22" s="98"/>
      <c r="J22" s="98"/>
      <c r="K22" s="98"/>
      <c r="L22" s="98"/>
      <c r="M22" s="189"/>
      <c r="N22" s="98"/>
    </row>
    <row r="23" ht="29.15" customHeight="1" spans="1:14">
      <c r="A23" s="84"/>
      <c r="B23" s="185"/>
      <c r="C23" s="185"/>
      <c r="D23" s="185"/>
      <c r="E23" s="185"/>
      <c r="F23" s="185"/>
      <c r="G23" s="185"/>
      <c r="H23" s="85"/>
      <c r="I23" s="190"/>
      <c r="J23" s="190"/>
      <c r="K23" s="98"/>
      <c r="L23" s="190"/>
      <c r="M23" s="190"/>
      <c r="N23" s="190"/>
    </row>
    <row r="24" ht="15" spans="1:14">
      <c r="A24" s="86" t="s">
        <v>90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58" t="s">
        <v>175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ht="14.25" spans="1:13">
      <c r="A26" s="87" t="s">
        <v>176</v>
      </c>
      <c r="B26" s="87"/>
      <c r="C26" s="87"/>
      <c r="D26" s="87"/>
      <c r="E26" s="87"/>
      <c r="F26" s="87"/>
      <c r="G26" s="87"/>
      <c r="H26" s="87"/>
      <c r="I26" s="86" t="s">
        <v>153</v>
      </c>
      <c r="J26" s="103"/>
      <c r="K26" s="86" t="s">
        <v>177</v>
      </c>
      <c r="L26" s="86"/>
      <c r="M26" s="86" t="s">
        <v>155</v>
      </c>
    </row>
    <row r="27" ht="19" customHeight="1" spans="1:1">
      <c r="A27" s="58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" sqref="A2:G22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/>
      <c r="I2" s="88" t="s">
        <v>22</v>
      </c>
      <c r="J2" s="89" t="s">
        <v>23</v>
      </c>
      <c r="K2" s="89"/>
      <c r="L2" s="89"/>
      <c r="M2" s="89"/>
      <c r="N2" s="90"/>
    </row>
    <row r="3" ht="29.15" customHeight="1" spans="1:14">
      <c r="A3" s="66" t="s">
        <v>112</v>
      </c>
      <c r="B3" s="66" t="s">
        <v>113</v>
      </c>
      <c r="C3" s="66"/>
      <c r="D3" s="66"/>
      <c r="E3" s="66"/>
      <c r="F3" s="66"/>
      <c r="G3" s="66"/>
      <c r="H3" s="67"/>
      <c r="I3" s="66" t="s">
        <v>114</v>
      </c>
      <c r="J3" s="66"/>
      <c r="K3" s="66"/>
      <c r="L3" s="66"/>
      <c r="M3" s="66"/>
      <c r="N3" s="91"/>
    </row>
    <row r="4" ht="29.15" customHeight="1" spans="1:14">
      <c r="A4" s="66"/>
      <c r="B4" s="68" t="s">
        <v>75</v>
      </c>
      <c r="C4" s="69" t="s">
        <v>76</v>
      </c>
      <c r="D4" s="68" t="s">
        <v>77</v>
      </c>
      <c r="E4" s="68" t="s">
        <v>78</v>
      </c>
      <c r="F4" s="68" t="s">
        <v>79</v>
      </c>
      <c r="G4" s="68" t="s">
        <v>80</v>
      </c>
      <c r="H4" s="67"/>
      <c r="I4" s="92"/>
      <c r="J4" s="92"/>
      <c r="K4" s="92"/>
      <c r="L4" s="92"/>
      <c r="M4" s="92"/>
      <c r="N4" s="180"/>
    </row>
    <row r="5" ht="29.15" customHeight="1" spans="1:14">
      <c r="A5" s="66"/>
      <c r="B5" s="68" t="s">
        <v>116</v>
      </c>
      <c r="C5" s="69" t="s">
        <v>117</v>
      </c>
      <c r="D5" s="68" t="s">
        <v>118</v>
      </c>
      <c r="E5" s="68" t="s">
        <v>119</v>
      </c>
      <c r="F5" s="68" t="s">
        <v>120</v>
      </c>
      <c r="G5" s="68" t="s">
        <v>121</v>
      </c>
      <c r="H5" s="67"/>
      <c r="I5" s="95"/>
      <c r="J5" s="95"/>
      <c r="K5" s="95"/>
      <c r="L5" s="95"/>
      <c r="M5" s="95"/>
      <c r="N5" s="96"/>
    </row>
    <row r="6" ht="29.15" customHeight="1" spans="1:14">
      <c r="A6" s="70" t="s">
        <v>124</v>
      </c>
      <c r="B6" s="71">
        <f t="shared" ref="B6:B8" si="0">C6-2</f>
        <v>58.5</v>
      </c>
      <c r="C6" s="72">
        <v>60.5</v>
      </c>
      <c r="D6" s="71">
        <f t="shared" ref="D6:E8" si="1">C6+2</f>
        <v>62.5</v>
      </c>
      <c r="E6" s="71">
        <f t="shared" si="1"/>
        <v>64.5</v>
      </c>
      <c r="F6" s="71">
        <f t="shared" ref="F6:G8" si="2">E6+1</f>
        <v>65.5</v>
      </c>
      <c r="G6" s="71">
        <f t="shared" si="2"/>
        <v>66.5</v>
      </c>
      <c r="H6" s="67"/>
      <c r="I6" s="97"/>
      <c r="J6" s="97"/>
      <c r="K6" s="97"/>
      <c r="L6" s="97"/>
      <c r="M6" s="97"/>
      <c r="N6" s="181"/>
    </row>
    <row r="7" ht="29.15" customHeight="1" spans="1:14">
      <c r="A7" s="73" t="s">
        <v>170</v>
      </c>
      <c r="B7" s="71">
        <f t="shared" si="0"/>
        <v>51</v>
      </c>
      <c r="C7" s="72">
        <v>53</v>
      </c>
      <c r="D7" s="71">
        <f t="shared" si="1"/>
        <v>55</v>
      </c>
      <c r="E7" s="71">
        <f t="shared" si="1"/>
        <v>57</v>
      </c>
      <c r="F7" s="71">
        <f t="shared" si="2"/>
        <v>58</v>
      </c>
      <c r="G7" s="71">
        <f t="shared" si="2"/>
        <v>59</v>
      </c>
      <c r="H7" s="67"/>
      <c r="I7" s="98"/>
      <c r="J7" s="98"/>
      <c r="K7" s="98"/>
      <c r="L7" s="98"/>
      <c r="M7" s="98"/>
      <c r="N7" s="182"/>
    </row>
    <row r="8" ht="29.15" customHeight="1" spans="1:14">
      <c r="A8" s="73" t="s">
        <v>171</v>
      </c>
      <c r="B8" s="71">
        <f t="shared" si="0"/>
        <v>51</v>
      </c>
      <c r="C8" s="74" t="s">
        <v>172</v>
      </c>
      <c r="D8" s="71">
        <f t="shared" si="1"/>
        <v>55</v>
      </c>
      <c r="E8" s="71">
        <f t="shared" si="1"/>
        <v>57</v>
      </c>
      <c r="F8" s="71">
        <f t="shared" si="2"/>
        <v>58</v>
      </c>
      <c r="G8" s="71">
        <f t="shared" si="2"/>
        <v>59</v>
      </c>
      <c r="H8" s="67"/>
      <c r="I8" s="98"/>
      <c r="J8" s="98"/>
      <c r="K8" s="98"/>
      <c r="L8" s="98"/>
      <c r="M8" s="98"/>
      <c r="N8" s="183"/>
    </row>
    <row r="9" ht="29.15" customHeight="1" spans="1:14">
      <c r="A9" s="73" t="s">
        <v>128</v>
      </c>
      <c r="B9" s="71">
        <f t="shared" ref="B9:B12" si="3">C9-4</f>
        <v>94</v>
      </c>
      <c r="C9" s="74">
        <v>98</v>
      </c>
      <c r="D9" s="71">
        <f t="shared" ref="D9:D12" si="4">C9+4</f>
        <v>102</v>
      </c>
      <c r="E9" s="71">
        <f>D9+4</f>
        <v>106</v>
      </c>
      <c r="F9" s="71">
        <f t="shared" ref="F9:F12" si="5">E9+6</f>
        <v>112</v>
      </c>
      <c r="G9" s="71">
        <f>F9+6</f>
        <v>118</v>
      </c>
      <c r="H9" s="67"/>
      <c r="I9" s="97"/>
      <c r="J9" s="97"/>
      <c r="K9" s="97"/>
      <c r="L9" s="97"/>
      <c r="M9" s="97"/>
      <c r="N9" s="184"/>
    </row>
    <row r="10" ht="29.15" customHeight="1" spans="1:14">
      <c r="A10" s="73" t="s">
        <v>130</v>
      </c>
      <c r="B10" s="71">
        <f t="shared" si="3"/>
        <v>87</v>
      </c>
      <c r="C10" s="74">
        <v>91</v>
      </c>
      <c r="D10" s="71">
        <f t="shared" si="4"/>
        <v>95</v>
      </c>
      <c r="E10" s="71">
        <f t="shared" ref="E10:E12" si="6">D10+5</f>
        <v>100</v>
      </c>
      <c r="F10" s="71">
        <f t="shared" si="5"/>
        <v>106</v>
      </c>
      <c r="G10" s="71">
        <f t="shared" ref="G10:G12" si="7">F10+7</f>
        <v>113</v>
      </c>
      <c r="H10" s="67"/>
      <c r="I10" s="97"/>
      <c r="J10" s="97"/>
      <c r="K10" s="97"/>
      <c r="L10" s="97"/>
      <c r="M10" s="97"/>
      <c r="N10" s="184"/>
    </row>
    <row r="11" ht="29.15" customHeight="1" spans="1:14">
      <c r="A11" s="73" t="s">
        <v>132</v>
      </c>
      <c r="B11" s="75">
        <f t="shared" si="3"/>
        <v>94</v>
      </c>
      <c r="C11" s="74" t="s">
        <v>133</v>
      </c>
      <c r="D11" s="75">
        <f t="shared" si="4"/>
        <v>102</v>
      </c>
      <c r="E11" s="75">
        <f t="shared" si="6"/>
        <v>107</v>
      </c>
      <c r="F11" s="75">
        <f t="shared" si="5"/>
        <v>113</v>
      </c>
      <c r="G11" s="75">
        <f t="shared" si="7"/>
        <v>120</v>
      </c>
      <c r="H11" s="67"/>
      <c r="I11" s="97"/>
      <c r="J11" s="97"/>
      <c r="K11" s="97"/>
      <c r="L11" s="97"/>
      <c r="M11" s="97"/>
      <c r="N11" s="184"/>
    </row>
    <row r="12" ht="29.15" customHeight="1" spans="1:14">
      <c r="A12" s="73" t="s">
        <v>173</v>
      </c>
      <c r="B12" s="75">
        <f t="shared" si="3"/>
        <v>98</v>
      </c>
      <c r="C12" s="74" t="s">
        <v>174</v>
      </c>
      <c r="D12" s="75">
        <f t="shared" si="4"/>
        <v>106</v>
      </c>
      <c r="E12" s="75">
        <f t="shared" si="6"/>
        <v>111</v>
      </c>
      <c r="F12" s="75">
        <f t="shared" si="5"/>
        <v>117</v>
      </c>
      <c r="G12" s="75">
        <f t="shared" si="7"/>
        <v>124</v>
      </c>
      <c r="H12" s="67"/>
      <c r="I12" s="97"/>
      <c r="J12" s="97"/>
      <c r="K12" s="97"/>
      <c r="L12" s="97"/>
      <c r="M12" s="97"/>
      <c r="N12" s="184"/>
    </row>
    <row r="13" ht="29.15" customHeight="1" spans="1:14">
      <c r="A13" s="73" t="s">
        <v>136</v>
      </c>
      <c r="B13" s="71">
        <f t="shared" ref="B13:B15" si="8">C13-1</f>
        <v>54</v>
      </c>
      <c r="C13" s="72">
        <v>55</v>
      </c>
      <c r="D13" s="71">
        <f t="shared" ref="D13:E15" si="9">C13+1</f>
        <v>56</v>
      </c>
      <c r="E13" s="71">
        <f t="shared" si="9"/>
        <v>57</v>
      </c>
      <c r="F13" s="71">
        <f>E13+1.5</f>
        <v>58.5</v>
      </c>
      <c r="G13" s="71">
        <f>F13+1.5</f>
        <v>60</v>
      </c>
      <c r="H13" s="67"/>
      <c r="I13" s="98"/>
      <c r="J13" s="98"/>
      <c r="K13" s="98"/>
      <c r="L13" s="98"/>
      <c r="M13" s="98"/>
      <c r="N13" s="183"/>
    </row>
    <row r="14" ht="29.15" customHeight="1" spans="1:14">
      <c r="A14" s="73" t="s">
        <v>139</v>
      </c>
      <c r="B14" s="71">
        <f t="shared" si="8"/>
        <v>37</v>
      </c>
      <c r="C14" s="72">
        <v>38</v>
      </c>
      <c r="D14" s="71">
        <f t="shared" si="9"/>
        <v>39</v>
      </c>
      <c r="E14" s="71">
        <f t="shared" si="9"/>
        <v>40</v>
      </c>
      <c r="F14" s="71">
        <f>E14+1.2</f>
        <v>41.2</v>
      </c>
      <c r="G14" s="71">
        <f>F14+1.2</f>
        <v>42.4</v>
      </c>
      <c r="H14" s="67"/>
      <c r="I14" s="98"/>
      <c r="J14" s="98"/>
      <c r="K14" s="98"/>
      <c r="L14" s="98"/>
      <c r="M14" s="98"/>
      <c r="N14" s="183"/>
    </row>
    <row r="15" ht="29.15" customHeight="1" spans="1:14">
      <c r="A15" s="73" t="s">
        <v>141</v>
      </c>
      <c r="B15" s="71">
        <f t="shared" si="8"/>
        <v>58</v>
      </c>
      <c r="C15" s="72">
        <v>59</v>
      </c>
      <c r="D15" s="71">
        <f t="shared" si="9"/>
        <v>60</v>
      </c>
      <c r="E15" s="71">
        <f t="shared" si="9"/>
        <v>61</v>
      </c>
      <c r="F15" s="71">
        <f>E15+0.5</f>
        <v>61.5</v>
      </c>
      <c r="G15" s="71">
        <f>F15+0.5</f>
        <v>62</v>
      </c>
      <c r="H15" s="67"/>
      <c r="I15" s="98"/>
      <c r="J15" s="98"/>
      <c r="K15" s="98"/>
      <c r="L15" s="98"/>
      <c r="M15" s="98"/>
      <c r="N15" s="183"/>
    </row>
    <row r="16" ht="29.15" customHeight="1" spans="1:14">
      <c r="A16" s="73" t="s">
        <v>142</v>
      </c>
      <c r="B16" s="71">
        <f>C16-0.8</f>
        <v>17.2</v>
      </c>
      <c r="C16" s="72">
        <v>18</v>
      </c>
      <c r="D16" s="71">
        <f>C16+0.8</f>
        <v>18.8</v>
      </c>
      <c r="E16" s="71">
        <f>D16+0.8</f>
        <v>19.6</v>
      </c>
      <c r="F16" s="71">
        <f>E16+1.1</f>
        <v>20.7</v>
      </c>
      <c r="G16" s="71">
        <f>F16+1.1</f>
        <v>21.8</v>
      </c>
      <c r="H16" s="67"/>
      <c r="I16" s="98"/>
      <c r="J16" s="98"/>
      <c r="K16" s="98"/>
      <c r="L16" s="98"/>
      <c r="M16" s="98"/>
      <c r="N16" s="183"/>
    </row>
    <row r="17" ht="29.15" customHeight="1" spans="1:14">
      <c r="A17" s="73" t="s">
        <v>145</v>
      </c>
      <c r="B17" s="71">
        <f>C17-0.6</f>
        <v>14.9</v>
      </c>
      <c r="C17" s="76">
        <v>15.5</v>
      </c>
      <c r="D17" s="71">
        <f>C17+0.6</f>
        <v>16.1</v>
      </c>
      <c r="E17" s="71">
        <f>D17+0.6</f>
        <v>16.7</v>
      </c>
      <c r="F17" s="71">
        <f>E17+0.95</f>
        <v>17.65</v>
      </c>
      <c r="G17" s="71">
        <f>F17+0.95</f>
        <v>18.6</v>
      </c>
      <c r="H17" s="67"/>
      <c r="I17" s="98"/>
      <c r="J17" s="98"/>
      <c r="K17" s="98"/>
      <c r="L17" s="98"/>
      <c r="M17" s="98"/>
      <c r="N17" s="183"/>
    </row>
    <row r="18" ht="29.15" customHeight="1" spans="1:14">
      <c r="A18" s="73" t="s">
        <v>146</v>
      </c>
      <c r="B18" s="77">
        <f t="shared" ref="B18:B21" si="10">C18-0.5</f>
        <v>10</v>
      </c>
      <c r="C18" s="78">
        <v>10.5</v>
      </c>
      <c r="D18" s="77">
        <f t="shared" ref="D18:E21" si="11">C18+0.5</f>
        <v>11</v>
      </c>
      <c r="E18" s="77">
        <f t="shared" si="11"/>
        <v>11.5</v>
      </c>
      <c r="F18" s="79">
        <f>E18+0.7</f>
        <v>12.2</v>
      </c>
      <c r="G18" s="79">
        <f>F18+0.7</f>
        <v>12.9</v>
      </c>
      <c r="H18" s="67"/>
      <c r="I18" s="98"/>
      <c r="J18" s="98"/>
      <c r="K18" s="98"/>
      <c r="L18" s="98"/>
      <c r="M18" s="98"/>
      <c r="N18" s="183"/>
    </row>
    <row r="19" ht="29.15" customHeight="1" spans="1:14">
      <c r="A19" s="73" t="s">
        <v>149</v>
      </c>
      <c r="B19" s="71">
        <f t="shared" si="10"/>
        <v>12.5</v>
      </c>
      <c r="C19" s="72">
        <v>13</v>
      </c>
      <c r="D19" s="71">
        <f t="shared" si="11"/>
        <v>13.5</v>
      </c>
      <c r="E19" s="71">
        <f t="shared" si="11"/>
        <v>14</v>
      </c>
      <c r="F19" s="71">
        <f>E19+0.7</f>
        <v>14.7</v>
      </c>
      <c r="G19" s="71">
        <f>F19+0.7</f>
        <v>15.4</v>
      </c>
      <c r="H19" s="67"/>
      <c r="I19" s="98"/>
      <c r="J19" s="98"/>
      <c r="K19" s="98"/>
      <c r="L19" s="98"/>
      <c r="M19" s="98"/>
      <c r="N19" s="183"/>
    </row>
    <row r="20" ht="29.15" customHeight="1" spans="1:14">
      <c r="A20" s="80" t="s">
        <v>150</v>
      </c>
      <c r="B20" s="71">
        <f t="shared" si="10"/>
        <v>32.5</v>
      </c>
      <c r="C20" s="72">
        <v>33</v>
      </c>
      <c r="D20" s="71">
        <f t="shared" si="11"/>
        <v>33.5</v>
      </c>
      <c r="E20" s="71">
        <f t="shared" si="11"/>
        <v>34</v>
      </c>
      <c r="F20" s="71">
        <f>E20+0.5</f>
        <v>34.5</v>
      </c>
      <c r="G20" s="71">
        <f t="shared" ref="G20:G22" si="12">F20</f>
        <v>34.5</v>
      </c>
      <c r="H20" s="67"/>
      <c r="I20" s="98"/>
      <c r="J20" s="98"/>
      <c r="K20" s="98"/>
      <c r="L20" s="98"/>
      <c r="M20" s="98"/>
      <c r="N20" s="183"/>
    </row>
    <row r="21" ht="29.15" customHeight="1" spans="1:14">
      <c r="A21" s="73" t="s">
        <v>151</v>
      </c>
      <c r="B21" s="71">
        <f t="shared" si="10"/>
        <v>24</v>
      </c>
      <c r="C21" s="74">
        <v>24.5</v>
      </c>
      <c r="D21" s="71">
        <f t="shared" si="11"/>
        <v>25</v>
      </c>
      <c r="E21" s="71">
        <f t="shared" si="11"/>
        <v>25.5</v>
      </c>
      <c r="F21" s="71">
        <f>E21+0.5</f>
        <v>26</v>
      </c>
      <c r="G21" s="71">
        <f t="shared" si="12"/>
        <v>26</v>
      </c>
      <c r="H21" s="67"/>
      <c r="I21" s="98"/>
      <c r="J21" s="98"/>
      <c r="K21" s="98"/>
      <c r="L21" s="98"/>
      <c r="M21" s="98"/>
      <c r="N21" s="183"/>
    </row>
    <row r="22" ht="29.15" customHeight="1" spans="1:14">
      <c r="A22" s="81" t="s">
        <v>152</v>
      </c>
      <c r="B22" s="82">
        <f>C22-1</f>
        <v>15.5</v>
      </c>
      <c r="C22" s="83">
        <v>16.5</v>
      </c>
      <c r="D22" s="82">
        <f>C22</f>
        <v>16.5</v>
      </c>
      <c r="E22" s="82">
        <f>D22+1.5</f>
        <v>18</v>
      </c>
      <c r="F22" s="82">
        <f>E22</f>
        <v>18</v>
      </c>
      <c r="G22" s="82">
        <f t="shared" si="12"/>
        <v>18</v>
      </c>
      <c r="H22" s="67"/>
      <c r="I22" s="98"/>
      <c r="J22" s="98"/>
      <c r="K22" s="98"/>
      <c r="L22" s="98"/>
      <c r="M22" s="98"/>
      <c r="N22" s="183"/>
    </row>
    <row r="23" ht="29.15" customHeight="1" spans="1:14">
      <c r="A23" s="84"/>
      <c r="B23" s="84"/>
      <c r="C23" s="84"/>
      <c r="D23" s="84"/>
      <c r="E23" s="84"/>
      <c r="F23" s="84"/>
      <c r="G23" s="84"/>
      <c r="H23" s="85"/>
      <c r="I23" s="99"/>
      <c r="J23" s="100"/>
      <c r="K23" s="101"/>
      <c r="L23" s="100"/>
      <c r="M23" s="100"/>
      <c r="N23" s="102"/>
    </row>
    <row r="24" ht="15" spans="1:14">
      <c r="A24" s="86" t="s">
        <v>90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58" t="s">
        <v>175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ht="14.25" spans="1:13">
      <c r="A26" s="87" t="s">
        <v>176</v>
      </c>
      <c r="B26" s="87"/>
      <c r="C26" s="87"/>
      <c r="D26" s="87"/>
      <c r="E26" s="87"/>
      <c r="F26" s="87"/>
      <c r="G26" s="87"/>
      <c r="H26" s="87"/>
      <c r="I26" s="86" t="s">
        <v>153</v>
      </c>
      <c r="J26" s="103"/>
      <c r="K26" s="86" t="s">
        <v>177</v>
      </c>
      <c r="L26" s="86"/>
      <c r="M26" s="86" t="s">
        <v>155</v>
      </c>
    </row>
    <row r="27" ht="19" customHeight="1" spans="1:1">
      <c r="A27" s="58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11" sqref="A11:K11"/>
    </sheetView>
  </sheetViews>
  <sheetFormatPr defaultColWidth="10.0833333333333" defaultRowHeight="14.25"/>
  <cols>
    <col min="1" max="1" width="9.58333333333333" style="104" customWidth="1"/>
    <col min="2" max="2" width="11.0833333333333" style="104" customWidth="1"/>
    <col min="3" max="3" width="9.08333333333333" style="104" customWidth="1"/>
    <col min="4" max="4" width="9.5" style="104" customWidth="1"/>
    <col min="5" max="5" width="11.3333333333333" style="104" customWidth="1"/>
    <col min="6" max="6" width="10.3333333333333" style="104" customWidth="1"/>
    <col min="7" max="7" width="9.5" style="104" customWidth="1"/>
    <col min="8" max="8" width="9.08333333333333" style="104" customWidth="1"/>
    <col min="9" max="9" width="8.08333333333333" style="104" customWidth="1"/>
    <col min="10" max="10" width="10.5" style="104" customWidth="1"/>
    <col min="11" max="11" width="12.0833333333333" style="104" customWidth="1"/>
    <col min="12" max="16384" width="10.0833333333333" style="104"/>
  </cols>
  <sheetData>
    <row r="1" ht="26.25" spans="1:11">
      <c r="A1" s="105" t="s">
        <v>178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18</v>
      </c>
      <c r="B2" s="107" t="s">
        <v>19</v>
      </c>
      <c r="C2" s="107"/>
      <c r="D2" s="108" t="s">
        <v>27</v>
      </c>
      <c r="E2" s="109" t="s">
        <v>28</v>
      </c>
      <c r="F2" s="110" t="s">
        <v>179</v>
      </c>
      <c r="G2" s="111" t="s">
        <v>34</v>
      </c>
      <c r="H2" s="112"/>
      <c r="I2" s="139" t="s">
        <v>22</v>
      </c>
      <c r="J2" s="162" t="s">
        <v>23</v>
      </c>
      <c r="K2" s="163"/>
    </row>
    <row r="3" spans="1:11">
      <c r="A3" s="113" t="s">
        <v>40</v>
      </c>
      <c r="B3" s="114">
        <v>988</v>
      </c>
      <c r="C3" s="114"/>
      <c r="D3" s="115" t="s">
        <v>180</v>
      </c>
      <c r="E3" s="116">
        <v>45468</v>
      </c>
      <c r="F3" s="117"/>
      <c r="G3" s="117"/>
      <c r="H3" s="118" t="s">
        <v>181</v>
      </c>
      <c r="I3" s="118"/>
      <c r="J3" s="118"/>
      <c r="K3" s="164"/>
    </row>
    <row r="4" spans="1:11">
      <c r="A4" s="119" t="s">
        <v>37</v>
      </c>
      <c r="B4" s="114">
        <v>2</v>
      </c>
      <c r="C4" s="114">
        <v>5</v>
      </c>
      <c r="D4" s="120" t="s">
        <v>182</v>
      </c>
      <c r="E4" s="117"/>
      <c r="F4" s="117"/>
      <c r="G4" s="117"/>
      <c r="H4" s="120" t="s">
        <v>183</v>
      </c>
      <c r="I4" s="120"/>
      <c r="J4" s="133" t="s">
        <v>31</v>
      </c>
      <c r="K4" s="165" t="s">
        <v>32</v>
      </c>
    </row>
    <row r="5" spans="1:11">
      <c r="A5" s="119" t="s">
        <v>184</v>
      </c>
      <c r="B5" s="114"/>
      <c r="C5" s="114"/>
      <c r="D5" s="115" t="s">
        <v>185</v>
      </c>
      <c r="E5" s="115" t="s">
        <v>186</v>
      </c>
      <c r="F5" s="115" t="s">
        <v>187</v>
      </c>
      <c r="G5" s="115" t="s">
        <v>188</v>
      </c>
      <c r="H5" s="120" t="s">
        <v>189</v>
      </c>
      <c r="I5" s="120"/>
      <c r="J5" s="133" t="s">
        <v>31</v>
      </c>
      <c r="K5" s="165" t="s">
        <v>32</v>
      </c>
    </row>
    <row r="6" ht="15" spans="1:11">
      <c r="A6" s="121" t="s">
        <v>190</v>
      </c>
      <c r="B6" s="122"/>
      <c r="C6" s="122"/>
      <c r="D6" s="123" t="s">
        <v>191</v>
      </c>
      <c r="E6" s="124"/>
      <c r="F6" s="125"/>
      <c r="G6" s="123"/>
      <c r="H6" s="126" t="s">
        <v>192</v>
      </c>
      <c r="I6" s="126"/>
      <c r="J6" s="125" t="s">
        <v>31</v>
      </c>
      <c r="K6" s="166" t="s">
        <v>32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193</v>
      </c>
      <c r="B8" s="110" t="s">
        <v>194</v>
      </c>
      <c r="C8" s="110" t="s">
        <v>195</v>
      </c>
      <c r="D8" s="110" t="s">
        <v>196</v>
      </c>
      <c r="E8" s="110" t="s">
        <v>197</v>
      </c>
      <c r="F8" s="110" t="s">
        <v>198</v>
      </c>
      <c r="G8" s="131"/>
      <c r="H8" s="132"/>
      <c r="I8" s="132"/>
      <c r="J8" s="132"/>
      <c r="K8" s="167"/>
    </row>
    <row r="9" spans="1:11">
      <c r="A9" s="119" t="s">
        <v>199</v>
      </c>
      <c r="B9" s="120"/>
      <c r="C9" s="133" t="s">
        <v>31</v>
      </c>
      <c r="D9" s="133" t="s">
        <v>32</v>
      </c>
      <c r="E9" s="115" t="s">
        <v>200</v>
      </c>
      <c r="F9" s="134" t="s">
        <v>201</v>
      </c>
      <c r="G9" s="135"/>
      <c r="H9" s="136"/>
      <c r="I9" s="136"/>
      <c r="J9" s="136"/>
      <c r="K9" s="168"/>
    </row>
    <row r="10" spans="1:11">
      <c r="A10" s="119" t="s">
        <v>202</v>
      </c>
      <c r="B10" s="120"/>
      <c r="C10" s="133" t="s">
        <v>31</v>
      </c>
      <c r="D10" s="133" t="s">
        <v>32</v>
      </c>
      <c r="E10" s="115" t="s">
        <v>203</v>
      </c>
      <c r="F10" s="134" t="s">
        <v>204</v>
      </c>
      <c r="G10" s="135" t="s">
        <v>205</v>
      </c>
      <c r="H10" s="136"/>
      <c r="I10" s="136"/>
      <c r="J10" s="136"/>
      <c r="K10" s="168"/>
    </row>
    <row r="11" spans="1:11">
      <c r="A11" s="137" t="s">
        <v>164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pans="1:11">
      <c r="A12" s="113" t="s">
        <v>52</v>
      </c>
      <c r="B12" s="133" t="s">
        <v>48</v>
      </c>
      <c r="C12" s="133" t="s">
        <v>49</v>
      </c>
      <c r="D12" s="134"/>
      <c r="E12" s="115" t="s">
        <v>50</v>
      </c>
      <c r="F12" s="133" t="s">
        <v>48</v>
      </c>
      <c r="G12" s="133" t="s">
        <v>49</v>
      </c>
      <c r="H12" s="133"/>
      <c r="I12" s="115" t="s">
        <v>206</v>
      </c>
      <c r="J12" s="133" t="s">
        <v>48</v>
      </c>
      <c r="K12" s="165" t="s">
        <v>49</v>
      </c>
    </row>
    <row r="13" spans="1:11">
      <c r="A13" s="113" t="s">
        <v>55</v>
      </c>
      <c r="B13" s="133" t="s">
        <v>48</v>
      </c>
      <c r="C13" s="133" t="s">
        <v>49</v>
      </c>
      <c r="D13" s="134"/>
      <c r="E13" s="115" t="s">
        <v>60</v>
      </c>
      <c r="F13" s="133" t="s">
        <v>48</v>
      </c>
      <c r="G13" s="133" t="s">
        <v>49</v>
      </c>
      <c r="H13" s="133"/>
      <c r="I13" s="115" t="s">
        <v>207</v>
      </c>
      <c r="J13" s="133" t="s">
        <v>48</v>
      </c>
      <c r="K13" s="165" t="s">
        <v>49</v>
      </c>
    </row>
    <row r="14" ht="15" spans="1:11">
      <c r="A14" s="121" t="s">
        <v>208</v>
      </c>
      <c r="B14" s="125" t="s">
        <v>48</v>
      </c>
      <c r="C14" s="125" t="s">
        <v>49</v>
      </c>
      <c r="D14" s="124"/>
      <c r="E14" s="123" t="s">
        <v>209</v>
      </c>
      <c r="F14" s="125" t="s">
        <v>48</v>
      </c>
      <c r="G14" s="125" t="s">
        <v>49</v>
      </c>
      <c r="H14" s="125"/>
      <c r="I14" s="123" t="s">
        <v>210</v>
      </c>
      <c r="J14" s="125" t="s">
        <v>48</v>
      </c>
      <c r="K14" s="166" t="s">
        <v>49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6" t="s">
        <v>211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0"/>
    </row>
    <row r="17" spans="1:11">
      <c r="A17" s="119" t="s">
        <v>212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1"/>
    </row>
    <row r="18" spans="1:11">
      <c r="A18" s="119" t="s">
        <v>213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1"/>
    </row>
    <row r="19" spans="1:11">
      <c r="A19" s="140" t="s">
        <v>214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5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pans="1:11">
      <c r="A24" s="119" t="s">
        <v>89</v>
      </c>
      <c r="B24" s="120"/>
      <c r="C24" s="133" t="s">
        <v>31</v>
      </c>
      <c r="D24" s="133" t="s">
        <v>32</v>
      </c>
      <c r="E24" s="118"/>
      <c r="F24" s="118"/>
      <c r="G24" s="118"/>
      <c r="H24" s="118"/>
      <c r="I24" s="118"/>
      <c r="J24" s="118"/>
      <c r="K24" s="164"/>
    </row>
    <row r="25" ht="15" spans="1:11">
      <c r="A25" s="145" t="s">
        <v>215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4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216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5"/>
    </row>
    <row r="28" spans="1:11">
      <c r="A28" s="141" t="s">
        <v>217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2"/>
    </row>
    <row r="29" spans="1:11">
      <c r="A29" s="141" t="s">
        <v>218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2"/>
    </row>
    <row r="30" ht="14" customHeight="1" spans="1:11">
      <c r="A30" s="141" t="s">
        <v>219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2"/>
    </row>
    <row r="31" ht="14" customHeight="1" spans="1:11">
      <c r="A31" s="141" t="s">
        <v>220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2"/>
    </row>
    <row r="32" ht="14" customHeight="1" spans="1:11">
      <c r="A32" s="141" t="s">
        <v>221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72"/>
    </row>
    <row r="33" ht="14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6"/>
    </row>
    <row r="34" ht="14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2"/>
    </row>
    <row r="35" ht="14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2"/>
    </row>
    <row r="36" ht="14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ht="18.75" customHeight="1" spans="1:11">
      <c r="A37" s="155" t="s">
        <v>222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ht="18.75" customHeight="1" spans="1:11">
      <c r="A38" s="119" t="s">
        <v>223</v>
      </c>
      <c r="B38" s="120"/>
      <c r="C38" s="120"/>
      <c r="D38" s="118" t="s">
        <v>224</v>
      </c>
      <c r="E38" s="118"/>
      <c r="F38" s="157" t="s">
        <v>225</v>
      </c>
      <c r="G38" s="158"/>
      <c r="H38" s="120" t="s">
        <v>226</v>
      </c>
      <c r="I38" s="120"/>
      <c r="J38" s="120" t="s">
        <v>227</v>
      </c>
      <c r="K38" s="171"/>
    </row>
    <row r="39" ht="18.75" customHeight="1" spans="1:11">
      <c r="A39" s="119" t="s">
        <v>90</v>
      </c>
      <c r="B39" s="120" t="s">
        <v>228</v>
      </c>
      <c r="C39" s="120"/>
      <c r="D39" s="120"/>
      <c r="E39" s="120"/>
      <c r="F39" s="120"/>
      <c r="G39" s="120"/>
      <c r="H39" s="120"/>
      <c r="I39" s="120"/>
      <c r="J39" s="120"/>
      <c r="K39" s="171"/>
    </row>
    <row r="40" ht="31" customHeight="1" spans="1:11">
      <c r="A40" s="119" t="s">
        <v>229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1"/>
    </row>
    <row r="41" ht="18.75" customHeight="1" spans="1:1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71"/>
    </row>
    <row r="42" ht="32.15" customHeight="1" spans="1:11">
      <c r="A42" s="121" t="s">
        <v>102</v>
      </c>
      <c r="B42" s="159" t="s">
        <v>230</v>
      </c>
      <c r="C42" s="159"/>
      <c r="D42" s="123" t="s">
        <v>231</v>
      </c>
      <c r="E42" s="124" t="s">
        <v>232</v>
      </c>
      <c r="F42" s="123" t="s">
        <v>106</v>
      </c>
      <c r="G42" s="160">
        <v>45425</v>
      </c>
      <c r="H42" s="161" t="s">
        <v>107</v>
      </c>
      <c r="I42" s="161"/>
      <c r="J42" s="159" t="s">
        <v>108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2" sqref="A2:G22"/>
    </sheetView>
  </sheetViews>
  <sheetFormatPr defaultColWidth="9" defaultRowHeight="26.15" customHeight="1"/>
  <cols>
    <col min="1" max="1" width="17.0833333333333" style="58" customWidth="1"/>
    <col min="2" max="7" width="9.33333333333333" style="58" customWidth="1"/>
    <col min="8" max="8" width="1.33333333333333" style="58" customWidth="1"/>
    <col min="9" max="9" width="16.5" style="58" customWidth="1"/>
    <col min="10" max="10" width="17" style="58" customWidth="1"/>
    <col min="11" max="11" width="18.5" style="58" customWidth="1"/>
    <col min="12" max="12" width="16.5833333333333" style="58" customWidth="1"/>
    <col min="13" max="13" width="14.0833333333333" style="58" customWidth="1"/>
    <col min="14" max="14" width="16.3333333333333" style="58" customWidth="1"/>
    <col min="15" max="16384" width="9" style="58"/>
  </cols>
  <sheetData>
    <row r="1" ht="30" customHeight="1" spans="1:14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9.15" customHeight="1" spans="1:14">
      <c r="A2" s="61" t="s">
        <v>27</v>
      </c>
      <c r="B2" s="62" t="s">
        <v>28</v>
      </c>
      <c r="C2" s="62"/>
      <c r="D2" s="63" t="s">
        <v>33</v>
      </c>
      <c r="E2" s="64" t="s">
        <v>34</v>
      </c>
      <c r="F2" s="64"/>
      <c r="G2" s="64"/>
      <c r="H2" s="65"/>
      <c r="I2" s="88" t="s">
        <v>22</v>
      </c>
      <c r="J2" s="89" t="s">
        <v>23</v>
      </c>
      <c r="K2" s="89"/>
      <c r="L2" s="89"/>
      <c r="M2" s="89"/>
      <c r="N2" s="90"/>
    </row>
    <row r="3" ht="29.15" customHeight="1" spans="1:14">
      <c r="A3" s="66" t="s">
        <v>112</v>
      </c>
      <c r="B3" s="66" t="s">
        <v>113</v>
      </c>
      <c r="C3" s="66"/>
      <c r="D3" s="66"/>
      <c r="E3" s="66"/>
      <c r="F3" s="66"/>
      <c r="G3" s="66"/>
      <c r="H3" s="67"/>
      <c r="I3" s="66" t="s">
        <v>114</v>
      </c>
      <c r="J3" s="66"/>
      <c r="K3" s="66"/>
      <c r="L3" s="66"/>
      <c r="M3" s="66"/>
      <c r="N3" s="91"/>
    </row>
    <row r="4" ht="29.15" customHeight="1" spans="1:14">
      <c r="A4" s="66"/>
      <c r="B4" s="68" t="s">
        <v>75</v>
      </c>
      <c r="C4" s="69" t="s">
        <v>76</v>
      </c>
      <c r="D4" s="68" t="s">
        <v>77</v>
      </c>
      <c r="E4" s="68" t="s">
        <v>78</v>
      </c>
      <c r="F4" s="68" t="s">
        <v>79</v>
      </c>
      <c r="G4" s="68" t="s">
        <v>80</v>
      </c>
      <c r="H4" s="67"/>
      <c r="I4" s="92"/>
      <c r="J4" s="93" t="s">
        <v>76</v>
      </c>
      <c r="K4" s="94" t="s">
        <v>77</v>
      </c>
      <c r="L4" s="93" t="s">
        <v>78</v>
      </c>
      <c r="M4" s="93" t="s">
        <v>79</v>
      </c>
      <c r="N4" s="93" t="s">
        <v>80</v>
      </c>
    </row>
    <row r="5" ht="29.15" customHeight="1" spans="1:14">
      <c r="A5" s="66"/>
      <c r="B5" s="68" t="s">
        <v>116</v>
      </c>
      <c r="C5" s="69" t="s">
        <v>117</v>
      </c>
      <c r="D5" s="68" t="s">
        <v>118</v>
      </c>
      <c r="E5" s="68" t="s">
        <v>119</v>
      </c>
      <c r="F5" s="68" t="s">
        <v>120</v>
      </c>
      <c r="G5" s="68" t="s">
        <v>121</v>
      </c>
      <c r="H5" s="67"/>
      <c r="I5" s="95"/>
      <c r="J5" s="95"/>
      <c r="K5" s="95"/>
      <c r="L5" s="95"/>
      <c r="M5" s="95"/>
      <c r="N5" s="96"/>
    </row>
    <row r="6" ht="29.15" customHeight="1" spans="1:14">
      <c r="A6" s="70" t="s">
        <v>124</v>
      </c>
      <c r="B6" s="71">
        <f t="shared" ref="B6:B8" si="0">C6-2</f>
        <v>58.5</v>
      </c>
      <c r="C6" s="72">
        <v>60.5</v>
      </c>
      <c r="D6" s="71">
        <f t="shared" ref="D6:E8" si="1">C6+2</f>
        <v>62.5</v>
      </c>
      <c r="E6" s="71">
        <f t="shared" si="1"/>
        <v>64.5</v>
      </c>
      <c r="F6" s="71">
        <f t="shared" ref="F6:G8" si="2">E6+1</f>
        <v>65.5</v>
      </c>
      <c r="G6" s="71">
        <f t="shared" si="2"/>
        <v>66.5</v>
      </c>
      <c r="H6" s="67"/>
      <c r="I6" s="97"/>
      <c r="J6" s="97"/>
      <c r="K6" s="97"/>
      <c r="L6" s="97"/>
      <c r="M6" s="97"/>
      <c r="N6" s="97"/>
    </row>
    <row r="7" ht="29.15" customHeight="1" spans="1:14">
      <c r="A7" s="73" t="s">
        <v>170</v>
      </c>
      <c r="B7" s="71">
        <f t="shared" si="0"/>
        <v>51</v>
      </c>
      <c r="C7" s="72">
        <v>53</v>
      </c>
      <c r="D7" s="71">
        <f t="shared" si="1"/>
        <v>55</v>
      </c>
      <c r="E7" s="71">
        <f t="shared" si="1"/>
        <v>57</v>
      </c>
      <c r="F7" s="71">
        <f t="shared" si="2"/>
        <v>58</v>
      </c>
      <c r="G7" s="71">
        <f t="shared" si="2"/>
        <v>59</v>
      </c>
      <c r="H7" s="67"/>
      <c r="I7" s="98"/>
      <c r="J7" s="98"/>
      <c r="K7" s="98"/>
      <c r="L7" s="98"/>
      <c r="M7" s="98"/>
      <c r="N7" s="98"/>
    </row>
    <row r="8" ht="29.15" customHeight="1" spans="1:14">
      <c r="A8" s="73" t="s">
        <v>171</v>
      </c>
      <c r="B8" s="71">
        <f t="shared" si="0"/>
        <v>51</v>
      </c>
      <c r="C8" s="74" t="s">
        <v>172</v>
      </c>
      <c r="D8" s="71">
        <f t="shared" si="1"/>
        <v>55</v>
      </c>
      <c r="E8" s="71">
        <f t="shared" si="1"/>
        <v>57</v>
      </c>
      <c r="F8" s="71">
        <f t="shared" si="2"/>
        <v>58</v>
      </c>
      <c r="G8" s="71">
        <f t="shared" si="2"/>
        <v>59</v>
      </c>
      <c r="H8" s="67"/>
      <c r="I8" s="98"/>
      <c r="J8" s="98"/>
      <c r="K8" s="98"/>
      <c r="L8" s="98"/>
      <c r="M8" s="98"/>
      <c r="N8" s="98"/>
    </row>
    <row r="9" ht="29.15" customHeight="1" spans="1:14">
      <c r="A9" s="73" t="s">
        <v>128</v>
      </c>
      <c r="B9" s="71">
        <f t="shared" ref="B9:B12" si="3">C9-4</f>
        <v>94</v>
      </c>
      <c r="C9" s="74">
        <v>98</v>
      </c>
      <c r="D9" s="71">
        <f t="shared" ref="D9:D12" si="4">C9+4</f>
        <v>102</v>
      </c>
      <c r="E9" s="71">
        <f>D9+4</f>
        <v>106</v>
      </c>
      <c r="F9" s="71">
        <f t="shared" ref="F9:F12" si="5">E9+6</f>
        <v>112</v>
      </c>
      <c r="G9" s="71">
        <f>F9+6</f>
        <v>118</v>
      </c>
      <c r="H9" s="67"/>
      <c r="I9" s="98"/>
      <c r="J9" s="98"/>
      <c r="K9" s="98"/>
      <c r="L9" s="98"/>
      <c r="M9" s="98"/>
      <c r="N9" s="98"/>
    </row>
    <row r="10" ht="29.15" customHeight="1" spans="1:14">
      <c r="A10" s="73" t="s">
        <v>130</v>
      </c>
      <c r="B10" s="71">
        <f t="shared" si="3"/>
        <v>87</v>
      </c>
      <c r="C10" s="74">
        <v>91</v>
      </c>
      <c r="D10" s="71">
        <f t="shared" si="4"/>
        <v>95</v>
      </c>
      <c r="E10" s="71">
        <f t="shared" ref="E10:E12" si="6">D10+5</f>
        <v>100</v>
      </c>
      <c r="F10" s="71">
        <f t="shared" si="5"/>
        <v>106</v>
      </c>
      <c r="G10" s="71">
        <f t="shared" ref="G10:G12" si="7">F10+7</f>
        <v>113</v>
      </c>
      <c r="H10" s="67"/>
      <c r="I10" s="98"/>
      <c r="J10" s="98"/>
      <c r="K10" s="98"/>
      <c r="L10" s="98"/>
      <c r="M10" s="98"/>
      <c r="N10" s="98"/>
    </row>
    <row r="11" ht="29.15" customHeight="1" spans="1:14">
      <c r="A11" s="73" t="s">
        <v>132</v>
      </c>
      <c r="B11" s="75">
        <f t="shared" si="3"/>
        <v>94</v>
      </c>
      <c r="C11" s="74" t="s">
        <v>133</v>
      </c>
      <c r="D11" s="75">
        <f t="shared" si="4"/>
        <v>102</v>
      </c>
      <c r="E11" s="75">
        <f t="shared" si="6"/>
        <v>107</v>
      </c>
      <c r="F11" s="75">
        <f t="shared" si="5"/>
        <v>113</v>
      </c>
      <c r="G11" s="75">
        <f t="shared" si="7"/>
        <v>120</v>
      </c>
      <c r="H11" s="67"/>
      <c r="I11" s="98"/>
      <c r="J11" s="98"/>
      <c r="K11" s="98"/>
      <c r="L11" s="98"/>
      <c r="M11" s="98"/>
      <c r="N11" s="98"/>
    </row>
    <row r="12" ht="29.15" customHeight="1" spans="1:14">
      <c r="A12" s="73" t="s">
        <v>173</v>
      </c>
      <c r="B12" s="75">
        <f t="shared" si="3"/>
        <v>98</v>
      </c>
      <c r="C12" s="74" t="s">
        <v>174</v>
      </c>
      <c r="D12" s="75">
        <f t="shared" si="4"/>
        <v>106</v>
      </c>
      <c r="E12" s="75">
        <f t="shared" si="6"/>
        <v>111</v>
      </c>
      <c r="F12" s="75">
        <f t="shared" si="5"/>
        <v>117</v>
      </c>
      <c r="G12" s="75">
        <f t="shared" si="7"/>
        <v>124</v>
      </c>
      <c r="H12" s="67"/>
      <c r="I12" s="98"/>
      <c r="J12" s="98"/>
      <c r="K12" s="98"/>
      <c r="L12" s="98"/>
      <c r="M12" s="98"/>
      <c r="N12" s="98"/>
    </row>
    <row r="13" ht="29.15" customHeight="1" spans="1:14">
      <c r="A13" s="73" t="s">
        <v>136</v>
      </c>
      <c r="B13" s="71">
        <f t="shared" ref="B13:B15" si="8">C13-1</f>
        <v>54</v>
      </c>
      <c r="C13" s="72">
        <v>55</v>
      </c>
      <c r="D13" s="71">
        <f t="shared" ref="D13:E15" si="9">C13+1</f>
        <v>56</v>
      </c>
      <c r="E13" s="71">
        <f t="shared" si="9"/>
        <v>57</v>
      </c>
      <c r="F13" s="71">
        <f>E13+1.5</f>
        <v>58.5</v>
      </c>
      <c r="G13" s="71">
        <f>F13+1.5</f>
        <v>60</v>
      </c>
      <c r="H13" s="67"/>
      <c r="I13" s="98"/>
      <c r="J13" s="98"/>
      <c r="K13" s="98"/>
      <c r="L13" s="98"/>
      <c r="M13" s="98"/>
      <c r="N13" s="98"/>
    </row>
    <row r="14" ht="29.15" customHeight="1" spans="1:14">
      <c r="A14" s="73" t="s">
        <v>139</v>
      </c>
      <c r="B14" s="71">
        <f t="shared" si="8"/>
        <v>37</v>
      </c>
      <c r="C14" s="72">
        <v>38</v>
      </c>
      <c r="D14" s="71">
        <f t="shared" si="9"/>
        <v>39</v>
      </c>
      <c r="E14" s="71">
        <f t="shared" si="9"/>
        <v>40</v>
      </c>
      <c r="F14" s="71">
        <f>E14+1.2</f>
        <v>41.2</v>
      </c>
      <c r="G14" s="71">
        <f>F14+1.2</f>
        <v>42.4</v>
      </c>
      <c r="H14" s="67"/>
      <c r="I14" s="98"/>
      <c r="J14" s="98"/>
      <c r="K14" s="98"/>
      <c r="L14" s="98"/>
      <c r="M14" s="98"/>
      <c r="N14" s="98"/>
    </row>
    <row r="15" ht="29.15" customHeight="1" spans="1:14">
      <c r="A15" s="73" t="s">
        <v>141</v>
      </c>
      <c r="B15" s="71">
        <f t="shared" si="8"/>
        <v>58</v>
      </c>
      <c r="C15" s="72">
        <v>59</v>
      </c>
      <c r="D15" s="71">
        <f t="shared" si="9"/>
        <v>60</v>
      </c>
      <c r="E15" s="71">
        <f t="shared" si="9"/>
        <v>61</v>
      </c>
      <c r="F15" s="71">
        <f>E15+0.5</f>
        <v>61.5</v>
      </c>
      <c r="G15" s="71">
        <f>F15+0.5</f>
        <v>62</v>
      </c>
      <c r="H15" s="67"/>
      <c r="I15" s="98"/>
      <c r="J15" s="98"/>
      <c r="K15" s="98"/>
      <c r="L15" s="98"/>
      <c r="M15" s="98"/>
      <c r="N15" s="98"/>
    </row>
    <row r="16" ht="29.15" customHeight="1" spans="1:14">
      <c r="A16" s="73" t="s">
        <v>142</v>
      </c>
      <c r="B16" s="71">
        <f>C16-0.8</f>
        <v>17.2</v>
      </c>
      <c r="C16" s="72">
        <v>18</v>
      </c>
      <c r="D16" s="71">
        <f>C16+0.8</f>
        <v>18.8</v>
      </c>
      <c r="E16" s="71">
        <f>D16+0.8</f>
        <v>19.6</v>
      </c>
      <c r="F16" s="71">
        <f>E16+1.1</f>
        <v>20.7</v>
      </c>
      <c r="G16" s="71">
        <f>F16+1.1</f>
        <v>21.8</v>
      </c>
      <c r="H16" s="67"/>
      <c r="I16" s="98"/>
      <c r="J16" s="98"/>
      <c r="K16" s="98"/>
      <c r="L16" s="98"/>
      <c r="M16" s="98"/>
      <c r="N16" s="98"/>
    </row>
    <row r="17" ht="29.15" customHeight="1" spans="1:14">
      <c r="A17" s="73" t="s">
        <v>145</v>
      </c>
      <c r="B17" s="71">
        <f>C17-0.6</f>
        <v>14.9</v>
      </c>
      <c r="C17" s="76">
        <v>15.5</v>
      </c>
      <c r="D17" s="71">
        <f>C17+0.6</f>
        <v>16.1</v>
      </c>
      <c r="E17" s="71">
        <f>D17+0.6</f>
        <v>16.7</v>
      </c>
      <c r="F17" s="71">
        <f>E17+0.95</f>
        <v>17.65</v>
      </c>
      <c r="G17" s="71">
        <f>F17+0.95</f>
        <v>18.6</v>
      </c>
      <c r="H17" s="67"/>
      <c r="I17" s="98"/>
      <c r="J17" s="98"/>
      <c r="K17" s="98"/>
      <c r="L17" s="98"/>
      <c r="M17" s="98"/>
      <c r="N17" s="98"/>
    </row>
    <row r="18" ht="29.15" customHeight="1" spans="1:14">
      <c r="A18" s="73" t="s">
        <v>146</v>
      </c>
      <c r="B18" s="77">
        <f t="shared" ref="B18:B21" si="10">C18-0.5</f>
        <v>10</v>
      </c>
      <c r="C18" s="78">
        <v>10.5</v>
      </c>
      <c r="D18" s="77">
        <f t="shared" ref="D18:E21" si="11">C18+0.5</f>
        <v>11</v>
      </c>
      <c r="E18" s="77">
        <f t="shared" si="11"/>
        <v>11.5</v>
      </c>
      <c r="F18" s="79">
        <f>E18+0.7</f>
        <v>12.2</v>
      </c>
      <c r="G18" s="79">
        <f>F18+0.7</f>
        <v>12.9</v>
      </c>
      <c r="H18" s="67"/>
      <c r="I18" s="98"/>
      <c r="J18" s="98"/>
      <c r="K18" s="98"/>
      <c r="L18" s="98"/>
      <c r="M18" s="98"/>
      <c r="N18" s="98"/>
    </row>
    <row r="19" ht="29.15" customHeight="1" spans="1:14">
      <c r="A19" s="73" t="s">
        <v>149</v>
      </c>
      <c r="B19" s="71">
        <f t="shared" si="10"/>
        <v>12.5</v>
      </c>
      <c r="C19" s="72">
        <v>13</v>
      </c>
      <c r="D19" s="71">
        <f t="shared" si="11"/>
        <v>13.5</v>
      </c>
      <c r="E19" s="71">
        <f t="shared" si="11"/>
        <v>14</v>
      </c>
      <c r="F19" s="71">
        <f>E19+0.7</f>
        <v>14.7</v>
      </c>
      <c r="G19" s="71">
        <f>F19+0.7</f>
        <v>15.4</v>
      </c>
      <c r="H19" s="67"/>
      <c r="I19" s="98"/>
      <c r="J19" s="98"/>
      <c r="K19" s="98"/>
      <c r="L19" s="98"/>
      <c r="M19" s="98"/>
      <c r="N19" s="98"/>
    </row>
    <row r="20" ht="29.15" customHeight="1" spans="1:14">
      <c r="A20" s="80" t="s">
        <v>150</v>
      </c>
      <c r="B20" s="71">
        <f t="shared" si="10"/>
        <v>32.5</v>
      </c>
      <c r="C20" s="72">
        <v>33</v>
      </c>
      <c r="D20" s="71">
        <f t="shared" si="11"/>
        <v>33.5</v>
      </c>
      <c r="E20" s="71">
        <f t="shared" si="11"/>
        <v>34</v>
      </c>
      <c r="F20" s="71">
        <f>E20+0.5</f>
        <v>34.5</v>
      </c>
      <c r="G20" s="71">
        <f t="shared" ref="G20:G22" si="12">F20</f>
        <v>34.5</v>
      </c>
      <c r="H20" s="67"/>
      <c r="I20" s="97"/>
      <c r="J20" s="97"/>
      <c r="K20" s="97"/>
      <c r="L20" s="97"/>
      <c r="M20" s="97"/>
      <c r="N20" s="97"/>
    </row>
    <row r="21" ht="29.15" customHeight="1" spans="1:14">
      <c r="A21" s="73" t="s">
        <v>151</v>
      </c>
      <c r="B21" s="71">
        <f t="shared" si="10"/>
        <v>24</v>
      </c>
      <c r="C21" s="74">
        <v>24.5</v>
      </c>
      <c r="D21" s="71">
        <f t="shared" si="11"/>
        <v>25</v>
      </c>
      <c r="E21" s="71">
        <f t="shared" si="11"/>
        <v>25.5</v>
      </c>
      <c r="F21" s="71">
        <f>E21+0.5</f>
        <v>26</v>
      </c>
      <c r="G21" s="71">
        <f t="shared" si="12"/>
        <v>26</v>
      </c>
      <c r="H21" s="67"/>
      <c r="I21" s="98"/>
      <c r="J21" s="98"/>
      <c r="K21" s="98"/>
      <c r="L21" s="98"/>
      <c r="M21" s="98"/>
      <c r="N21" s="98"/>
    </row>
    <row r="22" ht="29.15" customHeight="1" spans="1:14">
      <c r="A22" s="81" t="s">
        <v>152</v>
      </c>
      <c r="B22" s="82">
        <f>C22-1</f>
        <v>15.5</v>
      </c>
      <c r="C22" s="83">
        <v>16.5</v>
      </c>
      <c r="D22" s="82">
        <f>C22</f>
        <v>16.5</v>
      </c>
      <c r="E22" s="82">
        <f>D22+1.5</f>
        <v>18</v>
      </c>
      <c r="F22" s="82">
        <f>E22</f>
        <v>18</v>
      </c>
      <c r="G22" s="82">
        <f t="shared" si="12"/>
        <v>18</v>
      </c>
      <c r="H22" s="67"/>
      <c r="I22" s="98"/>
      <c r="J22" s="98"/>
      <c r="K22" s="98"/>
      <c r="L22" s="98"/>
      <c r="M22" s="98"/>
      <c r="N22" s="98"/>
    </row>
    <row r="23" ht="29.15" customHeight="1" spans="1:14">
      <c r="A23" s="84"/>
      <c r="B23" s="84"/>
      <c r="C23" s="84"/>
      <c r="D23" s="84"/>
      <c r="E23" s="84"/>
      <c r="F23" s="84"/>
      <c r="G23" s="84"/>
      <c r="H23" s="85"/>
      <c r="I23" s="99"/>
      <c r="J23" s="100"/>
      <c r="K23" s="101"/>
      <c r="L23" s="100"/>
      <c r="M23" s="100"/>
      <c r="N23" s="102"/>
    </row>
    <row r="24" ht="15" spans="1:14">
      <c r="A24" s="86" t="s">
        <v>90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58" t="s">
        <v>175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ht="14.25" spans="1:14">
      <c r="A26" s="87" t="s">
        <v>176</v>
      </c>
      <c r="B26" s="87"/>
      <c r="C26" s="87"/>
      <c r="D26" s="87"/>
      <c r="E26" s="87"/>
      <c r="F26" s="87"/>
      <c r="G26" s="87"/>
      <c r="H26" s="87"/>
      <c r="I26" s="86" t="s">
        <v>233</v>
      </c>
      <c r="J26" s="103"/>
      <c r="K26" s="86" t="s">
        <v>234</v>
      </c>
      <c r="L26" s="86"/>
      <c r="M26" s="86" t="s">
        <v>155</v>
      </c>
      <c r="N26" s="58" t="s">
        <v>108</v>
      </c>
    </row>
    <row r="27" ht="19" customHeight="1" spans="1:1">
      <c r="A27" s="58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7" sqref="E7:E8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7"/>
      <c r="O3" s="7"/>
    </row>
    <row r="4" ht="20" customHeight="1" spans="1:15">
      <c r="A4" s="9">
        <v>1</v>
      </c>
      <c r="B4" s="9" t="s">
        <v>252</v>
      </c>
      <c r="C4" s="9" t="s">
        <v>253</v>
      </c>
      <c r="D4" s="9" t="s">
        <v>83</v>
      </c>
      <c r="E4" s="9" t="s">
        <v>254</v>
      </c>
      <c r="F4" s="54" t="s">
        <v>255</v>
      </c>
      <c r="G4" s="9"/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9"/>
      <c r="O4" s="9" t="s">
        <v>256</v>
      </c>
    </row>
    <row r="5" spans="1:15">
      <c r="A5" s="9">
        <v>2</v>
      </c>
      <c r="B5" s="9" t="s">
        <v>252</v>
      </c>
      <c r="C5" s="9" t="s">
        <v>253</v>
      </c>
      <c r="D5" s="9" t="s">
        <v>83</v>
      </c>
      <c r="E5" s="9" t="s">
        <v>28</v>
      </c>
      <c r="F5" s="54" t="s">
        <v>255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1</v>
      </c>
      <c r="N5" s="9"/>
      <c r="O5" s="9" t="s">
        <v>256</v>
      </c>
    </row>
    <row r="6" spans="1:15">
      <c r="A6" s="9">
        <v>3</v>
      </c>
      <c r="B6" s="9" t="s">
        <v>252</v>
      </c>
      <c r="C6" s="9" t="s">
        <v>253</v>
      </c>
      <c r="D6" s="9" t="s">
        <v>83</v>
      </c>
      <c r="E6" s="9" t="s">
        <v>257</v>
      </c>
      <c r="F6" s="54" t="s">
        <v>255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256</v>
      </c>
    </row>
    <row r="7" spans="1:15">
      <c r="A7" s="9">
        <v>4</v>
      </c>
      <c r="B7" s="9" t="s">
        <v>258</v>
      </c>
      <c r="C7" s="9" t="s">
        <v>253</v>
      </c>
      <c r="D7" s="9" t="s">
        <v>84</v>
      </c>
      <c r="E7" s="9" t="s">
        <v>28</v>
      </c>
      <c r="F7" s="54" t="s">
        <v>255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/>
      <c r="O7" s="9" t="s">
        <v>256</v>
      </c>
    </row>
    <row r="8" spans="1:15">
      <c r="A8" s="9">
        <v>5</v>
      </c>
      <c r="B8" s="9" t="s">
        <v>258</v>
      </c>
      <c r="C8" s="9" t="s">
        <v>253</v>
      </c>
      <c r="D8" s="9" t="s">
        <v>84</v>
      </c>
      <c r="E8" s="9" t="s">
        <v>257</v>
      </c>
      <c r="F8" s="54" t="s">
        <v>255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9"/>
      <c r="O8" s="9" t="s">
        <v>256</v>
      </c>
    </row>
    <row r="9" spans="1:15">
      <c r="A9" s="9"/>
      <c r="B9" s="9"/>
      <c r="C9" s="9"/>
      <c r="D9" s="9"/>
      <c r="E9" s="9"/>
      <c r="F9" s="54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9"/>
      <c r="B12" s="9"/>
      <c r="C12" s="9"/>
      <c r="D12" s="9"/>
      <c r="E12" s="9"/>
      <c r="F12" s="54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5" t="s">
        <v>259</v>
      </c>
      <c r="B19" s="55"/>
      <c r="C19" s="55"/>
      <c r="D19" s="55"/>
      <c r="E19" s="56"/>
      <c r="F19" s="56"/>
      <c r="G19" s="56"/>
      <c r="H19" s="56"/>
      <c r="I19" s="56"/>
      <c r="J19" s="57" t="s">
        <v>260</v>
      </c>
      <c r="K19" s="57"/>
      <c r="L19" s="57"/>
      <c r="M19" s="57"/>
      <c r="N19" s="55"/>
      <c r="O19" s="55"/>
    </row>
    <row r="20" ht="63" customHeight="1" spans="1:15">
      <c r="A20" s="19" t="s">
        <v>261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">
      <c r="A21" t="s">
        <v>262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2024-06-15T08:28:51Z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2052-12.1.0.16929</vt:lpwstr>
  </property>
</Properties>
</file>