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尾期" sheetId="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<sst xmlns="http://schemas.openxmlformats.org/spreadsheetml/2006/main" count="740" uniqueCount="335">
  <si>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</si>
  <si>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</si>
  <si>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</si>
  <si>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</si>
  <si>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</si>
  <si>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</si>
  <si>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</si>
  <si>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</si>
  <si>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</si>
  <si>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</si>
  <si>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</si>
  <si>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</si>
  <si>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</si>
  <si>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</si>
  <si>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</si>
  <si>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</si>
  <si>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</si>
  <si>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</si>
  <si>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</si>
  <si>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</si>
  <si>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</si>
  <si>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</si>
  <si>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</si>
  <si>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</si>
  <si>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</si>
  <si>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</si>
  <si>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</si>
  <si>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</si>
  <si>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</si>
  <si>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</si>
  <si>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</si>
  <si>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</si>
  <si>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</si>
  <si>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</si>
  <si>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</si>
  <si>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</si>
  <si>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</si>
  <si>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</si>
  <si>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</si>
  <si>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</si>
  <si>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</si>
  <si>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</si>
  <si>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</si>
  <si>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</si>
  <si>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</si>
  <si>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</si>
  <si>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</si>
  <si>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</si>
  <si>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</si>
  <si>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</si>
  <si>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</si>
  <si>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</si>
  <si>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</si>
  <si>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</si>
  <si>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</t>
  </si>
  <si>
    <t>合同签订方</t>
  </si>
  <si>
    <t>喜益祥</t>
  </si>
  <si>
    <t>生产工厂</t>
  </si>
  <si>
    <t>通渭</t>
  </si>
  <si>
    <t>订单基础信息</t>
  </si>
  <si>
    <t>生产•出货进度</t>
  </si>
  <si>
    <t>指示•确认资料</t>
  </si>
  <si>
    <t>款号</t>
  </si>
  <si>
    <t>TAEECM91857</t>
  </si>
  <si>
    <t>合同交期</t>
  </si>
  <si>
    <t>产前确认样</t>
  </si>
  <si>
    <t>有</t>
  </si>
  <si>
    <t>无</t>
  </si>
  <si>
    <t>品名</t>
  </si>
  <si>
    <t>男式越野软壳外套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</si>
  <si>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</si>
  <si>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</si>
  <si>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</si>
  <si>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</si>
  <si>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</si>
  <si>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</si>
  <si>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</si>
  <si>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</si>
  <si>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</si>
  <si>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</si>
  <si>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</si>
  <si>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</si>
  <si>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</si>
  <si>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</si>
  <si>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</si>
  <si>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</si>
  <si>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</si>
  <si>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</si>
  <si>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</si>
  <si>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</si>
  <si>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</si>
  <si>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</si>
  <si>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</si>
  <si>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</si>
  <si>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</si>
  <si>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</si>
  <si>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</si>
  <si>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</si>
  <si>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</si>
  <si>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</si>
  <si>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</si>
  <si>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</si>
  <si>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</si>
  <si>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</si>
  <si>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</si>
  <si>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</si>
  <si>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</si>
  <si>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</si>
  <si>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</si>
  <si>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</si>
  <si>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</si>
  <si>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</si>
  <si>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</si>
  <si>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</si>
  <si>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</si>
  <si>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</si>
  <si>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</si>
  <si>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</si>
  <si>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</si>
  <si>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</si>
  <si>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灰湖绿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</si>
  <si>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</si>
  <si>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</si>
  <si>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黑色L/2件。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</si>
  <si>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</si>
  <si>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</si>
  <si>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</si>
  <si>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</si>
  <si>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</si>
  <si>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</si>
  <si>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</si>
  <si>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</si>
  <si>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</si>
  <si>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</si>
  <si>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</si>
  <si>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</si>
  <si>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</si>
  <si>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</si>
  <si>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</si>
  <si>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</si>
  <si>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</si>
  <si>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</si>
  <si>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</si>
  <si>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</si>
  <si>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</si>
  <si>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QC规格测量表</t>
  </si>
  <si>
    <t>部位名称</t>
  </si>
  <si>
    <t>指示规格  FINAL SPEC</t>
  </si>
  <si>
    <t>样品规格  SAMPLE SPEC</t>
  </si>
  <si>
    <t>黑色L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</si>
  <si>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</si>
  <si>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</si>
  <si>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</si>
  <si>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</si>
  <si>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</si>
  <si>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</si>
  <si>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</si>
  <si>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</si>
  <si>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+1.3+1</t>
  </si>
  <si>
    <t>-0.5</t>
  </si>
  <si>
    <t>胸围</t>
  </si>
  <si>
    <t>√+0.5</t>
  </si>
  <si>
    <t>+1</t>
  </si>
  <si>
    <t>摆围</t>
  </si>
  <si>
    <t>√+1</t>
  </si>
  <si>
    <t>+0</t>
  </si>
  <si>
    <t>肩宽</t>
  </si>
  <si>
    <t>肩点袖长</t>
  </si>
  <si>
    <t>-0.5+1</t>
  </si>
  <si>
    <t>袖肥/2（参考值）</t>
  </si>
  <si>
    <t>+1+0.5</t>
  </si>
  <si>
    <t>袖肘围/2</t>
  </si>
  <si>
    <t>√0</t>
  </si>
  <si>
    <t>袖口围/2平</t>
  </si>
  <si>
    <t>领高</t>
  </si>
  <si>
    <t>上领围</t>
  </si>
  <si>
    <t>√-0.5</t>
  </si>
  <si>
    <t xml:space="preserve">     初期请洗测2-3件，有问题的另加测量数量。</t>
  </si>
  <si>
    <t>验货时间：2025-5-29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</si>
  <si>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</si>
  <si>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</si>
  <si>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</si>
  <si>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</si>
  <si>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</si>
  <si>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</si>
  <si>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</si>
  <si>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</si>
  <si>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</si>
  <si>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</si>
  <si>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</si>
  <si>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</si>
  <si>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</si>
  <si>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</si>
  <si>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</si>
  <si>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</si>
  <si>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定制款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</si>
  <si>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</si>
  <si>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</si>
  <si>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</si>
  <si>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</si>
  <si>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</si>
  <si>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</si>
  <si>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</si>
  <si>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</si>
  <si>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</si>
  <si>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</si>
  <si>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</si>
  <si>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</si>
  <si>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</si>
  <si>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</si>
  <si>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</si>
  <si>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</si>
  <si>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</si>
  <si>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</si>
  <si>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</si>
  <si>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</si>
  <si>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</si>
  <si>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</si>
  <si>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</si>
  <si>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</si>
  <si>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</si>
  <si>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</si>
  <si>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</si>
  <si>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</si>
  <si>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</si>
  <si>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</si>
  <si>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</si>
  <si>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</si>
  <si>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</si>
  <si>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</si>
  <si>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</si>
  <si>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</si>
  <si>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</si>
  <si>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</si>
  <si>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</si>
  <si>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</si>
  <si>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</si>
  <si>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</si>
  <si>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</si>
  <si>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</si>
  <si>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</si>
  <si>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</si>
  <si>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</si>
  <si>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</si>
  <si>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</si>
  <si>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</si>
  <si>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</si>
  <si>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</si>
  <si>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</si>
  <si>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</si>
  <si>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</si>
  <si>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</si>
  <si>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</si>
  <si>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</si>
  <si>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</si>
  <si>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</si>
  <si>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</si>
  <si>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</si>
  <si>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</si>
  <si>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</si>
  <si>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'FW03440</t>
  </si>
  <si>
    <t>17SS黑色/775//17SS深灰</t>
  </si>
  <si>
    <t>'嘉兴正麒</t>
  </si>
  <si>
    <t>YES</t>
  </si>
  <si>
    <t>15FW藏蓝/339//17SS深灰</t>
  </si>
  <si>
    <t>嘉兴正麒</t>
  </si>
  <si>
    <t>20FW灰湖绿/I68/19FW木炭灰</t>
  </si>
  <si>
    <t>制表时间：2024-5-10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</si>
  <si>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</si>
  <si>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</si>
  <si>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</si>
  <si>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</si>
  <si>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</si>
  <si>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</si>
  <si>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</si>
  <si>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</si>
  <si>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</si>
  <si>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</si>
  <si>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</si>
  <si>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</si>
  <si>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</si>
  <si>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</si>
  <si>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</si>
  <si>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</si>
  <si>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</si>
  <si>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</si>
  <si>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</si>
  <si>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</si>
  <si>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</si>
  <si>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</si>
  <si>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</si>
  <si>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</si>
  <si>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</si>
  <si>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</si>
  <si>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</si>
  <si>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</si>
  <si>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</si>
  <si>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</si>
  <si>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</si>
  <si>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</si>
  <si>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</si>
  <si>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</si>
  <si>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</si>
  <si>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</si>
  <si>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</si>
  <si>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</si>
  <si>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</si>
  <si>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</si>
  <si>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</si>
  <si>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</si>
  <si>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</si>
  <si>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</si>
  <si>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</si>
  <si>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</si>
  <si>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</si>
  <si>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制表时间：2023-5-3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</si>
  <si>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</si>
  <si>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</si>
  <si>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</si>
  <si>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</si>
  <si>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</si>
  <si>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</si>
  <si>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袖袢、前胸 </t>
  </si>
  <si>
    <t>双面胶</t>
  </si>
  <si>
    <t>绣花</t>
  </si>
  <si>
    <t>洗测2次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</si>
  <si>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</si>
  <si>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</si>
  <si>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</si>
  <si>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</si>
  <si>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</si>
  <si>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</si>
  <si>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弹力包边带</t>
  </si>
  <si>
    <t>超细橡筋绳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</si>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</sst>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新細明體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72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3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5" applyNumberFormat="0" applyAlignment="0" applyProtection="0">
      <alignment vertical="center"/>
    </xf>
    <xf numFmtId="0" fontId="50" fillId="10" borderId="76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11" borderId="77" applyNumberFormat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1" fillId="0" borderId="0">
      <alignment vertical="center"/>
    </xf>
    <xf numFmtId="0" fontId="14" fillId="0" borderId="0">
      <alignment vertical="center"/>
    </xf>
    <xf numFmtId="0" fontId="14" fillId="0" borderId="0"/>
    <xf numFmtId="0" fontId="62" fillId="0" borderId="0">
      <alignment vertical="center"/>
    </xf>
    <xf numFmtId="0" fontId="62" fillId="0" borderId="0">
      <alignment vertical="center"/>
    </xf>
    <xf numFmtId="0" fontId="63" fillId="0" borderId="0" applyProtection="0">
      <alignment vertical="center"/>
    </xf>
  </cellStyleXfs>
  <cellXfs count="3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3" borderId="5" xfId="51" applyFill="1" applyBorder="1" applyAlignment="1">
      <alignment horizontal="center" vertical="center" wrapText="1"/>
    </xf>
    <xf numFmtId="0" fontId="5" fillId="3" borderId="0" xfId="51" applyFill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5" xfId="49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2" fillId="0" borderId="0" xfId="5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0" xfId="49" applyFont="1" applyBorder="1" applyAlignment="1">
      <alignment horizontal="center" vertical="center" wrapText="1"/>
    </xf>
    <xf numFmtId="0" fontId="12" fillId="0" borderId="5" xfId="50" applyFont="1" applyBorder="1" applyAlignment="1">
      <alignment horizontal="center" vertical="center" wrapText="1"/>
    </xf>
    <xf numFmtId="0" fontId="12" fillId="0" borderId="10" xfId="5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3" fillId="0" borderId="2" xfId="57" applyNumberFormat="1" applyFont="1" applyFill="1" applyBorder="1" applyAlignment="1">
      <alignment horizontal="center" vertical="center" wrapText="1"/>
    </xf>
    <xf numFmtId="14" fontId="13" fillId="0" borderId="2" xfId="57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14" fillId="0" borderId="0" xfId="53" applyFill="1" applyBorder="1" applyAlignment="1">
      <alignment horizontal="left" vertical="center"/>
    </xf>
    <xf numFmtId="0" fontId="14" fillId="0" borderId="0" xfId="53" applyFont="1" applyFill="1" applyAlignment="1">
      <alignment horizontal="left" vertical="center"/>
    </xf>
    <xf numFmtId="0" fontId="14" fillId="0" borderId="0" xfId="53" applyFill="1" applyAlignment="1">
      <alignment horizontal="left" vertical="center"/>
    </xf>
    <xf numFmtId="0" fontId="15" fillId="0" borderId="11" xfId="53" applyFont="1" applyFill="1" applyBorder="1" applyAlignment="1">
      <alignment horizontal="center" vertical="top"/>
    </xf>
    <xf numFmtId="0" fontId="16" fillId="0" borderId="12" xfId="53" applyFont="1" applyFill="1" applyBorder="1" applyAlignment="1">
      <alignment horizontal="left" vertical="center"/>
    </xf>
    <xf numFmtId="0" fontId="17" fillId="0" borderId="13" xfId="53" applyFont="1" applyFill="1" applyBorder="1" applyAlignment="1">
      <alignment horizontal="center" vertical="center"/>
    </xf>
    <xf numFmtId="0" fontId="16" fillId="0" borderId="13" xfId="53" applyFont="1" applyFill="1" applyBorder="1" applyAlignment="1">
      <alignment horizontal="center" vertical="center"/>
    </xf>
    <xf numFmtId="0" fontId="18" fillId="0" borderId="13" xfId="53" applyFont="1" applyFill="1" applyBorder="1" applyAlignment="1">
      <alignment vertical="center"/>
    </xf>
    <xf numFmtId="0" fontId="16" fillId="0" borderId="13" xfId="53" applyFont="1" applyFill="1" applyBorder="1" applyAlignment="1">
      <alignment vertical="center"/>
    </xf>
    <xf numFmtId="0" fontId="18" fillId="0" borderId="13" xfId="53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vertical="center"/>
    </xf>
    <xf numFmtId="0" fontId="17" fillId="0" borderId="15" xfId="53" applyFont="1" applyFill="1" applyBorder="1" applyAlignment="1">
      <alignment horizontal="center" vertical="center"/>
    </xf>
    <xf numFmtId="0" fontId="16" fillId="0" borderId="15" xfId="53" applyFont="1" applyFill="1" applyBorder="1" applyAlignment="1">
      <alignment vertical="center"/>
    </xf>
    <xf numFmtId="58" fontId="18" fillId="0" borderId="15" xfId="53" applyNumberFormat="1" applyFont="1" applyFill="1" applyBorder="1" applyAlignment="1">
      <alignment horizontal="center" vertical="center"/>
    </xf>
    <xf numFmtId="0" fontId="18" fillId="0" borderId="15" xfId="53" applyFont="1" applyFill="1" applyBorder="1" applyAlignment="1">
      <alignment horizontal="center" vertical="center"/>
    </xf>
    <xf numFmtId="0" fontId="16" fillId="0" borderId="15" xfId="53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left" vertical="center"/>
    </xf>
    <xf numFmtId="0" fontId="17" fillId="0" borderId="15" xfId="53" applyFont="1" applyBorder="1" applyAlignment="1">
      <alignment vertical="center"/>
    </xf>
    <xf numFmtId="0" fontId="17" fillId="0" borderId="16" xfId="53" applyFont="1" applyBorder="1" applyAlignment="1">
      <alignment vertical="center"/>
    </xf>
    <xf numFmtId="0" fontId="16" fillId="0" borderId="15" xfId="53" applyFont="1" applyFill="1" applyBorder="1" applyAlignment="1">
      <alignment horizontal="left" vertical="center"/>
    </xf>
    <xf numFmtId="0" fontId="16" fillId="0" borderId="17" xfId="53" applyFont="1" applyFill="1" applyBorder="1" applyAlignment="1">
      <alignment vertical="center"/>
    </xf>
    <xf numFmtId="0" fontId="17" fillId="0" borderId="18" xfId="53" applyFont="1" applyFill="1" applyBorder="1" applyAlignment="1">
      <alignment horizontal="right" vertical="center"/>
    </xf>
    <xf numFmtId="0" fontId="16" fillId="0" borderId="18" xfId="53" applyFont="1" applyFill="1" applyBorder="1" applyAlignment="1">
      <alignment vertical="center"/>
    </xf>
    <xf numFmtId="0" fontId="18" fillId="0" borderId="18" xfId="53" applyFont="1" applyFill="1" applyBorder="1" applyAlignment="1">
      <alignment vertical="center"/>
    </xf>
    <xf numFmtId="0" fontId="18" fillId="0" borderId="18" xfId="53" applyFont="1" applyFill="1" applyBorder="1" applyAlignment="1">
      <alignment horizontal="left" vertical="center"/>
    </xf>
    <xf numFmtId="0" fontId="16" fillId="0" borderId="18" xfId="53" applyFont="1" applyFill="1" applyBorder="1" applyAlignment="1">
      <alignment horizontal="left" vertical="center"/>
    </xf>
    <xf numFmtId="0" fontId="16" fillId="0" borderId="0" xfId="53" applyFont="1" applyFill="1" applyBorder="1" applyAlignment="1">
      <alignment vertical="center"/>
    </xf>
    <xf numFmtId="0" fontId="18" fillId="0" borderId="0" xfId="53" applyFont="1" applyFill="1" applyBorder="1" applyAlignment="1">
      <alignment vertical="center"/>
    </xf>
    <xf numFmtId="0" fontId="18" fillId="0" borderId="0" xfId="53" applyFont="1" applyFill="1" applyAlignment="1">
      <alignment horizontal="left" vertical="center"/>
    </xf>
    <xf numFmtId="0" fontId="16" fillId="0" borderId="12" xfId="53" applyFont="1" applyFill="1" applyBorder="1" applyAlignment="1">
      <alignment vertical="center"/>
    </xf>
    <xf numFmtId="0" fontId="16" fillId="0" borderId="19" xfId="53" applyFont="1" applyFill="1" applyBorder="1" applyAlignment="1">
      <alignment horizontal="left" vertical="center"/>
    </xf>
    <xf numFmtId="0" fontId="16" fillId="0" borderId="20" xfId="53" applyFont="1" applyFill="1" applyBorder="1" applyAlignment="1">
      <alignment horizontal="left" vertical="center"/>
    </xf>
    <xf numFmtId="0" fontId="18" fillId="0" borderId="15" xfId="53" applyFont="1" applyFill="1" applyBorder="1" applyAlignment="1">
      <alignment horizontal="left" vertical="center"/>
    </xf>
    <xf numFmtId="0" fontId="18" fillId="0" borderId="15" xfId="53" applyFont="1" applyFill="1" applyBorder="1" applyAlignment="1">
      <alignment vertical="center"/>
    </xf>
    <xf numFmtId="0" fontId="18" fillId="0" borderId="21" xfId="53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 vertical="center"/>
    </xf>
    <xf numFmtId="0" fontId="19" fillId="0" borderId="23" xfId="53" applyFont="1" applyFill="1" applyBorder="1" applyAlignment="1">
      <alignment horizontal="left" vertical="center"/>
    </xf>
    <xf numFmtId="0" fontId="19" fillId="0" borderId="22" xfId="53" applyFont="1" applyFill="1" applyBorder="1" applyAlignment="1">
      <alignment horizontal="left" vertical="center"/>
    </xf>
    <xf numFmtId="0" fontId="18" fillId="0" borderId="0" xfId="53" applyFont="1" applyFill="1" applyBorder="1" applyAlignment="1">
      <alignment horizontal="left" vertical="center"/>
    </xf>
    <xf numFmtId="0" fontId="16" fillId="0" borderId="13" xfId="53" applyFont="1" applyFill="1" applyBorder="1" applyAlignment="1">
      <alignment horizontal="left" vertical="center"/>
    </xf>
    <xf numFmtId="0" fontId="18" fillId="0" borderId="14" xfId="53" applyFont="1" applyFill="1" applyBorder="1" applyAlignment="1">
      <alignment horizontal="left" vertical="center"/>
    </xf>
    <xf numFmtId="0" fontId="18" fillId="0" borderId="23" xfId="53" applyFont="1" applyFill="1" applyBorder="1" applyAlignment="1">
      <alignment horizontal="left" vertical="center"/>
    </xf>
    <xf numFmtId="0" fontId="18" fillId="0" borderId="22" xfId="53" applyFont="1" applyFill="1" applyBorder="1" applyAlignment="1">
      <alignment horizontal="left" vertical="center"/>
    </xf>
    <xf numFmtId="0" fontId="18" fillId="0" borderId="14" xfId="53" applyFont="1" applyFill="1" applyBorder="1" applyAlignment="1">
      <alignment horizontal="left" vertical="center" wrapText="1"/>
    </xf>
    <xf numFmtId="0" fontId="18" fillId="0" borderId="15" xfId="53" applyFont="1" applyFill="1" applyBorder="1" applyAlignment="1">
      <alignment horizontal="left" vertical="center" wrapText="1"/>
    </xf>
    <xf numFmtId="0" fontId="16" fillId="0" borderId="17" xfId="53" applyFont="1" applyFill="1" applyBorder="1" applyAlignment="1">
      <alignment horizontal="left" vertical="center"/>
    </xf>
    <xf numFmtId="0" fontId="14" fillId="0" borderId="18" xfId="53" applyFill="1" applyBorder="1" applyAlignment="1">
      <alignment horizontal="center" vertical="center"/>
    </xf>
    <xf numFmtId="0" fontId="16" fillId="0" borderId="24" xfId="53" applyFont="1" applyFill="1" applyBorder="1" applyAlignment="1">
      <alignment horizontal="center" vertical="center"/>
    </xf>
    <xf numFmtId="0" fontId="16" fillId="0" borderId="25" xfId="53" applyFont="1" applyFill="1" applyBorder="1" applyAlignment="1">
      <alignment horizontal="left" vertical="center"/>
    </xf>
    <xf numFmtId="0" fontId="14" fillId="0" borderId="23" xfId="53" applyFont="1" applyFill="1" applyBorder="1" applyAlignment="1">
      <alignment horizontal="left" vertical="center"/>
    </xf>
    <xf numFmtId="0" fontId="14" fillId="0" borderId="22" xfId="53" applyFont="1" applyFill="1" applyBorder="1" applyAlignment="1">
      <alignment horizontal="left" vertical="center"/>
    </xf>
    <xf numFmtId="0" fontId="20" fillId="0" borderId="23" xfId="53" applyFont="1" applyFill="1" applyBorder="1" applyAlignment="1">
      <alignment horizontal="left" vertical="center"/>
    </xf>
    <xf numFmtId="0" fontId="18" fillId="0" borderId="26" xfId="53" applyFont="1" applyFill="1" applyBorder="1" applyAlignment="1">
      <alignment horizontal="left" vertical="center"/>
    </xf>
    <xf numFmtId="0" fontId="18" fillId="0" borderId="27" xfId="53" applyFont="1" applyFill="1" applyBorder="1" applyAlignment="1">
      <alignment horizontal="left" vertical="center"/>
    </xf>
    <xf numFmtId="0" fontId="19" fillId="0" borderId="12" xfId="53" applyFont="1" applyFill="1" applyBorder="1" applyAlignment="1">
      <alignment horizontal="left" vertical="center"/>
    </xf>
    <xf numFmtId="0" fontId="19" fillId="0" borderId="13" xfId="53" applyFont="1" applyFill="1" applyBorder="1" applyAlignment="1">
      <alignment horizontal="left" vertical="center"/>
    </xf>
    <xf numFmtId="0" fontId="16" fillId="0" borderId="21" xfId="53" applyFont="1" applyFill="1" applyBorder="1" applyAlignment="1">
      <alignment horizontal="left" vertical="center"/>
    </xf>
    <xf numFmtId="0" fontId="16" fillId="0" borderId="28" xfId="53" applyFont="1" applyFill="1" applyBorder="1" applyAlignment="1">
      <alignment horizontal="left" vertical="center"/>
    </xf>
    <xf numFmtId="0" fontId="18" fillId="0" borderId="18" xfId="53" applyFont="1" applyFill="1" applyBorder="1" applyAlignment="1">
      <alignment horizontal="center" vertical="center"/>
    </xf>
    <xf numFmtId="58" fontId="18" fillId="0" borderId="18" xfId="53" applyNumberFormat="1" applyFont="1" applyFill="1" applyBorder="1" applyAlignment="1">
      <alignment vertical="center"/>
    </xf>
    <xf numFmtId="0" fontId="16" fillId="0" borderId="18" xfId="53" applyFont="1" applyFill="1" applyBorder="1" applyAlignment="1">
      <alignment horizontal="center" vertical="center"/>
    </xf>
    <xf numFmtId="0" fontId="18" fillId="0" borderId="29" xfId="53" applyFont="1" applyFill="1" applyBorder="1" applyAlignment="1">
      <alignment horizontal="center" vertical="center"/>
    </xf>
    <xf numFmtId="0" fontId="16" fillId="0" borderId="16" xfId="53" applyFont="1" applyFill="1" applyBorder="1" applyAlignment="1">
      <alignment horizontal="center" vertical="center"/>
    </xf>
    <xf numFmtId="0" fontId="18" fillId="0" borderId="16" xfId="53" applyFont="1" applyFill="1" applyBorder="1" applyAlignment="1">
      <alignment horizontal="left" vertical="center"/>
    </xf>
    <xf numFmtId="0" fontId="18" fillId="0" borderId="30" xfId="53" applyFont="1" applyFill="1" applyBorder="1" applyAlignment="1">
      <alignment horizontal="left" vertical="center"/>
    </xf>
    <xf numFmtId="0" fontId="16" fillId="0" borderId="31" xfId="53" applyFont="1" applyFill="1" applyBorder="1" applyAlignment="1">
      <alignment horizontal="left" vertical="center"/>
    </xf>
    <xf numFmtId="0" fontId="18" fillId="0" borderId="32" xfId="53" applyFont="1" applyFill="1" applyBorder="1" applyAlignment="1">
      <alignment horizontal="center" vertical="center"/>
    </xf>
    <xf numFmtId="0" fontId="19" fillId="0" borderId="32" xfId="53" applyFont="1" applyFill="1" applyBorder="1" applyAlignment="1">
      <alignment horizontal="left" vertical="center"/>
    </xf>
    <xf numFmtId="0" fontId="16" fillId="0" borderId="29" xfId="53" applyFont="1" applyFill="1" applyBorder="1" applyAlignment="1">
      <alignment horizontal="left" vertical="center"/>
    </xf>
    <xf numFmtId="0" fontId="16" fillId="0" borderId="16" xfId="53" applyFont="1" applyFill="1" applyBorder="1" applyAlignment="1">
      <alignment horizontal="left" vertical="center"/>
    </xf>
    <xf numFmtId="0" fontId="18" fillId="0" borderId="32" xfId="53" applyFont="1" applyFill="1" applyBorder="1" applyAlignment="1">
      <alignment horizontal="left" vertical="center"/>
    </xf>
    <xf numFmtId="0" fontId="18" fillId="0" borderId="16" xfId="53" applyFont="1" applyFill="1" applyBorder="1" applyAlignment="1">
      <alignment horizontal="left" vertical="center" wrapText="1"/>
    </xf>
    <xf numFmtId="0" fontId="14" fillId="0" borderId="30" xfId="53" applyFill="1" applyBorder="1" applyAlignment="1">
      <alignment horizontal="center" vertical="center"/>
    </xf>
    <xf numFmtId="0" fontId="14" fillId="0" borderId="32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19" fillId="0" borderId="29" xfId="53" applyFont="1" applyFill="1" applyBorder="1" applyAlignment="1">
      <alignment horizontal="left" vertical="center"/>
    </xf>
    <xf numFmtId="0" fontId="18" fillId="0" borderId="30" xfId="53" applyFont="1" applyFill="1" applyBorder="1" applyAlignment="1">
      <alignment horizontal="center" vertical="center"/>
    </xf>
    <xf numFmtId="0" fontId="14" fillId="0" borderId="0" xfId="53" applyFont="1" applyAlignment="1">
      <alignment horizontal="left" vertical="center"/>
    </xf>
    <xf numFmtId="0" fontId="21" fillId="0" borderId="11" xfId="53" applyFont="1" applyBorder="1" applyAlignment="1">
      <alignment horizontal="center" vertical="top"/>
    </xf>
    <xf numFmtId="0" fontId="20" fillId="0" borderId="34" xfId="53" applyFont="1" applyBorder="1" applyAlignment="1">
      <alignment horizontal="left" vertical="center"/>
    </xf>
    <xf numFmtId="0" fontId="17" fillId="0" borderId="35" xfId="53" applyFont="1" applyBorder="1" applyAlignment="1">
      <alignment horizontal="center" vertical="center"/>
    </xf>
    <xf numFmtId="0" fontId="20" fillId="0" borderId="35" xfId="53" applyFont="1" applyBorder="1" applyAlignment="1">
      <alignment horizontal="center" vertical="center"/>
    </xf>
    <xf numFmtId="0" fontId="19" fillId="0" borderId="35" xfId="53" applyFont="1" applyBorder="1" applyAlignment="1">
      <alignment horizontal="left" vertical="center"/>
    </xf>
    <xf numFmtId="0" fontId="19" fillId="0" borderId="12" xfId="53" applyFont="1" applyBorder="1" applyAlignment="1">
      <alignment horizontal="center" vertical="center"/>
    </xf>
    <xf numFmtId="0" fontId="19" fillId="0" borderId="13" xfId="53" applyFont="1" applyBorder="1" applyAlignment="1">
      <alignment horizontal="center" vertical="center"/>
    </xf>
    <xf numFmtId="0" fontId="19" fillId="0" borderId="29" xfId="53" applyFont="1" applyBorder="1" applyAlignment="1">
      <alignment horizontal="center" vertical="center"/>
    </xf>
    <xf numFmtId="0" fontId="20" fillId="0" borderId="12" xfId="53" applyFont="1" applyBorder="1" applyAlignment="1">
      <alignment horizontal="center" vertical="center"/>
    </xf>
    <xf numFmtId="0" fontId="20" fillId="0" borderId="13" xfId="53" applyFont="1" applyBorder="1" applyAlignment="1">
      <alignment horizontal="center" vertical="center"/>
    </xf>
    <xf numFmtId="0" fontId="20" fillId="0" borderId="29" xfId="53" applyFont="1" applyBorder="1" applyAlignment="1">
      <alignment horizontal="center" vertical="center"/>
    </xf>
    <xf numFmtId="0" fontId="19" fillId="0" borderId="14" xfId="53" applyFont="1" applyBorder="1" applyAlignment="1">
      <alignment horizontal="left" vertical="center"/>
    </xf>
    <xf numFmtId="0" fontId="17" fillId="0" borderId="15" xfId="53" applyFont="1" applyBorder="1" applyAlignment="1">
      <alignment horizontal="left" vertical="center"/>
    </xf>
    <xf numFmtId="0" fontId="17" fillId="0" borderId="16" xfId="53" applyFont="1" applyBorder="1" applyAlignment="1">
      <alignment horizontal="left" vertical="center"/>
    </xf>
    <xf numFmtId="0" fontId="19" fillId="0" borderId="15" xfId="53" applyFont="1" applyBorder="1" applyAlignment="1">
      <alignment horizontal="left" vertical="center"/>
    </xf>
    <xf numFmtId="14" fontId="17" fillId="0" borderId="15" xfId="53" applyNumberFormat="1" applyFont="1" applyBorder="1" applyAlignment="1">
      <alignment horizontal="center" vertical="center"/>
    </xf>
    <xf numFmtId="14" fontId="17" fillId="0" borderId="16" xfId="53" applyNumberFormat="1" applyFont="1" applyBorder="1" applyAlignment="1">
      <alignment horizontal="center" vertical="center"/>
    </xf>
    <xf numFmtId="0" fontId="19" fillId="0" borderId="14" xfId="53" applyFont="1" applyBorder="1" applyAlignment="1">
      <alignment vertical="center"/>
    </xf>
    <xf numFmtId="0" fontId="19" fillId="0" borderId="15" xfId="53" applyFont="1" applyBorder="1" applyAlignment="1">
      <alignment vertical="center"/>
    </xf>
    <xf numFmtId="0" fontId="19" fillId="0" borderId="14" xfId="53" applyFont="1" applyBorder="1" applyAlignment="1">
      <alignment horizontal="center" vertical="center"/>
    </xf>
    <xf numFmtId="0" fontId="17" fillId="0" borderId="21" xfId="53" applyFont="1" applyBorder="1" applyAlignment="1">
      <alignment horizontal="left" vertical="center"/>
    </xf>
    <xf numFmtId="0" fontId="17" fillId="0" borderId="32" xfId="53" applyFont="1" applyBorder="1" applyAlignment="1">
      <alignment horizontal="left" vertical="center"/>
    </xf>
    <xf numFmtId="0" fontId="14" fillId="0" borderId="15" xfId="53" applyFont="1" applyBorder="1" applyAlignment="1">
      <alignment vertical="center"/>
    </xf>
    <xf numFmtId="0" fontId="17" fillId="0" borderId="14" xfId="53" applyFont="1" applyBorder="1" applyAlignment="1">
      <alignment horizontal="left" vertical="center"/>
    </xf>
    <xf numFmtId="0" fontId="22" fillId="0" borderId="17" xfId="53" applyFont="1" applyBorder="1" applyAlignment="1">
      <alignment vertical="center"/>
    </xf>
    <xf numFmtId="0" fontId="17" fillId="0" borderId="18" xfId="53" applyFont="1" applyBorder="1" applyAlignment="1">
      <alignment horizontal="center" vertical="center"/>
    </xf>
    <xf numFmtId="0" fontId="17" fillId="0" borderId="30" xfId="53" applyFont="1" applyBorder="1" applyAlignment="1">
      <alignment horizontal="center" vertical="center"/>
    </xf>
    <xf numFmtId="0" fontId="19" fillId="0" borderId="17" xfId="53" applyFont="1" applyBorder="1" applyAlignment="1">
      <alignment horizontal="left" vertical="center"/>
    </xf>
    <xf numFmtId="0" fontId="19" fillId="0" borderId="18" xfId="53" applyFont="1" applyBorder="1" applyAlignment="1">
      <alignment horizontal="left" vertical="center"/>
    </xf>
    <xf numFmtId="14" fontId="17" fillId="0" borderId="18" xfId="53" applyNumberFormat="1" applyFont="1" applyBorder="1" applyAlignment="1">
      <alignment horizontal="center" vertical="center"/>
    </xf>
    <xf numFmtId="14" fontId="17" fillId="0" borderId="30" xfId="53" applyNumberFormat="1" applyFont="1" applyBorder="1" applyAlignment="1">
      <alignment horizontal="center" vertical="center"/>
    </xf>
    <xf numFmtId="0" fontId="20" fillId="0" borderId="0" xfId="53" applyFont="1" applyBorder="1" applyAlignment="1">
      <alignment horizontal="left" vertical="center"/>
    </xf>
    <xf numFmtId="0" fontId="19" fillId="0" borderId="12" xfId="53" applyFont="1" applyBorder="1" applyAlignment="1">
      <alignment vertical="center"/>
    </xf>
    <xf numFmtId="0" fontId="14" fillId="0" borderId="13" xfId="53" applyFont="1" applyBorder="1" applyAlignment="1">
      <alignment horizontal="left" vertical="center"/>
    </xf>
    <xf numFmtId="0" fontId="17" fillId="0" borderId="13" xfId="53" applyFont="1" applyBorder="1" applyAlignment="1">
      <alignment horizontal="left" vertical="center"/>
    </xf>
    <xf numFmtId="0" fontId="14" fillId="0" borderId="13" xfId="53" applyFont="1" applyBorder="1" applyAlignment="1">
      <alignment vertical="center"/>
    </xf>
    <xf numFmtId="0" fontId="19" fillId="0" borderId="13" xfId="53" applyFont="1" applyBorder="1" applyAlignment="1">
      <alignment vertical="center"/>
    </xf>
    <xf numFmtId="0" fontId="14" fillId="0" borderId="15" xfId="53" applyFont="1" applyBorder="1" applyAlignment="1">
      <alignment horizontal="left" vertical="center"/>
    </xf>
    <xf numFmtId="0" fontId="19" fillId="0" borderId="0" xfId="53" applyFont="1" applyBorder="1" applyAlignment="1">
      <alignment horizontal="left" vertical="center"/>
    </xf>
    <xf numFmtId="0" fontId="18" fillId="0" borderId="12" xfId="53" applyFont="1" applyBorder="1" applyAlignment="1">
      <alignment horizontal="left" vertical="center"/>
    </xf>
    <xf numFmtId="0" fontId="18" fillId="0" borderId="13" xfId="53" applyFont="1" applyBorder="1" applyAlignment="1">
      <alignment horizontal="left" vertical="center"/>
    </xf>
    <xf numFmtId="0" fontId="18" fillId="0" borderId="23" xfId="53" applyFont="1" applyBorder="1" applyAlignment="1">
      <alignment horizontal="left" vertical="center"/>
    </xf>
    <xf numFmtId="0" fontId="18" fillId="0" borderId="22" xfId="53" applyFont="1" applyBorder="1" applyAlignment="1">
      <alignment horizontal="left" vertical="center"/>
    </xf>
    <xf numFmtId="0" fontId="18" fillId="0" borderId="28" xfId="53" applyFont="1" applyBorder="1" applyAlignment="1">
      <alignment horizontal="left" vertical="center"/>
    </xf>
    <xf numFmtId="0" fontId="18" fillId="0" borderId="21" xfId="53" applyFont="1" applyBorder="1" applyAlignment="1">
      <alignment horizontal="left" vertical="center"/>
    </xf>
    <xf numFmtId="0" fontId="17" fillId="0" borderId="17" xfId="53" applyFont="1" applyBorder="1" applyAlignment="1">
      <alignment horizontal="left" vertical="center"/>
    </xf>
    <xf numFmtId="0" fontId="17" fillId="0" borderId="18" xfId="53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14" xfId="53" applyFont="1" applyFill="1" applyBorder="1" applyAlignment="1">
      <alignment horizontal="left" vertical="center"/>
    </xf>
    <xf numFmtId="0" fontId="17" fillId="0" borderId="15" xfId="53" applyFont="1" applyFill="1" applyBorder="1" applyAlignment="1">
      <alignment horizontal="left" vertical="center"/>
    </xf>
    <xf numFmtId="0" fontId="19" fillId="0" borderId="17" xfId="53" applyFont="1" applyBorder="1" applyAlignment="1">
      <alignment horizontal="center" vertical="center"/>
    </xf>
    <xf numFmtId="0" fontId="19" fillId="0" borderId="18" xfId="53" applyFont="1" applyBorder="1" applyAlignment="1">
      <alignment horizontal="center" vertical="center"/>
    </xf>
    <xf numFmtId="0" fontId="19" fillId="0" borderId="15" xfId="53" applyFont="1" applyBorder="1" applyAlignment="1">
      <alignment horizontal="center" vertical="center"/>
    </xf>
    <xf numFmtId="0" fontId="16" fillId="0" borderId="15" xfId="53" applyFont="1" applyBorder="1" applyAlignment="1">
      <alignment horizontal="left" vertical="center"/>
    </xf>
    <xf numFmtId="0" fontId="19" fillId="0" borderId="26" xfId="53" applyFont="1" applyFill="1" applyBorder="1" applyAlignment="1">
      <alignment horizontal="left" vertical="center"/>
    </xf>
    <xf numFmtId="0" fontId="19" fillId="0" borderId="27" xfId="53" applyFont="1" applyFill="1" applyBorder="1" applyAlignment="1">
      <alignment horizontal="left" vertical="center"/>
    </xf>
    <xf numFmtId="0" fontId="20" fillId="0" borderId="0" xfId="53" applyFont="1" applyFill="1" applyBorder="1" applyAlignment="1">
      <alignment horizontal="left" vertical="center"/>
    </xf>
    <xf numFmtId="0" fontId="17" fillId="0" borderId="25" xfId="53" applyFont="1" applyFill="1" applyBorder="1" applyAlignment="1">
      <alignment horizontal="left" vertical="center"/>
    </xf>
    <xf numFmtId="0" fontId="17" fillId="0" borderId="20" xfId="53" applyFont="1" applyFill="1" applyBorder="1" applyAlignment="1">
      <alignment horizontal="left" vertical="center"/>
    </xf>
    <xf numFmtId="0" fontId="17" fillId="0" borderId="23" xfId="53" applyFont="1" applyFill="1" applyBorder="1" applyAlignment="1">
      <alignment horizontal="left" vertical="center"/>
    </xf>
    <xf numFmtId="0" fontId="17" fillId="0" borderId="22" xfId="53" applyFont="1" applyFill="1" applyBorder="1" applyAlignment="1">
      <alignment horizontal="left" vertical="center"/>
    </xf>
    <xf numFmtId="0" fontId="19" fillId="0" borderId="23" xfId="53" applyFont="1" applyBorder="1" applyAlignment="1">
      <alignment horizontal="left" vertical="center"/>
    </xf>
    <xf numFmtId="0" fontId="19" fillId="0" borderId="22" xfId="53" applyFont="1" applyBorder="1" applyAlignment="1">
      <alignment horizontal="left" vertical="center"/>
    </xf>
    <xf numFmtId="0" fontId="20" fillId="0" borderId="36" xfId="53" applyFont="1" applyBorder="1" applyAlignment="1">
      <alignment vertical="center"/>
    </xf>
    <xf numFmtId="0" fontId="17" fillId="0" borderId="37" xfId="53" applyFont="1" applyBorder="1" applyAlignment="1">
      <alignment horizontal="center" vertical="center"/>
    </xf>
    <xf numFmtId="0" fontId="20" fillId="0" borderId="37" xfId="53" applyFont="1" applyBorder="1" applyAlignment="1">
      <alignment vertical="center"/>
    </xf>
    <xf numFmtId="0" fontId="17" fillId="0" borderId="37" xfId="53" applyFont="1" applyBorder="1" applyAlignment="1">
      <alignment vertical="center"/>
    </xf>
    <xf numFmtId="58" fontId="14" fillId="0" borderId="37" xfId="53" applyNumberFormat="1" applyFont="1" applyBorder="1" applyAlignment="1">
      <alignment vertical="center"/>
    </xf>
    <xf numFmtId="0" fontId="20" fillId="0" borderId="37" xfId="53" applyFont="1" applyBorder="1" applyAlignment="1">
      <alignment horizontal="center" vertical="center"/>
    </xf>
    <xf numFmtId="0" fontId="20" fillId="0" borderId="38" xfId="53" applyFont="1" applyFill="1" applyBorder="1" applyAlignment="1">
      <alignment horizontal="left" vertical="center"/>
    </xf>
    <xf numFmtId="0" fontId="20" fillId="0" borderId="37" xfId="53" applyFont="1" applyFill="1" applyBorder="1" applyAlignment="1">
      <alignment horizontal="left" vertical="center"/>
    </xf>
    <xf numFmtId="0" fontId="20" fillId="0" borderId="39" xfId="53" applyFont="1" applyFill="1" applyBorder="1" applyAlignment="1">
      <alignment horizontal="center" vertical="center"/>
    </xf>
    <xf numFmtId="0" fontId="20" fillId="0" borderId="40" xfId="53" applyFont="1" applyFill="1" applyBorder="1" applyAlignment="1">
      <alignment horizontal="center" vertical="center"/>
    </xf>
    <xf numFmtId="0" fontId="20" fillId="0" borderId="17" xfId="53" applyFont="1" applyFill="1" applyBorder="1" applyAlignment="1">
      <alignment horizontal="center" vertical="center"/>
    </xf>
    <xf numFmtId="0" fontId="20" fillId="0" borderId="18" xfId="53" applyFont="1" applyFill="1" applyBorder="1" applyAlignment="1">
      <alignment horizontal="center" vertical="center"/>
    </xf>
    <xf numFmtId="58" fontId="20" fillId="0" borderId="37" xfId="53" applyNumberFormat="1" applyFont="1" applyBorder="1" applyAlignment="1">
      <alignment vertical="center"/>
    </xf>
    <xf numFmtId="0" fontId="14" fillId="0" borderId="35" xfId="53" applyFont="1" applyBorder="1" applyAlignment="1">
      <alignment horizontal="center" vertical="center"/>
    </xf>
    <xf numFmtId="0" fontId="14" fillId="0" borderId="41" xfId="53" applyFont="1" applyBorder="1" applyAlignment="1">
      <alignment horizontal="center" vertical="center"/>
    </xf>
    <xf numFmtId="0" fontId="19" fillId="0" borderId="16" xfId="53" applyFont="1" applyBorder="1" applyAlignment="1">
      <alignment horizontal="center" vertical="center"/>
    </xf>
    <xf numFmtId="0" fontId="19" fillId="0" borderId="30" xfId="53" applyFont="1" applyBorder="1" applyAlignment="1">
      <alignment horizontal="left" vertical="center"/>
    </xf>
    <xf numFmtId="0" fontId="17" fillId="0" borderId="29" xfId="53" applyFont="1" applyBorder="1" applyAlignment="1">
      <alignment horizontal="left" vertical="center"/>
    </xf>
    <xf numFmtId="0" fontId="16" fillId="0" borderId="13" xfId="53" applyFont="1" applyBorder="1" applyAlignment="1">
      <alignment horizontal="left" vertical="center"/>
    </xf>
    <xf numFmtId="0" fontId="16" fillId="0" borderId="29" xfId="53" applyFont="1" applyBorder="1" applyAlignment="1">
      <alignment horizontal="left" vertical="center"/>
    </xf>
    <xf numFmtId="0" fontId="16" fillId="0" borderId="21" xfId="53" applyFont="1" applyBorder="1" applyAlignment="1">
      <alignment horizontal="left" vertical="center"/>
    </xf>
    <xf numFmtId="0" fontId="16" fillId="0" borderId="22" xfId="53" applyFont="1" applyBorder="1" applyAlignment="1">
      <alignment horizontal="left" vertical="center"/>
    </xf>
    <xf numFmtId="0" fontId="16" fillId="0" borderId="32" xfId="53" applyFont="1" applyBorder="1" applyAlignment="1">
      <alignment horizontal="left" vertical="center"/>
    </xf>
    <xf numFmtId="0" fontId="17" fillId="0" borderId="30" xfId="53" applyFont="1" applyBorder="1" applyAlignment="1">
      <alignment horizontal="left" vertical="center"/>
    </xf>
    <xf numFmtId="0" fontId="17" fillId="0" borderId="16" xfId="53" applyFont="1" applyFill="1" applyBorder="1" applyAlignment="1">
      <alignment horizontal="left" vertical="center"/>
    </xf>
    <xf numFmtId="0" fontId="19" fillId="0" borderId="30" xfId="53" applyFont="1" applyBorder="1" applyAlignment="1">
      <alignment horizontal="center" vertical="center"/>
    </xf>
    <xf numFmtId="0" fontId="16" fillId="0" borderId="16" xfId="53" applyFont="1" applyBorder="1" applyAlignment="1">
      <alignment horizontal="left" vertical="center"/>
    </xf>
    <xf numFmtId="0" fontId="19" fillId="0" borderId="33" xfId="53" applyFont="1" applyFill="1" applyBorder="1" applyAlignment="1">
      <alignment horizontal="left" vertical="center"/>
    </xf>
    <xf numFmtId="0" fontId="17" fillId="0" borderId="31" xfId="53" applyFont="1" applyFill="1" applyBorder="1" applyAlignment="1">
      <alignment horizontal="left" vertical="center"/>
    </xf>
    <xf numFmtId="0" fontId="17" fillId="0" borderId="32" xfId="53" applyFont="1" applyFill="1" applyBorder="1" applyAlignment="1">
      <alignment horizontal="left" vertical="center"/>
    </xf>
    <xf numFmtId="0" fontId="19" fillId="0" borderId="32" xfId="53" applyFont="1" applyBorder="1" applyAlignment="1">
      <alignment horizontal="left" vertical="center"/>
    </xf>
    <xf numFmtId="0" fontId="17" fillId="0" borderId="42" xfId="53" applyFont="1" applyBorder="1" applyAlignment="1">
      <alignment horizontal="center" vertical="center"/>
    </xf>
    <xf numFmtId="0" fontId="20" fillId="0" borderId="43" xfId="53" applyFont="1" applyFill="1" applyBorder="1" applyAlignment="1">
      <alignment horizontal="left" vertical="center"/>
    </xf>
    <xf numFmtId="0" fontId="20" fillId="0" borderId="44" xfId="53" applyFont="1" applyFill="1" applyBorder="1" applyAlignment="1">
      <alignment horizontal="center" vertical="center"/>
    </xf>
    <xf numFmtId="0" fontId="20" fillId="0" borderId="30" xfId="53" applyFont="1" applyFill="1" applyBorder="1" applyAlignment="1">
      <alignment horizontal="center" vertical="center"/>
    </xf>
    <xf numFmtId="0" fontId="14" fillId="0" borderId="37" xfId="53" applyFont="1" applyBorder="1" applyAlignment="1">
      <alignment horizontal="center" vertical="center"/>
    </xf>
    <xf numFmtId="0" fontId="14" fillId="0" borderId="42" xfId="53" applyFont="1" applyBorder="1" applyAlignment="1">
      <alignment horizontal="center" vertical="center"/>
    </xf>
    <xf numFmtId="0" fontId="23" fillId="4" borderId="0" xfId="54" applyFont="1" applyFill="1"/>
    <xf numFmtId="0" fontId="24" fillId="4" borderId="0" xfId="54" applyFont="1" applyFill="1" applyBorder="1" applyAlignment="1">
      <alignment horizontal="center"/>
    </xf>
    <xf numFmtId="0" fontId="23" fillId="4" borderId="0" xfId="54" applyFont="1" applyFill="1" applyBorder="1" applyAlignment="1">
      <alignment horizontal="center"/>
    </xf>
    <xf numFmtId="0" fontId="24" fillId="4" borderId="45" xfId="53" applyFont="1" applyFill="1" applyBorder="1" applyAlignment="1">
      <alignment horizontal="left" vertical="center"/>
    </xf>
    <xf numFmtId="0" fontId="23" fillId="4" borderId="46" xfId="53" applyFont="1" applyFill="1" applyBorder="1" applyAlignment="1">
      <alignment horizontal="center" vertical="center"/>
    </xf>
    <xf numFmtId="0" fontId="24" fillId="4" borderId="46" xfId="53" applyFont="1" applyFill="1" applyBorder="1" applyAlignment="1">
      <alignment vertical="center"/>
    </xf>
    <xf numFmtId="0" fontId="23" fillId="4" borderId="46" xfId="54" applyFont="1" applyFill="1" applyBorder="1" applyAlignment="1">
      <alignment horizontal="center"/>
    </xf>
    <xf numFmtId="0" fontId="24" fillId="4" borderId="47" xfId="54" applyFont="1" applyFill="1" applyBorder="1" applyAlignment="1" applyProtection="1">
      <alignment horizontal="center" vertical="center"/>
    </xf>
    <xf numFmtId="0" fontId="24" fillId="4" borderId="2" xfId="54" applyFont="1" applyFill="1" applyBorder="1" applyAlignment="1">
      <alignment horizontal="center" vertical="center"/>
    </xf>
    <xf numFmtId="0" fontId="23" fillId="4" borderId="2" xfId="54" applyFont="1" applyFill="1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Fill="1" applyBorder="1" applyAlignment="1"/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3" fillId="4" borderId="6" xfId="54" applyFont="1" applyFill="1" applyBorder="1" applyAlignment="1">
      <alignment horizontal="center"/>
    </xf>
    <xf numFmtId="0" fontId="26" fillId="0" borderId="0" xfId="0" applyFont="1" applyFill="1" applyBorder="1" applyAlignment="1"/>
    <xf numFmtId="176" fontId="26" fillId="4" borderId="0" xfId="0" applyNumberFormat="1" applyFont="1" applyFill="1" applyBorder="1" applyAlignment="1">
      <alignment horizontal="center"/>
    </xf>
    <xf numFmtId="0" fontId="0" fillId="4" borderId="0" xfId="55" applyFont="1" applyFill="1">
      <alignment vertical="center"/>
    </xf>
    <xf numFmtId="0" fontId="24" fillId="4" borderId="46" xfId="53" applyFont="1" applyFill="1" applyBorder="1" applyAlignment="1">
      <alignment horizontal="left" vertical="center"/>
    </xf>
    <xf numFmtId="0" fontId="23" fillId="4" borderId="48" xfId="53" applyFont="1" applyFill="1" applyBorder="1" applyAlignment="1">
      <alignment horizontal="center" vertical="center"/>
    </xf>
    <xf numFmtId="0" fontId="24" fillId="4" borderId="2" xfId="54" applyFont="1" applyFill="1" applyBorder="1" applyAlignment="1" applyProtection="1">
      <alignment horizontal="center" vertical="center"/>
    </xf>
    <xf numFmtId="0" fontId="24" fillId="4" borderId="49" xfId="54" applyFont="1" applyFill="1" applyBorder="1" applyAlignment="1" applyProtection="1">
      <alignment horizontal="center" vertical="center"/>
    </xf>
    <xf numFmtId="0" fontId="23" fillId="4" borderId="2" xfId="54" applyFont="1" applyFill="1" applyBorder="1" applyAlignment="1" applyProtection="1">
      <alignment horizontal="center" vertical="center"/>
    </xf>
    <xf numFmtId="0" fontId="23" fillId="4" borderId="8" xfId="54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/>
    </xf>
    <xf numFmtId="49" fontId="24" fillId="4" borderId="2" xfId="55" applyNumberFormat="1" applyFont="1" applyFill="1" applyBorder="1" applyAlignment="1">
      <alignment horizontal="center" vertical="center"/>
    </xf>
    <xf numFmtId="49" fontId="24" fillId="4" borderId="50" xfId="55" applyNumberFormat="1" applyFont="1" applyFill="1" applyBorder="1" applyAlignment="1">
      <alignment horizontal="center" vertical="center"/>
    </xf>
    <xf numFmtId="49" fontId="29" fillId="0" borderId="2" xfId="52" applyNumberFormat="1" applyFont="1" applyFill="1" applyBorder="1" applyAlignment="1">
      <alignment horizontal="center"/>
    </xf>
    <xf numFmtId="49" fontId="23" fillId="4" borderId="2" xfId="55" applyNumberFormat="1" applyFont="1" applyFill="1" applyBorder="1" applyAlignment="1">
      <alignment horizontal="center" vertical="center"/>
    </xf>
    <xf numFmtId="49" fontId="23" fillId="4" borderId="51" xfId="55" applyNumberFormat="1" applyFont="1" applyFill="1" applyBorder="1" applyAlignment="1">
      <alignment horizontal="center" vertical="center"/>
    </xf>
    <xf numFmtId="49" fontId="23" fillId="4" borderId="52" xfId="55" applyNumberFormat="1" applyFont="1" applyFill="1" applyBorder="1" applyAlignment="1">
      <alignment horizontal="center" vertical="center"/>
    </xf>
    <xf numFmtId="49" fontId="29" fillId="0" borderId="3" xfId="52" applyNumberFormat="1" applyFont="1" applyFill="1" applyBorder="1" applyAlignment="1">
      <alignment horizontal="center"/>
    </xf>
    <xf numFmtId="49" fontId="23" fillId="4" borderId="3" xfId="55" applyNumberFormat="1" applyFont="1" applyFill="1" applyBorder="1" applyAlignment="1">
      <alignment horizontal="center" vertical="center"/>
    </xf>
    <xf numFmtId="49" fontId="23" fillId="4" borderId="53" xfId="55" applyNumberFormat="1" applyFont="1" applyFill="1" applyBorder="1" applyAlignment="1">
      <alignment horizontal="center" vertical="center"/>
    </xf>
    <xf numFmtId="49" fontId="29" fillId="0" borderId="0" xfId="52" applyNumberFormat="1" applyFont="1" applyFill="1" applyBorder="1" applyAlignment="1">
      <alignment horizontal="center"/>
    </xf>
    <xf numFmtId="49" fontId="23" fillId="4" borderId="0" xfId="55" applyNumberFormat="1" applyFont="1" applyFill="1" applyBorder="1" applyAlignment="1">
      <alignment horizontal="center" vertical="center"/>
    </xf>
    <xf numFmtId="0" fontId="24" fillId="4" borderId="0" xfId="54" applyFont="1" applyFill="1"/>
    <xf numFmtId="14" fontId="24" fillId="4" borderId="0" xfId="54" applyNumberFormat="1" applyFont="1" applyFill="1"/>
    <xf numFmtId="0" fontId="14" fillId="0" borderId="0" xfId="53" applyFont="1" applyBorder="1" applyAlignment="1">
      <alignment horizontal="left" vertical="center"/>
    </xf>
    <xf numFmtId="0" fontId="30" fillId="0" borderId="11" xfId="53" applyFont="1" applyBorder="1" applyAlignment="1">
      <alignment horizontal="center" vertical="top"/>
    </xf>
    <xf numFmtId="0" fontId="19" fillId="0" borderId="54" xfId="53" applyFont="1" applyBorder="1" applyAlignment="1">
      <alignment horizontal="left" vertical="center"/>
    </xf>
    <xf numFmtId="0" fontId="19" fillId="0" borderId="24" xfId="53" applyFont="1" applyBorder="1" applyAlignment="1">
      <alignment horizontal="left" vertical="center"/>
    </xf>
    <xf numFmtId="0" fontId="20" fillId="0" borderId="38" xfId="53" applyFont="1" applyBorder="1" applyAlignment="1">
      <alignment horizontal="left" vertical="center"/>
    </xf>
    <xf numFmtId="0" fontId="20" fillId="0" borderId="37" xfId="53" applyFont="1" applyBorder="1" applyAlignment="1">
      <alignment horizontal="left" vertical="center"/>
    </xf>
    <xf numFmtId="0" fontId="19" fillId="0" borderId="39" xfId="53" applyFont="1" applyBorder="1" applyAlignment="1">
      <alignment vertical="center"/>
    </xf>
    <xf numFmtId="0" fontId="14" fillId="0" borderId="40" xfId="53" applyFont="1" applyBorder="1" applyAlignment="1">
      <alignment horizontal="left" vertical="center"/>
    </xf>
    <xf numFmtId="0" fontId="17" fillId="0" borderId="40" xfId="53" applyFont="1" applyBorder="1" applyAlignment="1">
      <alignment horizontal="left" vertical="center"/>
    </xf>
    <xf numFmtId="0" fontId="14" fillId="0" borderId="40" xfId="53" applyFont="1" applyBorder="1" applyAlignment="1">
      <alignment vertical="center"/>
    </xf>
    <xf numFmtId="0" fontId="19" fillId="0" borderId="40" xfId="53" applyFont="1" applyBorder="1" applyAlignment="1">
      <alignment vertical="center"/>
    </xf>
    <xf numFmtId="0" fontId="19" fillId="0" borderId="39" xfId="53" applyFont="1" applyBorder="1" applyAlignment="1">
      <alignment horizontal="center" vertical="center"/>
    </xf>
    <xf numFmtId="0" fontId="17" fillId="0" borderId="40" xfId="53" applyFont="1" applyBorder="1" applyAlignment="1">
      <alignment horizontal="center" vertical="center"/>
    </xf>
    <xf numFmtId="0" fontId="19" fillId="0" borderId="40" xfId="53" applyFont="1" applyBorder="1" applyAlignment="1">
      <alignment horizontal="center" vertical="center"/>
    </xf>
    <xf numFmtId="0" fontId="14" fillId="0" borderId="40" xfId="53" applyFont="1" applyBorder="1" applyAlignment="1">
      <alignment horizontal="center" vertical="center"/>
    </xf>
    <xf numFmtId="0" fontId="17" fillId="0" borderId="15" xfId="53" applyFont="1" applyBorder="1" applyAlignment="1">
      <alignment horizontal="center" vertical="center"/>
    </xf>
    <xf numFmtId="0" fontId="14" fillId="0" borderId="15" xfId="53" applyFont="1" applyBorder="1" applyAlignment="1">
      <alignment horizontal="center" vertical="center"/>
    </xf>
    <xf numFmtId="0" fontId="19" fillId="0" borderId="26" xfId="53" applyFont="1" applyBorder="1" applyAlignment="1">
      <alignment horizontal="left" vertical="center" wrapText="1"/>
    </xf>
    <xf numFmtId="0" fontId="19" fillId="0" borderId="27" xfId="53" applyFont="1" applyBorder="1" applyAlignment="1">
      <alignment horizontal="left" vertical="center" wrapText="1"/>
    </xf>
    <xf numFmtId="0" fontId="19" fillId="0" borderId="39" xfId="53" applyFont="1" applyBorder="1" applyAlignment="1">
      <alignment horizontal="left" vertical="center"/>
    </xf>
    <xf numFmtId="0" fontId="19" fillId="0" borderId="40" xfId="53" applyFont="1" applyBorder="1" applyAlignment="1">
      <alignment horizontal="left" vertical="center"/>
    </xf>
    <xf numFmtId="0" fontId="31" fillId="0" borderId="55" xfId="53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9" fontId="17" fillId="0" borderId="15" xfId="53" applyNumberFormat="1" applyFont="1" applyBorder="1" applyAlignment="1">
      <alignment horizontal="center" vertical="center"/>
    </xf>
    <xf numFmtId="9" fontId="32" fillId="0" borderId="2" xfId="0" applyNumberFormat="1" applyFont="1" applyFill="1" applyBorder="1" applyAlignment="1">
      <alignment horizontal="center" vertical="center"/>
    </xf>
    <xf numFmtId="0" fontId="20" fillId="0" borderId="38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9" fontId="17" fillId="0" borderId="25" xfId="53" applyNumberFormat="1" applyFont="1" applyBorder="1" applyAlignment="1">
      <alignment horizontal="left" vertical="center"/>
    </xf>
    <xf numFmtId="9" fontId="17" fillId="0" borderId="20" xfId="53" applyNumberFormat="1" applyFont="1" applyBorder="1" applyAlignment="1">
      <alignment horizontal="left" vertical="center"/>
    </xf>
    <xf numFmtId="9" fontId="17" fillId="0" borderId="26" xfId="53" applyNumberFormat="1" applyFont="1" applyBorder="1" applyAlignment="1">
      <alignment horizontal="left" vertical="center"/>
    </xf>
    <xf numFmtId="9" fontId="17" fillId="0" borderId="27" xfId="53" applyNumberFormat="1" applyFont="1" applyBorder="1" applyAlignment="1">
      <alignment horizontal="left" vertical="center"/>
    </xf>
    <xf numFmtId="0" fontId="16" fillId="0" borderId="39" xfId="53" applyFont="1" applyFill="1" applyBorder="1" applyAlignment="1">
      <alignment horizontal="left" vertical="center"/>
    </xf>
    <xf numFmtId="0" fontId="16" fillId="0" borderId="40" xfId="53" applyFont="1" applyFill="1" applyBorder="1" applyAlignment="1">
      <alignment horizontal="left" vertical="center"/>
    </xf>
    <xf numFmtId="0" fontId="16" fillId="0" borderId="56" xfId="53" applyFont="1" applyFill="1" applyBorder="1" applyAlignment="1">
      <alignment horizontal="left" vertical="center"/>
    </xf>
    <xf numFmtId="0" fontId="16" fillId="0" borderId="27" xfId="53" applyFont="1" applyFill="1" applyBorder="1" applyAlignment="1">
      <alignment horizontal="left" vertical="center"/>
    </xf>
    <xf numFmtId="0" fontId="20" fillId="0" borderId="24" xfId="53" applyFont="1" applyFill="1" applyBorder="1" applyAlignment="1">
      <alignment horizontal="left" vertical="center"/>
    </xf>
    <xf numFmtId="0" fontId="17" fillId="0" borderId="57" xfId="53" applyFont="1" applyFill="1" applyBorder="1" applyAlignment="1">
      <alignment horizontal="left" vertical="center"/>
    </xf>
    <xf numFmtId="0" fontId="17" fillId="0" borderId="58" xfId="53" applyFont="1" applyFill="1" applyBorder="1" applyAlignment="1">
      <alignment horizontal="left" vertical="center"/>
    </xf>
    <xf numFmtId="0" fontId="20" fillId="0" borderId="34" xfId="53" applyFont="1" applyBorder="1" applyAlignment="1">
      <alignment vertical="center"/>
    </xf>
    <xf numFmtId="0" fontId="33" fillId="0" borderId="37" xfId="53" applyFont="1" applyBorder="1" applyAlignment="1">
      <alignment horizontal="center" vertical="center"/>
    </xf>
    <xf numFmtId="0" fontId="20" fillId="0" borderId="35" xfId="53" applyFont="1" applyBorder="1" applyAlignment="1">
      <alignment vertical="center"/>
    </xf>
    <xf numFmtId="0" fontId="17" fillId="0" borderId="59" xfId="53" applyFont="1" applyBorder="1" applyAlignment="1">
      <alignment vertical="center"/>
    </xf>
    <xf numFmtId="0" fontId="20" fillId="0" borderId="59" xfId="53" applyFont="1" applyBorder="1" applyAlignment="1">
      <alignment vertical="center"/>
    </xf>
    <xf numFmtId="58" fontId="14" fillId="0" borderId="35" xfId="53" applyNumberFormat="1" applyFont="1" applyBorder="1" applyAlignment="1">
      <alignment vertical="center"/>
    </xf>
    <xf numFmtId="0" fontId="20" fillId="0" borderId="24" xfId="53" applyFont="1" applyBorder="1" applyAlignment="1">
      <alignment horizontal="center" vertical="center"/>
    </xf>
    <xf numFmtId="0" fontId="17" fillId="0" borderId="54" xfId="53" applyFont="1" applyFill="1" applyBorder="1" applyAlignment="1">
      <alignment horizontal="left" vertical="center"/>
    </xf>
    <xf numFmtId="0" fontId="17" fillId="0" borderId="24" xfId="53" applyFont="1" applyFill="1" applyBorder="1" applyAlignment="1">
      <alignment horizontal="left" vertical="center"/>
    </xf>
    <xf numFmtId="0" fontId="19" fillId="0" borderId="60" xfId="53" applyFont="1" applyBorder="1" applyAlignment="1">
      <alignment horizontal="left" vertical="center"/>
    </xf>
    <xf numFmtId="0" fontId="20" fillId="0" borderId="43" xfId="53" applyFont="1" applyBorder="1" applyAlignment="1">
      <alignment horizontal="left" vertical="center"/>
    </xf>
    <xf numFmtId="0" fontId="17" fillId="0" borderId="44" xfId="53" applyFont="1" applyBorder="1" applyAlignment="1">
      <alignment horizontal="left" vertical="center"/>
    </xf>
    <xf numFmtId="0" fontId="19" fillId="0" borderId="0" xfId="53" applyFont="1" applyBorder="1" applyAlignment="1">
      <alignment vertical="center"/>
    </xf>
    <xf numFmtId="0" fontId="19" fillId="0" borderId="33" xfId="53" applyFont="1" applyBorder="1" applyAlignment="1">
      <alignment horizontal="left" vertical="center" wrapText="1"/>
    </xf>
    <xf numFmtId="0" fontId="19" fillId="0" borderId="44" xfId="53" applyFont="1" applyBorder="1" applyAlignment="1">
      <alignment horizontal="left" vertical="center"/>
    </xf>
    <xf numFmtId="0" fontId="34" fillId="0" borderId="16" xfId="53" applyFont="1" applyBorder="1" applyAlignment="1">
      <alignment horizontal="left" vertical="center" wrapText="1"/>
    </xf>
    <xf numFmtId="0" fontId="34" fillId="0" borderId="16" xfId="53" applyFont="1" applyBorder="1" applyAlignment="1">
      <alignment horizontal="left" vertical="center"/>
    </xf>
    <xf numFmtId="0" fontId="18" fillId="0" borderId="16" xfId="53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9" fontId="17" fillId="0" borderId="31" xfId="53" applyNumberFormat="1" applyFont="1" applyBorder="1" applyAlignment="1">
      <alignment horizontal="left" vertical="center"/>
    </xf>
    <xf numFmtId="9" fontId="17" fillId="0" borderId="33" xfId="53" applyNumberFormat="1" applyFont="1" applyBorder="1" applyAlignment="1">
      <alignment horizontal="left" vertical="center"/>
    </xf>
    <xf numFmtId="0" fontId="16" fillId="0" borderId="44" xfId="53" applyFont="1" applyFill="1" applyBorder="1" applyAlignment="1">
      <alignment horizontal="left" vertical="center"/>
    </xf>
    <xf numFmtId="0" fontId="16" fillId="0" borderId="33" xfId="53" applyFont="1" applyFill="1" applyBorder="1" applyAlignment="1">
      <alignment horizontal="left" vertical="center"/>
    </xf>
    <xf numFmtId="0" fontId="17" fillId="0" borderId="61" xfId="53" applyFont="1" applyFill="1" applyBorder="1" applyAlignment="1">
      <alignment horizontal="left" vertical="center"/>
    </xf>
    <xf numFmtId="0" fontId="20" fillId="0" borderId="62" xfId="53" applyFont="1" applyBorder="1" applyAlignment="1">
      <alignment horizontal="center" vertical="center"/>
    </xf>
    <xf numFmtId="0" fontId="17" fillId="0" borderId="59" xfId="53" applyFont="1" applyBorder="1" applyAlignment="1">
      <alignment horizontal="center" vertical="center"/>
    </xf>
    <xf numFmtId="0" fontId="17" fillId="0" borderId="60" xfId="53" applyFont="1" applyBorder="1" applyAlignment="1">
      <alignment horizontal="center" vertical="center"/>
    </xf>
    <xf numFmtId="0" fontId="17" fillId="0" borderId="60" xfId="53" applyFont="1" applyFill="1" applyBorder="1" applyAlignment="1">
      <alignment horizontal="left" vertical="center"/>
    </xf>
    <xf numFmtId="0" fontId="35" fillId="0" borderId="63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 wrapText="1"/>
    </xf>
    <xf numFmtId="0" fontId="36" fillId="0" borderId="65" xfId="0" applyFont="1" applyBorder="1"/>
    <xf numFmtId="0" fontId="36" fillId="0" borderId="2" xfId="0" applyFont="1" applyBorder="1"/>
    <xf numFmtId="0" fontId="36" fillId="0" borderId="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5" borderId="6" xfId="0" applyFont="1" applyFill="1" applyBorder="1" applyAlignment="1">
      <alignment horizontal="center" vertical="center"/>
    </xf>
    <xf numFmtId="0" fontId="36" fillId="5" borderId="8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35" fillId="0" borderId="68" xfId="0" applyFont="1" applyBorder="1" applyAlignment="1">
      <alignment horizontal="center" vertical="center" wrapText="1"/>
    </xf>
    <xf numFmtId="0" fontId="36" fillId="0" borderId="69" xfId="0" applyFont="1" applyBorder="1" applyAlignment="1">
      <alignment horizontal="center" vertical="center"/>
    </xf>
    <xf numFmtId="0" fontId="36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5" fillId="3" borderId="5" xfId="51" applyFill="1" applyBorder="1" applyAlignment="1" quotePrefix="1">
      <alignment horizontal="center" vertical="center" wrapText="1"/>
    </xf>
    <xf numFmtId="0" fontId="9" fillId="0" borderId="0" xfId="49" applyFont="1" applyBorder="1" applyAlignment="1" quotePrefix="1">
      <alignment horizontal="center" vertical="center" wrapText="1"/>
    </xf>
    <xf numFmtId="0" fontId="5" fillId="3" borderId="0" xfId="51" applyFill="1" applyAlignment="1" quotePrefix="1">
      <alignment horizontal="center" vertical="center" wrapText="1"/>
    </xf>
    <xf numFmtId="0" fontId="9" fillId="0" borderId="5" xfId="49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S16" xfId="51"/>
    <cellStyle name="常规 10 10" xfId="52"/>
    <cellStyle name="常规 2" xfId="53"/>
    <cellStyle name="常规 3" xfId="54"/>
    <cellStyle name="常规 4" xfId="55"/>
    <cellStyle name="常规 40" xfId="56"/>
    <cellStyle name="常规_10AW核价-润懋(35款已核，单耗未减)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244475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244475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2288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244475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22885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244475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984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244475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105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85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3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02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57" customWidth="1"/>
    <col min="3" max="3" width="10.125" customWidth="1"/>
  </cols>
  <sheetData>
    <row r="1" ht="21" customHeight="1" spans="1:2">
      <c r="A1" s="358"/>
      <c r="B1" s="359" t="s">
        <v>0</v>
      </c>
    </row>
    <row r="2" spans="1:2">
      <c r="A2" s="9">
        <v>1</v>
      </c>
      <c r="B2" s="360" t="s">
        <v>1</v>
      </c>
    </row>
    <row r="3" spans="1:2">
      <c r="A3" s="9">
        <v>2</v>
      </c>
      <c r="B3" s="360" t="s">
        <v>2</v>
      </c>
    </row>
    <row r="4" spans="1:2">
      <c r="A4" s="9">
        <v>3</v>
      </c>
      <c r="B4" s="360" t="s">
        <v>3</v>
      </c>
    </row>
    <row r="5" spans="1:2">
      <c r="A5" s="9">
        <v>4</v>
      </c>
      <c r="B5" s="360" t="s">
        <v>4</v>
      </c>
    </row>
    <row r="6" spans="1:2">
      <c r="A6" s="9">
        <v>5</v>
      </c>
      <c r="B6" s="360" t="s">
        <v>5</v>
      </c>
    </row>
    <row r="7" spans="1:2">
      <c r="A7" s="9">
        <v>6</v>
      </c>
      <c r="B7" s="360" t="s">
        <v>6</v>
      </c>
    </row>
    <row r="8" s="356" customFormat="1" ht="15" customHeight="1" spans="1:2">
      <c r="A8" s="361">
        <v>7</v>
      </c>
      <c r="B8" s="362" t="s">
        <v>7</v>
      </c>
    </row>
    <row r="9" ht="18.95" customHeight="1" spans="1:2">
      <c r="A9" s="358"/>
      <c r="B9" s="363" t="s">
        <v>8</v>
      </c>
    </row>
    <row r="10" ht="15.95" customHeight="1" spans="1:2">
      <c r="A10" s="9">
        <v>1</v>
      </c>
      <c r="B10" s="364" t="s">
        <v>9</v>
      </c>
    </row>
    <row r="11" spans="1:2">
      <c r="A11" s="9">
        <v>2</v>
      </c>
      <c r="B11" s="360" t="s">
        <v>10</v>
      </c>
    </row>
    <row r="12" spans="1:2">
      <c r="A12" s="9">
        <v>3</v>
      </c>
      <c r="B12" s="365" t="s">
        <v>11</v>
      </c>
    </row>
    <row r="13" spans="1:2">
      <c r="A13" s="9">
        <v>4</v>
      </c>
      <c r="B13" s="366" t="s">
        <v>12</v>
      </c>
    </row>
    <row r="14" spans="1:2">
      <c r="A14" s="9">
        <v>5</v>
      </c>
      <c r="B14" s="366" t="s">
        <v>13</v>
      </c>
    </row>
    <row r="15" spans="1:2">
      <c r="A15" s="9">
        <v>6</v>
      </c>
      <c r="B15" s="366" t="s">
        <v>14</v>
      </c>
    </row>
    <row r="16" spans="1:2">
      <c r="A16" s="9">
        <v>7</v>
      </c>
      <c r="B16" s="366" t="s">
        <v>15</v>
      </c>
    </row>
    <row r="17" spans="1:2">
      <c r="A17" s="9">
        <v>8</v>
      </c>
      <c r="B17" s="366" t="s">
        <v>16</v>
      </c>
    </row>
    <row r="18" spans="1:2">
      <c r="A18" s="9">
        <v>9</v>
      </c>
      <c r="B18" s="360" t="s">
        <v>17</v>
      </c>
    </row>
    <row r="19" spans="1:2">
      <c r="A19" s="9"/>
      <c r="B19" s="360"/>
    </row>
    <row r="20" ht="20.25" spans="1:2">
      <c r="A20" s="358"/>
      <c r="B20" s="359" t="s">
        <v>18</v>
      </c>
    </row>
    <row r="21" spans="1:2">
      <c r="A21" s="9">
        <v>1</v>
      </c>
      <c r="B21" s="367" t="s">
        <v>19</v>
      </c>
    </row>
    <row r="22" spans="1:2">
      <c r="A22" s="9">
        <v>2</v>
      </c>
      <c r="B22" s="360" t="s">
        <v>20</v>
      </c>
    </row>
    <row r="23" spans="1:2">
      <c r="A23" s="9">
        <v>3</v>
      </c>
      <c r="B23" s="360" t="s">
        <v>21</v>
      </c>
    </row>
    <row r="24" spans="1:2">
      <c r="A24" s="9">
        <v>4</v>
      </c>
      <c r="B24" s="360" t="s">
        <v>22</v>
      </c>
    </row>
    <row r="25" spans="1:2">
      <c r="A25" s="9">
        <v>5</v>
      </c>
      <c r="B25" s="366" t="s">
        <v>23</v>
      </c>
    </row>
    <row r="26" spans="1:2">
      <c r="A26" s="9">
        <v>6</v>
      </c>
      <c r="B26" s="366" t="s">
        <v>24</v>
      </c>
    </row>
    <row r="27" spans="1:2">
      <c r="A27" s="9">
        <v>7</v>
      </c>
      <c r="B27" s="360" t="s">
        <v>25</v>
      </c>
    </row>
    <row r="28" spans="1:2">
      <c r="A28" s="9"/>
      <c r="B28" s="360"/>
    </row>
    <row r="29" ht="20.25" spans="1:2">
      <c r="A29" s="358"/>
      <c r="B29" s="359" t="s">
        <v>26</v>
      </c>
    </row>
    <row r="30" spans="1:2">
      <c r="A30" s="9">
        <v>1</v>
      </c>
      <c r="B30" s="367" t="s">
        <v>27</v>
      </c>
    </row>
    <row r="31" spans="1:2">
      <c r="A31" s="9">
        <v>2</v>
      </c>
      <c r="B31" s="360" t="s">
        <v>28</v>
      </c>
    </row>
    <row r="32" spans="1:2">
      <c r="A32" s="9">
        <v>3</v>
      </c>
      <c r="B32" s="360" t="s">
        <v>29</v>
      </c>
    </row>
    <row r="33" ht="28.5" spans="1:2">
      <c r="A33" s="9">
        <v>4</v>
      </c>
      <c r="B33" s="360" t="s">
        <v>30</v>
      </c>
    </row>
    <row r="34" spans="1:2">
      <c r="A34" s="9">
        <v>5</v>
      </c>
      <c r="B34" s="360" t="s">
        <v>31</v>
      </c>
    </row>
    <row r="35" spans="1:2">
      <c r="A35" s="9">
        <v>6</v>
      </c>
      <c r="B35" s="360" t="s">
        <v>32</v>
      </c>
    </row>
    <row r="36" spans="1:2">
      <c r="A36" s="9">
        <v>7</v>
      </c>
      <c r="B36" s="360" t="s">
        <v>33</v>
      </c>
    </row>
    <row r="37" spans="1:2">
      <c r="A37" s="9"/>
      <c r="B37" s="360"/>
    </row>
    <row r="39" spans="1:2">
      <c r="A39" s="368" t="s">
        <v>34</v>
      </c>
      <c r="B39" s="36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A11" sqref="$A11:$XF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309</v>
      </c>
      <c r="B2" s="28" t="s">
        <v>245</v>
      </c>
      <c r="C2" s="28" t="s">
        <v>246</v>
      </c>
      <c r="D2" s="28" t="s">
        <v>247</v>
      </c>
      <c r="E2" s="28" t="s">
        <v>248</v>
      </c>
      <c r="F2" s="28" t="s">
        <v>249</v>
      </c>
      <c r="G2" s="27" t="s">
        <v>310</v>
      </c>
      <c r="H2" s="27" t="s">
        <v>311</v>
      </c>
      <c r="I2" s="27" t="s">
        <v>312</v>
      </c>
      <c r="J2" s="27" t="s">
        <v>311</v>
      </c>
      <c r="K2" s="27" t="s">
        <v>313</v>
      </c>
      <c r="L2" s="27" t="s">
        <v>311</v>
      </c>
      <c r="M2" s="28" t="s">
        <v>287</v>
      </c>
      <c r="N2" s="28" t="s">
        <v>258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309</v>
      </c>
      <c r="B4" s="30" t="s">
        <v>314</v>
      </c>
      <c r="C4" s="30" t="s">
        <v>288</v>
      </c>
      <c r="D4" s="30" t="s">
        <v>247</v>
      </c>
      <c r="E4" s="28" t="s">
        <v>248</v>
      </c>
      <c r="F4" s="28" t="s">
        <v>249</v>
      </c>
      <c r="G4" s="27" t="s">
        <v>310</v>
      </c>
      <c r="H4" s="27" t="s">
        <v>311</v>
      </c>
      <c r="I4" s="27" t="s">
        <v>312</v>
      </c>
      <c r="J4" s="27" t="s">
        <v>311</v>
      </c>
      <c r="K4" s="27" t="s">
        <v>313</v>
      </c>
      <c r="L4" s="27" t="s">
        <v>311</v>
      </c>
      <c r="M4" s="28" t="s">
        <v>287</v>
      </c>
      <c r="N4" s="28" t="s">
        <v>258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5">
      <c r="A11" s="13" t="s">
        <v>315</v>
      </c>
      <c r="B11" s="24"/>
      <c r="C11" s="24"/>
      <c r="D11" s="15"/>
      <c r="E11" s="16"/>
      <c r="F11" s="25"/>
      <c r="G11" s="25"/>
      <c r="H11" s="25"/>
      <c r="I11" s="26"/>
      <c r="J11" s="13" t="s">
        <v>268</v>
      </c>
      <c r="K11" s="14"/>
      <c r="L11" s="14"/>
      <c r="M11" s="15"/>
      <c r="N11" s="14"/>
      <c r="O11" s="21"/>
    </row>
    <row r="12" ht="16.5" spans="1:14">
      <c r="A12" s="17" t="s">
        <v>316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I11"/>
    <mergeCell ref="J11:M11"/>
    <mergeCell ref="A12:N12"/>
  </mergeCells>
  <dataValidations count="1">
    <dataValidation type="list" allowBlank="1" showInputMessage="1" showErrorMessage="1" sqref="N1 N3 O11 N5:N10 N12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9" sqref="A9:D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281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287</v>
      </c>
      <c r="L2" s="5" t="s">
        <v>258</v>
      </c>
    </row>
    <row r="3" ht="22.5" spans="1:12">
      <c r="A3" s="9" t="s">
        <v>289</v>
      </c>
      <c r="B3" s="373" t="s">
        <v>265</v>
      </c>
      <c r="C3" s="10">
        <v>6277</v>
      </c>
      <c r="D3" s="10" t="s">
        <v>260</v>
      </c>
      <c r="E3" s="370" t="s">
        <v>261</v>
      </c>
      <c r="F3" s="23" t="s">
        <v>63</v>
      </c>
      <c r="G3" s="23" t="s">
        <v>322</v>
      </c>
      <c r="H3" s="10" t="s">
        <v>323</v>
      </c>
      <c r="I3" s="10" t="s">
        <v>324</v>
      </c>
      <c r="J3" s="10"/>
      <c r="K3" s="10"/>
      <c r="L3" s="10" t="s">
        <v>263</v>
      </c>
    </row>
    <row r="4" ht="22.5" spans="1:12">
      <c r="A4" s="9" t="s">
        <v>325</v>
      </c>
      <c r="B4" s="373" t="s">
        <v>265</v>
      </c>
      <c r="C4" s="10">
        <v>3447</v>
      </c>
      <c r="D4" s="10" t="s">
        <v>260</v>
      </c>
      <c r="E4" s="372" t="s">
        <v>264</v>
      </c>
      <c r="F4" s="23" t="s">
        <v>63</v>
      </c>
      <c r="G4" s="23" t="s">
        <v>322</v>
      </c>
      <c r="H4" s="10" t="s">
        <v>323</v>
      </c>
      <c r="I4" s="10" t="s">
        <v>324</v>
      </c>
      <c r="J4" s="10"/>
      <c r="K4" s="10"/>
      <c r="L4" s="10" t="s">
        <v>263</v>
      </c>
    </row>
    <row r="5" ht="22.5" spans="1:12">
      <c r="A5" s="9" t="s">
        <v>304</v>
      </c>
      <c r="B5" s="373" t="s">
        <v>265</v>
      </c>
      <c r="C5" s="10">
        <v>6270</v>
      </c>
      <c r="D5" s="10" t="s">
        <v>260</v>
      </c>
      <c r="E5" s="370" t="s">
        <v>266</v>
      </c>
      <c r="F5" s="23" t="s">
        <v>63</v>
      </c>
      <c r="G5" s="23" t="s">
        <v>322</v>
      </c>
      <c r="H5" s="10" t="s">
        <v>323</v>
      </c>
      <c r="I5" s="10" t="s">
        <v>324</v>
      </c>
      <c r="J5" s="9"/>
      <c r="K5" s="9"/>
      <c r="L5" s="9" t="s">
        <v>263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5">
      <c r="A9" s="13" t="s">
        <v>267</v>
      </c>
      <c r="B9" s="24"/>
      <c r="C9" s="24"/>
      <c r="D9" s="15"/>
      <c r="E9" s="16"/>
      <c r="F9" s="25"/>
      <c r="G9" s="25"/>
      <c r="H9" s="25"/>
      <c r="I9" s="26"/>
      <c r="J9" s="13" t="s">
        <v>326</v>
      </c>
      <c r="K9" s="14"/>
      <c r="L9" s="14"/>
      <c r="M9" s="15"/>
      <c r="N9" s="14"/>
      <c r="O9" s="21"/>
    </row>
    <row r="10" ht="16.5" spans="1:12">
      <c r="A10" s="17" t="s">
        <v>327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D9"/>
    <mergeCell ref="E9:I9"/>
    <mergeCell ref="J9:M9"/>
    <mergeCell ref="A10:L10"/>
  </mergeCells>
  <dataValidations count="1">
    <dataValidation type="list" allowBlank="1" showInputMessage="1" showErrorMessage="1" sqref="O9 L10 L3:L8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125" zoomScaleNormal="125" workbookViewId="0">
      <selection activeCell="A13" sqref="A13:D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244</v>
      </c>
      <c r="B2" s="5" t="s">
        <v>249</v>
      </c>
      <c r="C2" s="5" t="s">
        <v>288</v>
      </c>
      <c r="D2" s="5" t="s">
        <v>247</v>
      </c>
      <c r="E2" s="5" t="s">
        <v>248</v>
      </c>
      <c r="F2" s="4" t="s">
        <v>329</v>
      </c>
      <c r="G2" s="4" t="s">
        <v>272</v>
      </c>
      <c r="H2" s="6" t="s">
        <v>273</v>
      </c>
      <c r="I2" s="19" t="s">
        <v>275</v>
      </c>
    </row>
    <row r="3" s="1" customFormat="1" ht="16.5" spans="1:9">
      <c r="A3" s="4"/>
      <c r="B3" s="7"/>
      <c r="C3" s="7"/>
      <c r="D3" s="7"/>
      <c r="E3" s="7"/>
      <c r="F3" s="4" t="s">
        <v>330</v>
      </c>
      <c r="G3" s="4" t="s">
        <v>276</v>
      </c>
      <c r="H3" s="8"/>
      <c r="I3" s="20"/>
    </row>
    <row r="4" ht="22.5" spans="1:9">
      <c r="A4" s="9"/>
      <c r="B4" s="376" t="s">
        <v>331</v>
      </c>
      <c r="C4" s="10" t="s">
        <v>332</v>
      </c>
      <c r="D4" s="370" t="s">
        <v>261</v>
      </c>
      <c r="E4" s="10" t="s">
        <v>63</v>
      </c>
      <c r="F4" s="10">
        <v>0.3</v>
      </c>
      <c r="G4" s="10">
        <v>0.5</v>
      </c>
      <c r="H4" s="10">
        <f t="shared" ref="H4:H9" si="0">SUM(F4:G4)</f>
        <v>0.8</v>
      </c>
      <c r="I4" s="10" t="s">
        <v>263</v>
      </c>
    </row>
    <row r="5" ht="22.5" spans="1:9">
      <c r="A5" s="9"/>
      <c r="B5" s="376" t="s">
        <v>331</v>
      </c>
      <c r="C5" s="10" t="s">
        <v>332</v>
      </c>
      <c r="D5" s="372" t="s">
        <v>264</v>
      </c>
      <c r="E5" s="10" t="s">
        <v>63</v>
      </c>
      <c r="F5" s="10">
        <v>0.3</v>
      </c>
      <c r="G5" s="10">
        <v>0.5</v>
      </c>
      <c r="H5" s="10">
        <f t="shared" si="0"/>
        <v>0.8</v>
      </c>
      <c r="I5" s="10" t="s">
        <v>263</v>
      </c>
    </row>
    <row r="6" ht="22.5" spans="1:9">
      <c r="A6" s="9"/>
      <c r="B6" s="376" t="s">
        <v>331</v>
      </c>
      <c r="C6" s="10" t="s">
        <v>332</v>
      </c>
      <c r="D6" s="370" t="s">
        <v>266</v>
      </c>
      <c r="E6" s="10" t="s">
        <v>63</v>
      </c>
      <c r="F6" s="10">
        <v>0.3</v>
      </c>
      <c r="G6" s="10">
        <v>0.5</v>
      </c>
      <c r="H6" s="10">
        <f t="shared" si="0"/>
        <v>0.8</v>
      </c>
      <c r="I6" s="10" t="s">
        <v>263</v>
      </c>
    </row>
    <row r="7" ht="22.5" spans="1:9">
      <c r="A7" s="9"/>
      <c r="B7" s="376" t="s">
        <v>331</v>
      </c>
      <c r="C7" t="s">
        <v>333</v>
      </c>
      <c r="D7" s="370" t="s">
        <v>261</v>
      </c>
      <c r="E7" s="10" t="s">
        <v>63</v>
      </c>
      <c r="F7" s="10">
        <v>0.1</v>
      </c>
      <c r="G7" s="10">
        <v>0.3</v>
      </c>
      <c r="H7" s="10">
        <f t="shared" si="0"/>
        <v>0.4</v>
      </c>
      <c r="I7" s="10" t="s">
        <v>263</v>
      </c>
    </row>
    <row r="8" ht="22.5" spans="1:9">
      <c r="A8" s="9"/>
      <c r="B8" s="376" t="s">
        <v>331</v>
      </c>
      <c r="C8" t="s">
        <v>333</v>
      </c>
      <c r="D8" s="372" t="s">
        <v>264</v>
      </c>
      <c r="E8" s="10" t="s">
        <v>63</v>
      </c>
      <c r="F8" s="10">
        <v>0.1</v>
      </c>
      <c r="G8" s="10">
        <v>0.3</v>
      </c>
      <c r="H8" s="10">
        <f t="shared" si="0"/>
        <v>0.4</v>
      </c>
      <c r="I8" s="10" t="s">
        <v>263</v>
      </c>
    </row>
    <row r="9" ht="22.5" spans="1:9">
      <c r="A9" s="9"/>
      <c r="B9" s="376" t="s">
        <v>331</v>
      </c>
      <c r="C9" t="s">
        <v>333</v>
      </c>
      <c r="D9" s="370" t="s">
        <v>266</v>
      </c>
      <c r="E9" s="10" t="s">
        <v>63</v>
      </c>
      <c r="F9" s="10">
        <v>0.1</v>
      </c>
      <c r="G9" s="10">
        <v>0.3</v>
      </c>
      <c r="H9" s="10">
        <f t="shared" si="0"/>
        <v>0.4</v>
      </c>
      <c r="I9" s="10" t="s">
        <v>263</v>
      </c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pans="1:9">
      <c r="A12" s="9"/>
      <c r="B12" s="9"/>
      <c r="C12" s="9"/>
      <c r="D12" s="9"/>
      <c r="E12" s="9"/>
      <c r="F12" s="9"/>
      <c r="G12" s="9"/>
      <c r="H12" s="9"/>
      <c r="I12" s="9"/>
    </row>
    <row r="13" s="2" customFormat="1" ht="18.75" spans="1:9">
      <c r="A13" s="13" t="s">
        <v>267</v>
      </c>
      <c r="B13" s="14"/>
      <c r="C13" s="14"/>
      <c r="D13" s="15"/>
      <c r="E13" s="16"/>
      <c r="F13" s="13" t="s">
        <v>326</v>
      </c>
      <c r="G13" s="14"/>
      <c r="H13" s="15"/>
      <c r="I13" s="21"/>
    </row>
    <row r="14" ht="16.5" spans="1:9">
      <c r="A14" s="17" t="s">
        <v>334</v>
      </c>
      <c r="B14" s="17"/>
      <c r="C14" s="18"/>
      <c r="D14" s="18"/>
      <c r="E14" s="18"/>
      <c r="F14" s="18"/>
      <c r="G14" s="18"/>
      <c r="H14" s="18"/>
      <c r="I14" s="18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6" t="s">
        <v>35</v>
      </c>
      <c r="C2" s="337"/>
      <c r="D2" s="337"/>
      <c r="E2" s="337"/>
      <c r="F2" s="337"/>
      <c r="G2" s="337"/>
      <c r="H2" s="337"/>
      <c r="I2" s="351"/>
    </row>
    <row r="3" ht="27.95" customHeight="1" spans="2:9">
      <c r="B3" s="338"/>
      <c r="C3" s="339"/>
      <c r="D3" s="340" t="s">
        <v>36</v>
      </c>
      <c r="E3" s="341"/>
      <c r="F3" s="342" t="s">
        <v>37</v>
      </c>
      <c r="G3" s="343"/>
      <c r="H3" s="340" t="s">
        <v>38</v>
      </c>
      <c r="I3" s="352"/>
    </row>
    <row r="4" ht="27.95" customHeight="1" spans="2:9">
      <c r="B4" s="338" t="s">
        <v>39</v>
      </c>
      <c r="C4" s="339" t="s">
        <v>40</v>
      </c>
      <c r="D4" s="339" t="s">
        <v>41</v>
      </c>
      <c r="E4" s="339" t="s">
        <v>42</v>
      </c>
      <c r="F4" s="344" t="s">
        <v>41</v>
      </c>
      <c r="G4" s="344" t="s">
        <v>42</v>
      </c>
      <c r="H4" s="339" t="s">
        <v>41</v>
      </c>
      <c r="I4" s="353" t="s">
        <v>42</v>
      </c>
    </row>
    <row r="5" ht="27.95" customHeight="1" spans="2:9">
      <c r="B5" s="345" t="s">
        <v>43</v>
      </c>
      <c r="C5" s="9">
        <v>13</v>
      </c>
      <c r="D5" s="9">
        <v>0</v>
      </c>
      <c r="E5" s="9">
        <v>1</v>
      </c>
      <c r="F5" s="346">
        <v>0</v>
      </c>
      <c r="G5" s="346">
        <v>1</v>
      </c>
      <c r="H5" s="9">
        <v>1</v>
      </c>
      <c r="I5" s="354">
        <v>2</v>
      </c>
    </row>
    <row r="6" ht="27.95" customHeight="1" spans="2:9">
      <c r="B6" s="345" t="s">
        <v>44</v>
      </c>
      <c r="C6" s="9">
        <v>20</v>
      </c>
      <c r="D6" s="9">
        <v>0</v>
      </c>
      <c r="E6" s="9">
        <v>1</v>
      </c>
      <c r="F6" s="346">
        <v>1</v>
      </c>
      <c r="G6" s="346">
        <v>2</v>
      </c>
      <c r="H6" s="9">
        <v>2</v>
      </c>
      <c r="I6" s="354">
        <v>3</v>
      </c>
    </row>
    <row r="7" ht="27.95" customHeight="1" spans="2:9">
      <c r="B7" s="345" t="s">
        <v>45</v>
      </c>
      <c r="C7" s="9">
        <v>32</v>
      </c>
      <c r="D7" s="9">
        <v>0</v>
      </c>
      <c r="E7" s="9">
        <v>1</v>
      </c>
      <c r="F7" s="346">
        <v>2</v>
      </c>
      <c r="G7" s="346">
        <v>3</v>
      </c>
      <c r="H7" s="9">
        <v>3</v>
      </c>
      <c r="I7" s="354">
        <v>4</v>
      </c>
    </row>
    <row r="8" ht="27.95" customHeight="1" spans="2:9">
      <c r="B8" s="345" t="s">
        <v>46</v>
      </c>
      <c r="C8" s="9">
        <v>50</v>
      </c>
      <c r="D8" s="9">
        <v>1</v>
      </c>
      <c r="E8" s="9">
        <v>2</v>
      </c>
      <c r="F8" s="346">
        <v>3</v>
      </c>
      <c r="G8" s="346">
        <v>4</v>
      </c>
      <c r="H8" s="9">
        <v>5</v>
      </c>
      <c r="I8" s="354">
        <v>6</v>
      </c>
    </row>
    <row r="9" ht="27.95" customHeight="1" spans="2:9">
      <c r="B9" s="345" t="s">
        <v>47</v>
      </c>
      <c r="C9" s="9">
        <v>80</v>
      </c>
      <c r="D9" s="9">
        <v>2</v>
      </c>
      <c r="E9" s="9">
        <v>3</v>
      </c>
      <c r="F9" s="346">
        <v>5</v>
      </c>
      <c r="G9" s="346">
        <v>6</v>
      </c>
      <c r="H9" s="9">
        <v>7</v>
      </c>
      <c r="I9" s="354">
        <v>8</v>
      </c>
    </row>
    <row r="10" ht="27.95" customHeight="1" spans="2:9">
      <c r="B10" s="345" t="s">
        <v>48</v>
      </c>
      <c r="C10" s="9">
        <v>125</v>
      </c>
      <c r="D10" s="9">
        <v>3</v>
      </c>
      <c r="E10" s="9">
        <v>4</v>
      </c>
      <c r="F10" s="346">
        <v>7</v>
      </c>
      <c r="G10" s="346">
        <v>8</v>
      </c>
      <c r="H10" s="9">
        <v>10</v>
      </c>
      <c r="I10" s="354">
        <v>11</v>
      </c>
    </row>
    <row r="11" ht="27.95" customHeight="1" spans="2:9">
      <c r="B11" s="345" t="s">
        <v>49</v>
      </c>
      <c r="C11" s="9">
        <v>200</v>
      </c>
      <c r="D11" s="9">
        <v>5</v>
      </c>
      <c r="E11" s="9">
        <v>6</v>
      </c>
      <c r="F11" s="346">
        <v>10</v>
      </c>
      <c r="G11" s="346">
        <v>11</v>
      </c>
      <c r="H11" s="9">
        <v>14</v>
      </c>
      <c r="I11" s="354">
        <v>15</v>
      </c>
    </row>
    <row r="12" ht="27.95" customHeight="1" spans="2:9">
      <c r="B12" s="347" t="s">
        <v>50</v>
      </c>
      <c r="C12" s="348">
        <v>315</v>
      </c>
      <c r="D12" s="348">
        <v>7</v>
      </c>
      <c r="E12" s="348">
        <v>8</v>
      </c>
      <c r="F12" s="349">
        <v>14</v>
      </c>
      <c r="G12" s="349">
        <v>15</v>
      </c>
      <c r="H12" s="348">
        <v>21</v>
      </c>
      <c r="I12" s="355">
        <v>22</v>
      </c>
    </row>
    <row r="14" spans="2:4">
      <c r="B14" s="350" t="s">
        <v>51</v>
      </c>
      <c r="C14" s="350"/>
      <c r="D14" s="3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12" sqref="M12"/>
    </sheetView>
  </sheetViews>
  <sheetFormatPr defaultColWidth="10.375" defaultRowHeight="16.5" customHeight="1"/>
  <cols>
    <col min="1" max="1" width="11.125" style="131" customWidth="1"/>
    <col min="2" max="9" width="10.375" style="131"/>
    <col min="10" max="10" width="8.875" style="131" customWidth="1"/>
    <col min="11" max="11" width="12" style="131" customWidth="1"/>
    <col min="12" max="16384" width="10.375" style="131"/>
  </cols>
  <sheetData>
    <row r="1" ht="21" spans="1:11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5" spans="1:11">
      <c r="A2" s="133" t="s">
        <v>53</v>
      </c>
      <c r="B2" s="134" t="s">
        <v>54</v>
      </c>
      <c r="C2" s="134"/>
      <c r="D2" s="135" t="s">
        <v>55</v>
      </c>
      <c r="E2" s="135"/>
      <c r="F2" s="134" t="s">
        <v>56</v>
      </c>
      <c r="G2" s="134"/>
      <c r="H2" s="136" t="s">
        <v>57</v>
      </c>
      <c r="I2" s="208" t="s">
        <v>58</v>
      </c>
      <c r="J2" s="208"/>
      <c r="K2" s="209"/>
    </row>
    <row r="3" ht="14.25" spans="1:11">
      <c r="A3" s="137" t="s">
        <v>59</v>
      </c>
      <c r="B3" s="138"/>
      <c r="C3" s="139"/>
      <c r="D3" s="140" t="s">
        <v>60</v>
      </c>
      <c r="E3" s="141"/>
      <c r="F3" s="141"/>
      <c r="G3" s="142"/>
      <c r="H3" s="140" t="s">
        <v>61</v>
      </c>
      <c r="I3" s="141"/>
      <c r="J3" s="141"/>
      <c r="K3" s="142"/>
    </row>
    <row r="4" ht="14.25" spans="1:11">
      <c r="A4" s="143" t="s">
        <v>62</v>
      </c>
      <c r="B4" s="144" t="s">
        <v>63</v>
      </c>
      <c r="C4" s="145"/>
      <c r="D4" s="143" t="s">
        <v>64</v>
      </c>
      <c r="E4" s="146"/>
      <c r="F4" s="147">
        <v>45488</v>
      </c>
      <c r="G4" s="148"/>
      <c r="H4" s="143" t="s">
        <v>65</v>
      </c>
      <c r="I4" s="146"/>
      <c r="J4" s="144" t="s">
        <v>66</v>
      </c>
      <c r="K4" s="145" t="s">
        <v>67</v>
      </c>
    </row>
    <row r="5" ht="14.25" spans="1:11">
      <c r="A5" s="149" t="s">
        <v>68</v>
      </c>
      <c r="B5" s="144" t="s">
        <v>69</v>
      </c>
      <c r="C5" s="145"/>
      <c r="D5" s="143" t="s">
        <v>70</v>
      </c>
      <c r="E5" s="146"/>
      <c r="F5" s="147">
        <v>45438</v>
      </c>
      <c r="G5" s="148"/>
      <c r="H5" s="143" t="s">
        <v>71</v>
      </c>
      <c r="I5" s="146"/>
      <c r="J5" s="144" t="s">
        <v>66</v>
      </c>
      <c r="K5" s="145" t="s">
        <v>67</v>
      </c>
    </row>
    <row r="6" ht="14.25" spans="1:11">
      <c r="A6" s="143" t="s">
        <v>72</v>
      </c>
      <c r="B6" s="71">
        <v>3</v>
      </c>
      <c r="C6" s="72">
        <v>6</v>
      </c>
      <c r="D6" s="149" t="s">
        <v>73</v>
      </c>
      <c r="E6" s="150"/>
      <c r="F6" s="147">
        <v>45458</v>
      </c>
      <c r="G6" s="148"/>
      <c r="H6" s="143" t="s">
        <v>74</v>
      </c>
      <c r="I6" s="146"/>
      <c r="J6" s="144" t="s">
        <v>66</v>
      </c>
      <c r="K6" s="145" t="s">
        <v>67</v>
      </c>
    </row>
    <row r="7" ht="14.25" spans="1:11">
      <c r="A7" s="143" t="s">
        <v>75</v>
      </c>
      <c r="B7" s="152">
        <v>2800</v>
      </c>
      <c r="C7" s="153"/>
      <c r="D7" s="149" t="s">
        <v>76</v>
      </c>
      <c r="E7" s="154"/>
      <c r="F7" s="147">
        <v>45458</v>
      </c>
      <c r="G7" s="148"/>
      <c r="H7" s="143" t="s">
        <v>77</v>
      </c>
      <c r="I7" s="146"/>
      <c r="J7" s="144" t="s">
        <v>66</v>
      </c>
      <c r="K7" s="145" t="s">
        <v>67</v>
      </c>
    </row>
    <row r="8" ht="15" spans="1:11">
      <c r="A8" s="156" t="s">
        <v>78</v>
      </c>
      <c r="B8" s="157"/>
      <c r="C8" s="158"/>
      <c r="D8" s="159" t="s">
        <v>79</v>
      </c>
      <c r="E8" s="160"/>
      <c r="F8" s="161">
        <v>45463</v>
      </c>
      <c r="G8" s="162"/>
      <c r="H8" s="159" t="s">
        <v>80</v>
      </c>
      <c r="I8" s="160"/>
      <c r="J8" s="178" t="s">
        <v>66</v>
      </c>
      <c r="K8" s="218" t="s">
        <v>67</v>
      </c>
    </row>
    <row r="9" ht="15" spans="1:11">
      <c r="A9" s="272" t="s">
        <v>81</v>
      </c>
      <c r="B9" s="273"/>
      <c r="C9" s="273"/>
      <c r="D9" s="273"/>
      <c r="E9" s="273"/>
      <c r="F9" s="273"/>
      <c r="G9" s="273"/>
      <c r="H9" s="273"/>
      <c r="I9" s="273"/>
      <c r="J9" s="273"/>
      <c r="K9" s="317"/>
    </row>
    <row r="10" ht="15" spans="1:11">
      <c r="A10" s="274" t="s">
        <v>82</v>
      </c>
      <c r="B10" s="275"/>
      <c r="C10" s="275"/>
      <c r="D10" s="275"/>
      <c r="E10" s="275"/>
      <c r="F10" s="275"/>
      <c r="G10" s="275"/>
      <c r="H10" s="275"/>
      <c r="I10" s="275"/>
      <c r="J10" s="275"/>
      <c r="K10" s="318"/>
    </row>
    <row r="11" ht="14.25" spans="1:11">
      <c r="A11" s="276" t="s">
        <v>83</v>
      </c>
      <c r="B11" s="277" t="s">
        <v>84</v>
      </c>
      <c r="C11" s="278" t="s">
        <v>85</v>
      </c>
      <c r="D11" s="279"/>
      <c r="E11" s="280" t="s">
        <v>86</v>
      </c>
      <c r="F11" s="277" t="s">
        <v>84</v>
      </c>
      <c r="G11" s="278" t="s">
        <v>85</v>
      </c>
      <c r="H11" s="278" t="s">
        <v>87</v>
      </c>
      <c r="I11" s="280" t="s">
        <v>88</v>
      </c>
      <c r="J11" s="277" t="s">
        <v>84</v>
      </c>
      <c r="K11" s="319" t="s">
        <v>85</v>
      </c>
    </row>
    <row r="12" ht="14.25" spans="1:11">
      <c r="A12" s="149" t="s">
        <v>89</v>
      </c>
      <c r="B12" s="169" t="s">
        <v>84</v>
      </c>
      <c r="C12" s="144" t="s">
        <v>85</v>
      </c>
      <c r="D12" s="154"/>
      <c r="E12" s="150" t="s">
        <v>90</v>
      </c>
      <c r="F12" s="169" t="s">
        <v>84</v>
      </c>
      <c r="G12" s="144" t="s">
        <v>85</v>
      </c>
      <c r="H12" s="144" t="s">
        <v>87</v>
      </c>
      <c r="I12" s="150" t="s">
        <v>91</v>
      </c>
      <c r="J12" s="169" t="s">
        <v>84</v>
      </c>
      <c r="K12" s="145" t="s">
        <v>85</v>
      </c>
    </row>
    <row r="13" ht="14.25" spans="1:11">
      <c r="A13" s="149" t="s">
        <v>92</v>
      </c>
      <c r="B13" s="169" t="s">
        <v>84</v>
      </c>
      <c r="C13" s="144" t="s">
        <v>85</v>
      </c>
      <c r="D13" s="154"/>
      <c r="E13" s="150" t="s">
        <v>93</v>
      </c>
      <c r="F13" s="144" t="s">
        <v>94</v>
      </c>
      <c r="G13" s="144" t="s">
        <v>95</v>
      </c>
      <c r="H13" s="144" t="s">
        <v>87</v>
      </c>
      <c r="I13" s="150" t="s">
        <v>96</v>
      </c>
      <c r="J13" s="169" t="s">
        <v>84</v>
      </c>
      <c r="K13" s="145" t="s">
        <v>85</v>
      </c>
    </row>
    <row r="14" ht="15" spans="1:11">
      <c r="A14" s="159" t="s">
        <v>97</v>
      </c>
      <c r="B14" s="160"/>
      <c r="C14" s="160"/>
      <c r="D14" s="160"/>
      <c r="E14" s="160"/>
      <c r="F14" s="160"/>
      <c r="G14" s="160"/>
      <c r="H14" s="160"/>
      <c r="I14" s="160"/>
      <c r="J14" s="160"/>
      <c r="K14" s="211"/>
    </row>
    <row r="15" ht="15" spans="1:11">
      <c r="A15" s="274" t="s">
        <v>98</v>
      </c>
      <c r="B15" s="275"/>
      <c r="C15" s="275"/>
      <c r="D15" s="275"/>
      <c r="E15" s="275"/>
      <c r="F15" s="275"/>
      <c r="G15" s="275"/>
      <c r="H15" s="275"/>
      <c r="I15" s="275"/>
      <c r="J15" s="275"/>
      <c r="K15" s="318"/>
    </row>
    <row r="16" ht="14.25" spans="1:11">
      <c r="A16" s="281" t="s">
        <v>99</v>
      </c>
      <c r="B16" s="278" t="s">
        <v>94</v>
      </c>
      <c r="C16" s="278" t="s">
        <v>95</v>
      </c>
      <c r="D16" s="282"/>
      <c r="E16" s="283" t="s">
        <v>100</v>
      </c>
      <c r="F16" s="278" t="s">
        <v>94</v>
      </c>
      <c r="G16" s="278" t="s">
        <v>95</v>
      </c>
      <c r="H16" s="284"/>
      <c r="I16" s="283" t="s">
        <v>101</v>
      </c>
      <c r="J16" s="278" t="s">
        <v>94</v>
      </c>
      <c r="K16" s="319" t="s">
        <v>95</v>
      </c>
    </row>
    <row r="17" customHeight="1" spans="1:22">
      <c r="A17" s="151" t="s">
        <v>102</v>
      </c>
      <c r="B17" s="144" t="s">
        <v>94</v>
      </c>
      <c r="C17" s="144" t="s">
        <v>95</v>
      </c>
      <c r="D17" s="285"/>
      <c r="E17" s="184" t="s">
        <v>103</v>
      </c>
      <c r="F17" s="144" t="s">
        <v>94</v>
      </c>
      <c r="G17" s="144" t="s">
        <v>95</v>
      </c>
      <c r="H17" s="286"/>
      <c r="I17" s="184" t="s">
        <v>104</v>
      </c>
      <c r="J17" s="144" t="s">
        <v>94</v>
      </c>
      <c r="K17" s="145" t="s">
        <v>95</v>
      </c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</row>
    <row r="18" ht="18" customHeight="1" spans="1:11">
      <c r="A18" s="287" t="s">
        <v>105</v>
      </c>
      <c r="B18" s="288"/>
      <c r="C18" s="288"/>
      <c r="D18" s="288"/>
      <c r="E18" s="288"/>
      <c r="F18" s="288"/>
      <c r="G18" s="288"/>
      <c r="H18" s="288"/>
      <c r="I18" s="288"/>
      <c r="J18" s="288"/>
      <c r="K18" s="321"/>
    </row>
    <row r="19" s="270" customFormat="1" ht="18" customHeight="1" spans="1:11">
      <c r="A19" s="274" t="s">
        <v>106</v>
      </c>
      <c r="B19" s="275"/>
      <c r="C19" s="275"/>
      <c r="D19" s="275"/>
      <c r="E19" s="275"/>
      <c r="F19" s="275"/>
      <c r="G19" s="275"/>
      <c r="H19" s="275"/>
      <c r="I19" s="275"/>
      <c r="J19" s="275"/>
      <c r="K19" s="318"/>
    </row>
    <row r="20" customHeight="1" spans="1:11">
      <c r="A20" s="289" t="s">
        <v>107</v>
      </c>
      <c r="B20" s="290"/>
      <c r="C20" s="290"/>
      <c r="D20" s="290"/>
      <c r="E20" s="290"/>
      <c r="F20" s="290"/>
      <c r="G20" s="290"/>
      <c r="H20" s="290"/>
      <c r="I20" s="290"/>
      <c r="J20" s="290"/>
      <c r="K20" s="322"/>
    </row>
    <row r="21" ht="21.75" customHeight="1" spans="1:11">
      <c r="A21" s="291" t="s">
        <v>108</v>
      </c>
      <c r="B21" s="184" t="s">
        <v>109</v>
      </c>
      <c r="C21" s="184" t="s">
        <v>110</v>
      </c>
      <c r="D21" s="184" t="s">
        <v>111</v>
      </c>
      <c r="E21" s="184" t="s">
        <v>112</v>
      </c>
      <c r="F21" s="184" t="s">
        <v>113</v>
      </c>
      <c r="G21" s="184" t="s">
        <v>114</v>
      </c>
      <c r="H21" s="184" t="s">
        <v>115</v>
      </c>
      <c r="I21" s="184" t="s">
        <v>116</v>
      </c>
      <c r="J21" s="184" t="s">
        <v>117</v>
      </c>
      <c r="K21" s="221" t="s">
        <v>118</v>
      </c>
    </row>
    <row r="22" customHeight="1" spans="1:11">
      <c r="A22" s="292" t="s">
        <v>119</v>
      </c>
      <c r="B22" s="293"/>
      <c r="C22" s="293"/>
      <c r="D22" s="294">
        <v>1</v>
      </c>
      <c r="E22" s="294">
        <v>1</v>
      </c>
      <c r="F22" s="294">
        <v>1</v>
      </c>
      <c r="G22" s="294">
        <v>1</v>
      </c>
      <c r="H22" s="294">
        <v>1</v>
      </c>
      <c r="I22" s="294">
        <v>1</v>
      </c>
      <c r="J22" s="293"/>
      <c r="K22" s="323"/>
    </row>
    <row r="23" customHeight="1" spans="1:11">
      <c r="A23" s="292" t="s">
        <v>120</v>
      </c>
      <c r="B23" s="293"/>
      <c r="C23" s="293"/>
      <c r="D23" s="294">
        <v>1</v>
      </c>
      <c r="E23" s="294">
        <v>1</v>
      </c>
      <c r="F23" s="294">
        <v>1</v>
      </c>
      <c r="G23" s="294">
        <v>1</v>
      </c>
      <c r="H23" s="294">
        <v>1</v>
      </c>
      <c r="I23" s="294">
        <v>1</v>
      </c>
      <c r="J23" s="293"/>
      <c r="K23" s="324"/>
    </row>
    <row r="24" customHeight="1" spans="1:11">
      <c r="A24" s="292" t="s">
        <v>121</v>
      </c>
      <c r="B24" s="293"/>
      <c r="C24" s="293"/>
      <c r="D24" s="294">
        <v>1</v>
      </c>
      <c r="E24" s="294">
        <v>1</v>
      </c>
      <c r="F24" s="294">
        <v>1</v>
      </c>
      <c r="G24" s="294">
        <v>1</v>
      </c>
      <c r="H24" s="294">
        <v>1</v>
      </c>
      <c r="I24" s="294">
        <v>1</v>
      </c>
      <c r="J24" s="293"/>
      <c r="K24" s="324"/>
    </row>
    <row r="25" customHeight="1" spans="1:11">
      <c r="A25" s="155"/>
      <c r="B25" s="293"/>
      <c r="C25" s="293"/>
      <c r="D25" s="293"/>
      <c r="E25" s="293"/>
      <c r="F25" s="293"/>
      <c r="G25" s="293"/>
      <c r="H25" s="293"/>
      <c r="I25" s="293"/>
      <c r="J25" s="293"/>
      <c r="K25" s="325"/>
    </row>
    <row r="26" customHeight="1" spans="1:11">
      <c r="A26" s="155"/>
      <c r="B26" s="293"/>
      <c r="C26" s="293"/>
      <c r="D26" s="293"/>
      <c r="E26" s="293"/>
      <c r="F26" s="293"/>
      <c r="G26" s="293"/>
      <c r="H26" s="293"/>
      <c r="I26" s="293"/>
      <c r="J26" s="293"/>
      <c r="K26" s="325"/>
    </row>
    <row r="27" customHeight="1" spans="1:11">
      <c r="A27" s="155"/>
      <c r="B27" s="293"/>
      <c r="C27" s="293"/>
      <c r="D27" s="293"/>
      <c r="E27" s="293"/>
      <c r="F27" s="293"/>
      <c r="G27" s="293"/>
      <c r="H27" s="293"/>
      <c r="I27" s="293"/>
      <c r="J27" s="293"/>
      <c r="K27" s="325"/>
    </row>
    <row r="28" customHeight="1" spans="1:11">
      <c r="A28" s="155"/>
      <c r="B28" s="293"/>
      <c r="C28" s="293"/>
      <c r="D28" s="293"/>
      <c r="E28" s="293"/>
      <c r="F28" s="293"/>
      <c r="G28" s="293"/>
      <c r="H28" s="293"/>
      <c r="I28" s="293"/>
      <c r="J28" s="293"/>
      <c r="K28" s="325"/>
    </row>
    <row r="29" ht="18" customHeight="1" spans="1:11">
      <c r="A29" s="295" t="s">
        <v>122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26"/>
    </row>
    <row r="30" ht="18.75" customHeight="1" spans="1:11">
      <c r="A30" s="297" t="s">
        <v>123</v>
      </c>
      <c r="B30" s="298"/>
      <c r="C30" s="298"/>
      <c r="D30" s="298"/>
      <c r="E30" s="298"/>
      <c r="F30" s="298"/>
      <c r="G30" s="298"/>
      <c r="H30" s="298"/>
      <c r="I30" s="298"/>
      <c r="J30" s="298"/>
      <c r="K30" s="327"/>
    </row>
    <row r="31" ht="18.75" customHeight="1" spans="1:1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28"/>
    </row>
    <row r="32" ht="18" customHeight="1" spans="1:11">
      <c r="A32" s="295" t="s">
        <v>124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26"/>
    </row>
    <row r="33" ht="14.25" spans="1:11">
      <c r="A33" s="301" t="s">
        <v>125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29"/>
    </row>
    <row r="34" ht="15" spans="1:11">
      <c r="A34" s="70" t="s">
        <v>126</v>
      </c>
      <c r="B34" s="73"/>
      <c r="C34" s="144" t="s">
        <v>66</v>
      </c>
      <c r="D34" s="144" t="s">
        <v>67</v>
      </c>
      <c r="E34" s="303" t="s">
        <v>127</v>
      </c>
      <c r="F34" s="304"/>
      <c r="G34" s="304"/>
      <c r="H34" s="304"/>
      <c r="I34" s="304"/>
      <c r="J34" s="304"/>
      <c r="K34" s="330"/>
    </row>
    <row r="35" ht="15" spans="1:11">
      <c r="A35" s="305" t="s">
        <v>128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4.25" spans="1:11">
      <c r="A36" s="306" t="s">
        <v>129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31"/>
    </row>
    <row r="37" ht="14.25" spans="1:11">
      <c r="A37" s="191" t="s">
        <v>130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4"/>
    </row>
    <row r="38" ht="14.25" spans="1:11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224"/>
    </row>
    <row r="39" ht="14.25" spans="1:11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224"/>
    </row>
    <row r="40" ht="14.25" spans="1:11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224"/>
    </row>
    <row r="41" ht="14.25" spans="1:1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224"/>
    </row>
    <row r="42" ht="14.25" spans="1:11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224"/>
    </row>
    <row r="43" ht="15" spans="1:11">
      <c r="A43" s="186" t="s">
        <v>131</v>
      </c>
      <c r="B43" s="187"/>
      <c r="C43" s="187"/>
      <c r="D43" s="187"/>
      <c r="E43" s="187"/>
      <c r="F43" s="187"/>
      <c r="G43" s="187"/>
      <c r="H43" s="187"/>
      <c r="I43" s="187"/>
      <c r="J43" s="187"/>
      <c r="K43" s="222"/>
    </row>
    <row r="44" ht="15" spans="1:11">
      <c r="A44" s="274" t="s">
        <v>132</v>
      </c>
      <c r="B44" s="275"/>
      <c r="C44" s="275"/>
      <c r="D44" s="275"/>
      <c r="E44" s="275"/>
      <c r="F44" s="275"/>
      <c r="G44" s="275"/>
      <c r="H44" s="275"/>
      <c r="I44" s="275"/>
      <c r="J44" s="275"/>
      <c r="K44" s="318"/>
    </row>
    <row r="45" ht="14.25" spans="1:11">
      <c r="A45" s="281" t="s">
        <v>133</v>
      </c>
      <c r="B45" s="278" t="s">
        <v>94</v>
      </c>
      <c r="C45" s="278" t="s">
        <v>95</v>
      </c>
      <c r="D45" s="278" t="s">
        <v>87</v>
      </c>
      <c r="E45" s="283" t="s">
        <v>134</v>
      </c>
      <c r="F45" s="278" t="s">
        <v>94</v>
      </c>
      <c r="G45" s="278" t="s">
        <v>95</v>
      </c>
      <c r="H45" s="278" t="s">
        <v>87</v>
      </c>
      <c r="I45" s="283" t="s">
        <v>135</v>
      </c>
      <c r="J45" s="278" t="s">
        <v>94</v>
      </c>
      <c r="K45" s="319" t="s">
        <v>95</v>
      </c>
    </row>
    <row r="46" ht="14.25" spans="1:11">
      <c r="A46" s="151" t="s">
        <v>86</v>
      </c>
      <c r="B46" s="144" t="s">
        <v>94</v>
      </c>
      <c r="C46" s="144" t="s">
        <v>95</v>
      </c>
      <c r="D46" s="144" t="s">
        <v>87</v>
      </c>
      <c r="E46" s="184" t="s">
        <v>93</v>
      </c>
      <c r="F46" s="144" t="s">
        <v>94</v>
      </c>
      <c r="G46" s="144" t="s">
        <v>95</v>
      </c>
      <c r="H46" s="144" t="s">
        <v>87</v>
      </c>
      <c r="I46" s="184" t="s">
        <v>104</v>
      </c>
      <c r="J46" s="144" t="s">
        <v>94</v>
      </c>
      <c r="K46" s="145" t="s">
        <v>95</v>
      </c>
    </row>
    <row r="47" ht="15" spans="1:11">
      <c r="A47" s="159" t="s">
        <v>97</v>
      </c>
      <c r="B47" s="160"/>
      <c r="C47" s="160"/>
      <c r="D47" s="160"/>
      <c r="E47" s="160"/>
      <c r="F47" s="160"/>
      <c r="G47" s="160"/>
      <c r="H47" s="160"/>
      <c r="I47" s="160"/>
      <c r="J47" s="160"/>
      <c r="K47" s="211"/>
    </row>
    <row r="48" ht="15" spans="1:11">
      <c r="A48" s="305" t="s">
        <v>136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5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31"/>
    </row>
    <row r="50" ht="15" spans="1:11">
      <c r="A50" s="308" t="s">
        <v>137</v>
      </c>
      <c r="B50" s="309" t="s">
        <v>138</v>
      </c>
      <c r="C50" s="309"/>
      <c r="D50" s="310" t="s">
        <v>139</v>
      </c>
      <c r="E50" s="311" t="s">
        <v>140</v>
      </c>
      <c r="F50" s="312" t="s">
        <v>141</v>
      </c>
      <c r="G50" s="313">
        <v>45441</v>
      </c>
      <c r="H50" s="314" t="s">
        <v>142</v>
      </c>
      <c r="I50" s="332"/>
      <c r="J50" s="333" t="s">
        <v>143</v>
      </c>
      <c r="K50" s="334"/>
    </row>
    <row r="51" ht="15" spans="1:11">
      <c r="A51" s="305"/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ht="15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35"/>
    </row>
    <row r="53" ht="15" spans="1:11">
      <c r="A53" s="308" t="s">
        <v>137</v>
      </c>
      <c r="B53" s="309" t="s">
        <v>138</v>
      </c>
      <c r="C53" s="309"/>
      <c r="D53" s="310" t="s">
        <v>139</v>
      </c>
      <c r="E53" s="311" t="s">
        <v>140</v>
      </c>
      <c r="F53" s="312" t="s">
        <v>144</v>
      </c>
      <c r="G53" s="313">
        <v>45441</v>
      </c>
      <c r="H53" s="314" t="s">
        <v>142</v>
      </c>
      <c r="I53" s="332"/>
      <c r="J53" s="333" t="s">
        <v>143</v>
      </c>
      <c r="K53" s="33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90" zoomScaleNormal="90" topLeftCell="A2" workbookViewId="0">
      <selection activeCell="L9" sqref="L9"/>
    </sheetView>
  </sheetViews>
  <sheetFormatPr defaultColWidth="9" defaultRowHeight="26.1" customHeight="1"/>
  <cols>
    <col min="1" max="1" width="17.125" style="232" customWidth="1"/>
    <col min="2" max="7" width="9.375" style="232" customWidth="1"/>
    <col min="8" max="8" width="1.375" style="232" customWidth="1"/>
    <col min="9" max="14" width="11.75" style="232" customWidth="1"/>
    <col min="15" max="16384" width="9" style="232"/>
  </cols>
  <sheetData>
    <row r="1" ht="30" customHeight="1" spans="1:14">
      <c r="A1" s="233" t="s">
        <v>145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ht="29.1" customHeight="1" spans="1:14">
      <c r="A2" s="235" t="s">
        <v>62</v>
      </c>
      <c r="B2" s="236" t="s">
        <v>63</v>
      </c>
      <c r="C2" s="236"/>
      <c r="D2" s="237" t="s">
        <v>68</v>
      </c>
      <c r="E2" s="236" t="s">
        <v>69</v>
      </c>
      <c r="F2" s="236"/>
      <c r="G2" s="236"/>
      <c r="H2" s="238"/>
      <c r="I2" s="250" t="s">
        <v>57</v>
      </c>
      <c r="J2" s="236" t="s">
        <v>58</v>
      </c>
      <c r="K2" s="236"/>
      <c r="L2" s="236"/>
      <c r="M2" s="236"/>
      <c r="N2" s="251"/>
    </row>
    <row r="3" ht="29.1" customHeight="1" spans="1:14">
      <c r="A3" s="239" t="s">
        <v>146</v>
      </c>
      <c r="B3" s="240" t="s">
        <v>147</v>
      </c>
      <c r="C3" s="240"/>
      <c r="D3" s="240"/>
      <c r="E3" s="240"/>
      <c r="F3" s="240"/>
      <c r="G3" s="240"/>
      <c r="H3" s="241"/>
      <c r="I3" s="252" t="s">
        <v>148</v>
      </c>
      <c r="J3" s="252"/>
      <c r="K3" s="252"/>
      <c r="L3" s="252"/>
      <c r="M3" s="252"/>
      <c r="N3" s="253"/>
    </row>
    <row r="4" ht="29.1" customHeight="1" spans="1:14">
      <c r="A4" s="239"/>
      <c r="B4" s="242" t="s">
        <v>111</v>
      </c>
      <c r="C4" s="242" t="s">
        <v>112</v>
      </c>
      <c r="D4" s="242" t="s">
        <v>113</v>
      </c>
      <c r="E4" s="242" t="s">
        <v>114</v>
      </c>
      <c r="F4" s="242" t="s">
        <v>115</v>
      </c>
      <c r="G4" s="242" t="s">
        <v>116</v>
      </c>
      <c r="H4" s="241"/>
      <c r="I4" s="254" t="s">
        <v>149</v>
      </c>
      <c r="J4" s="254"/>
      <c r="K4" s="254"/>
      <c r="L4" s="254"/>
      <c r="M4" s="254"/>
      <c r="N4" s="255"/>
    </row>
    <row r="5" ht="29.1" customHeight="1" spans="1:14">
      <c r="A5" s="243" t="s">
        <v>150</v>
      </c>
      <c r="B5" s="242" t="s">
        <v>151</v>
      </c>
      <c r="C5" s="242" t="s">
        <v>152</v>
      </c>
      <c r="D5" s="242" t="s">
        <v>153</v>
      </c>
      <c r="E5" s="242" t="s">
        <v>154</v>
      </c>
      <c r="F5" s="242" t="s">
        <v>155</v>
      </c>
      <c r="G5" s="242" t="s">
        <v>156</v>
      </c>
      <c r="H5" s="241"/>
      <c r="I5" s="242" t="s">
        <v>153</v>
      </c>
      <c r="J5" s="256"/>
      <c r="K5" s="257"/>
      <c r="L5" s="257" t="s">
        <v>149</v>
      </c>
      <c r="M5" s="257"/>
      <c r="N5" s="258"/>
    </row>
    <row r="6" ht="29.1" customHeight="1" spans="1:14">
      <c r="A6" s="244" t="s">
        <v>157</v>
      </c>
      <c r="B6" s="244">
        <f>C6-1</f>
        <v>68</v>
      </c>
      <c r="C6" s="244">
        <f>D6-2</f>
        <v>69</v>
      </c>
      <c r="D6" s="245">
        <v>71</v>
      </c>
      <c r="E6" s="244">
        <f>D6+2</f>
        <v>73</v>
      </c>
      <c r="F6" s="244">
        <f>E6+2</f>
        <v>75</v>
      </c>
      <c r="G6" s="244">
        <f>F6+1</f>
        <v>76</v>
      </c>
      <c r="H6" s="241"/>
      <c r="I6" s="259" t="s">
        <v>158</v>
      </c>
      <c r="J6" s="259"/>
      <c r="K6" s="260"/>
      <c r="L6" s="260" t="s">
        <v>159</v>
      </c>
      <c r="M6" s="260"/>
      <c r="N6" s="261"/>
    </row>
    <row r="7" ht="29.1" customHeight="1" spans="1:14">
      <c r="A7" s="244" t="s">
        <v>160</v>
      </c>
      <c r="B7" s="244">
        <f>C7-4</f>
        <v>104</v>
      </c>
      <c r="C7" s="244">
        <f>D7-4</f>
        <v>108</v>
      </c>
      <c r="D7" s="245">
        <v>112</v>
      </c>
      <c r="E7" s="244">
        <f>D7+4</f>
        <v>116</v>
      </c>
      <c r="F7" s="244">
        <f>E7+4</f>
        <v>120</v>
      </c>
      <c r="G7" s="244">
        <f>F7+6</f>
        <v>126</v>
      </c>
      <c r="H7" s="241"/>
      <c r="I7" s="259" t="s">
        <v>161</v>
      </c>
      <c r="J7" s="259"/>
      <c r="K7" s="260"/>
      <c r="L7" s="260" t="s">
        <v>162</v>
      </c>
      <c r="M7" s="260"/>
      <c r="N7" s="262"/>
    </row>
    <row r="8" ht="29.1" customHeight="1" spans="1:14">
      <c r="A8" s="244" t="s">
        <v>163</v>
      </c>
      <c r="B8" s="244">
        <f>C8-4</f>
        <v>102</v>
      </c>
      <c r="C8" s="244">
        <f>D8-4</f>
        <v>106</v>
      </c>
      <c r="D8" s="245">
        <v>110</v>
      </c>
      <c r="E8" s="244">
        <f>D8+4</f>
        <v>114</v>
      </c>
      <c r="F8" s="244">
        <f>E8+5</f>
        <v>119</v>
      </c>
      <c r="G8" s="244">
        <f>F8+6</f>
        <v>125</v>
      </c>
      <c r="H8" s="241"/>
      <c r="I8" s="259" t="s">
        <v>164</v>
      </c>
      <c r="J8" s="259"/>
      <c r="K8" s="260"/>
      <c r="L8" s="260" t="s">
        <v>165</v>
      </c>
      <c r="M8" s="260"/>
      <c r="N8" s="262"/>
    </row>
    <row r="9" ht="29.1" customHeight="1" spans="1:14">
      <c r="A9" s="244" t="s">
        <v>166</v>
      </c>
      <c r="B9" s="244">
        <f t="shared" ref="B9:C9" si="0">C9-1.2</f>
        <v>45.6</v>
      </c>
      <c r="C9" s="244">
        <f t="shared" si="0"/>
        <v>46.8</v>
      </c>
      <c r="D9" s="245">
        <v>48</v>
      </c>
      <c r="E9" s="244">
        <f t="shared" ref="E9:F9" si="1">D9+1.2</f>
        <v>49.2</v>
      </c>
      <c r="F9" s="244">
        <f t="shared" si="1"/>
        <v>50.4</v>
      </c>
      <c r="G9" s="244">
        <f t="shared" ref="G9" si="2">F9+1.4</f>
        <v>51.8</v>
      </c>
      <c r="H9" s="241"/>
      <c r="I9" s="259" t="s">
        <v>161</v>
      </c>
      <c r="J9" s="259"/>
      <c r="K9" s="260"/>
      <c r="L9" s="260"/>
      <c r="M9" s="260"/>
      <c r="N9" s="262"/>
    </row>
    <row r="10" ht="29.1" customHeight="1" spans="1:14">
      <c r="A10" s="244" t="s">
        <v>167</v>
      </c>
      <c r="B10" s="244">
        <f>C10-0.6</f>
        <v>60.2</v>
      </c>
      <c r="C10" s="244">
        <f>D10-1.2</f>
        <v>60.8</v>
      </c>
      <c r="D10" s="245">
        <v>62</v>
      </c>
      <c r="E10" s="244">
        <f>D10+1.2</f>
        <v>63.2</v>
      </c>
      <c r="F10" s="244">
        <f>E10+1.2</f>
        <v>64.4</v>
      </c>
      <c r="G10" s="244">
        <f>F10+0.6</f>
        <v>65</v>
      </c>
      <c r="H10" s="241"/>
      <c r="I10" s="259" t="s">
        <v>168</v>
      </c>
      <c r="J10" s="259"/>
      <c r="K10" s="260"/>
      <c r="L10" s="260"/>
      <c r="M10" s="260"/>
      <c r="N10" s="262"/>
    </row>
    <row r="11" ht="29.1" customHeight="1" spans="1:14">
      <c r="A11" s="244" t="s">
        <v>169</v>
      </c>
      <c r="B11" s="244">
        <f>C11-0.8</f>
        <v>20.4</v>
      </c>
      <c r="C11" s="244">
        <f>D11-0.8</f>
        <v>21.2</v>
      </c>
      <c r="D11" s="245">
        <v>22</v>
      </c>
      <c r="E11" s="244">
        <f>D11+0.8</f>
        <v>22.8</v>
      </c>
      <c r="F11" s="244">
        <f>E11+0.8</f>
        <v>23.6</v>
      </c>
      <c r="G11" s="244">
        <f>F11+1.3</f>
        <v>24.9</v>
      </c>
      <c r="H11" s="241"/>
      <c r="I11" s="259" t="s">
        <v>170</v>
      </c>
      <c r="J11" s="259"/>
      <c r="K11" s="260"/>
      <c r="L11" s="260"/>
      <c r="M11" s="260"/>
      <c r="N11" s="262"/>
    </row>
    <row r="12" ht="29.1" customHeight="1" spans="1:14">
      <c r="A12" s="244" t="s">
        <v>171</v>
      </c>
      <c r="B12" s="244">
        <f>C12-0.6</f>
        <v>16.8</v>
      </c>
      <c r="C12" s="244">
        <f>D12-0.6</f>
        <v>17.4</v>
      </c>
      <c r="D12" s="245">
        <v>18</v>
      </c>
      <c r="E12" s="244">
        <f>D12+0.6</f>
        <v>18.6</v>
      </c>
      <c r="F12" s="244">
        <f>E12+0.6</f>
        <v>19.2</v>
      </c>
      <c r="G12" s="244">
        <f>F12+0.95</f>
        <v>20.15</v>
      </c>
      <c r="H12" s="241"/>
      <c r="I12" s="259" t="s">
        <v>172</v>
      </c>
      <c r="J12" s="259"/>
      <c r="K12" s="260"/>
      <c r="L12" s="260"/>
      <c r="M12" s="260"/>
      <c r="N12" s="262"/>
    </row>
    <row r="13" ht="29.1" customHeight="1" spans="1:14">
      <c r="A13" s="244" t="s">
        <v>173</v>
      </c>
      <c r="B13" s="244">
        <f t="shared" ref="B13:C13" si="3">C13-0.4</f>
        <v>12.2</v>
      </c>
      <c r="C13" s="244">
        <f t="shared" si="3"/>
        <v>12.6</v>
      </c>
      <c r="D13" s="245">
        <v>13</v>
      </c>
      <c r="E13" s="244">
        <f>D13+0.4</f>
        <v>13.4</v>
      </c>
      <c r="F13" s="244">
        <f>E13+0.4</f>
        <v>13.8</v>
      </c>
      <c r="G13" s="244">
        <f>F13+0.6</f>
        <v>14.4</v>
      </c>
      <c r="H13" s="241"/>
      <c r="I13" s="259" t="s">
        <v>172</v>
      </c>
      <c r="J13" s="259"/>
      <c r="K13" s="260"/>
      <c r="L13" s="260"/>
      <c r="M13" s="260"/>
      <c r="N13" s="262"/>
    </row>
    <row r="14" ht="29.1" customHeight="1" spans="1:14">
      <c r="A14" s="244" t="s">
        <v>174</v>
      </c>
      <c r="B14" s="244">
        <f>C14</f>
        <v>6.5</v>
      </c>
      <c r="C14" s="244">
        <f>D14</f>
        <v>6.5</v>
      </c>
      <c r="D14" s="245">
        <v>6.5</v>
      </c>
      <c r="E14" s="244">
        <f>D14</f>
        <v>6.5</v>
      </c>
      <c r="F14" s="244">
        <f t="shared" ref="F14:G14" si="4">E14</f>
        <v>6.5</v>
      </c>
      <c r="G14" s="244">
        <f t="shared" si="4"/>
        <v>6.5</v>
      </c>
      <c r="H14" s="241"/>
      <c r="I14" s="263" t="s">
        <v>172</v>
      </c>
      <c r="J14" s="263"/>
      <c r="K14" s="264"/>
      <c r="L14" s="264"/>
      <c r="M14" s="264"/>
      <c r="N14" s="265"/>
    </row>
    <row r="15" ht="29.1" customHeight="1" spans="1:14">
      <c r="A15" s="244" t="s">
        <v>175</v>
      </c>
      <c r="B15" s="244">
        <f>C15-1</f>
        <v>47</v>
      </c>
      <c r="C15" s="244">
        <f>D15-1</f>
        <v>48</v>
      </c>
      <c r="D15" s="245">
        <v>49</v>
      </c>
      <c r="E15" s="244">
        <f>D15+1</f>
        <v>50</v>
      </c>
      <c r="F15" s="244">
        <f>E15+1</f>
        <v>51</v>
      </c>
      <c r="G15" s="244">
        <f>F15+1.5</f>
        <v>52.5</v>
      </c>
      <c r="H15" s="246"/>
      <c r="I15" s="259" t="s">
        <v>176</v>
      </c>
      <c r="J15" s="259"/>
      <c r="K15" s="260"/>
      <c r="L15" s="260"/>
      <c r="M15" s="260"/>
      <c r="N15" s="260"/>
    </row>
    <row r="16" ht="29.1" customHeight="1" spans="1:14">
      <c r="A16" s="247"/>
      <c r="B16" s="248"/>
      <c r="C16" s="248"/>
      <c r="D16" s="248"/>
      <c r="E16" s="248"/>
      <c r="F16" s="248"/>
      <c r="G16" s="248"/>
      <c r="H16" s="234"/>
      <c r="I16" s="266"/>
      <c r="J16" s="266"/>
      <c r="K16" s="267"/>
      <c r="L16" s="267"/>
      <c r="M16" s="267"/>
      <c r="N16" s="267"/>
    </row>
    <row r="17" spans="1:14">
      <c r="A17" s="232" t="s">
        <v>177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</row>
    <row r="18" ht="14.25" spans="1:13">
      <c r="A18" s="249"/>
      <c r="B18" s="249"/>
      <c r="C18" s="249"/>
      <c r="D18" s="249"/>
      <c r="E18" s="249"/>
      <c r="F18" s="249"/>
      <c r="G18" s="249"/>
      <c r="H18" s="249"/>
      <c r="I18" s="268" t="s">
        <v>178</v>
      </c>
      <c r="J18" s="269"/>
      <c r="K18" s="268" t="s">
        <v>179</v>
      </c>
      <c r="L18" s="268"/>
      <c r="M18" s="268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6" workbookViewId="0">
      <selection activeCell="A43" sqref="A43:K43"/>
    </sheetView>
  </sheetViews>
  <sheetFormatPr defaultColWidth="10" defaultRowHeight="16.5" customHeight="1"/>
  <cols>
    <col min="1" max="1" width="10.875" style="131" customWidth="1"/>
    <col min="2" max="6" width="10" style="131"/>
    <col min="7" max="7" width="10.125" style="131"/>
    <col min="8" max="16384" width="10" style="131"/>
  </cols>
  <sheetData>
    <row r="1" ht="22.5" customHeight="1" spans="1:11">
      <c r="A1" s="132" t="s">
        <v>181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ht="17.25" customHeight="1" spans="1:11">
      <c r="A2" s="133" t="s">
        <v>53</v>
      </c>
      <c r="B2" s="134" t="s">
        <v>54</v>
      </c>
      <c r="C2" s="134"/>
      <c r="D2" s="135" t="s">
        <v>55</v>
      </c>
      <c r="E2" s="135"/>
      <c r="F2" s="134" t="s">
        <v>56</v>
      </c>
      <c r="G2" s="134"/>
      <c r="H2" s="136" t="s">
        <v>57</v>
      </c>
      <c r="I2" s="208" t="s">
        <v>58</v>
      </c>
      <c r="J2" s="208"/>
      <c r="K2" s="209"/>
    </row>
    <row r="3" customHeight="1" spans="1:11">
      <c r="A3" s="137" t="s">
        <v>59</v>
      </c>
      <c r="B3" s="138"/>
      <c r="C3" s="139"/>
      <c r="D3" s="140" t="s">
        <v>60</v>
      </c>
      <c r="E3" s="141"/>
      <c r="F3" s="141"/>
      <c r="G3" s="142"/>
      <c r="H3" s="140" t="s">
        <v>61</v>
      </c>
      <c r="I3" s="141"/>
      <c r="J3" s="141"/>
      <c r="K3" s="142"/>
    </row>
    <row r="4" customHeight="1" spans="1:11">
      <c r="A4" s="143" t="s">
        <v>62</v>
      </c>
      <c r="B4" s="144" t="s">
        <v>63</v>
      </c>
      <c r="C4" s="145"/>
      <c r="D4" s="143" t="s">
        <v>64</v>
      </c>
      <c r="E4" s="146"/>
      <c r="F4" s="147">
        <v>45488</v>
      </c>
      <c r="G4" s="148"/>
      <c r="H4" s="143" t="s">
        <v>182</v>
      </c>
      <c r="I4" s="146"/>
      <c r="J4" s="144" t="s">
        <v>66</v>
      </c>
      <c r="K4" s="145" t="s">
        <v>67</v>
      </c>
    </row>
    <row r="5" customHeight="1" spans="1:11">
      <c r="A5" s="149" t="s">
        <v>68</v>
      </c>
      <c r="B5" s="144" t="s">
        <v>69</v>
      </c>
      <c r="C5" s="145"/>
      <c r="D5" s="143" t="s">
        <v>70</v>
      </c>
      <c r="E5" s="146"/>
      <c r="F5" s="147">
        <v>45438</v>
      </c>
      <c r="G5" s="148"/>
      <c r="H5" s="143" t="s">
        <v>183</v>
      </c>
      <c r="I5" s="146"/>
      <c r="J5" s="144" t="s">
        <v>66</v>
      </c>
      <c r="K5" s="145" t="s">
        <v>67</v>
      </c>
    </row>
    <row r="6" customHeight="1" spans="1:11">
      <c r="A6" s="143" t="s">
        <v>72</v>
      </c>
      <c r="B6" s="71">
        <v>3</v>
      </c>
      <c r="C6" s="72">
        <v>6</v>
      </c>
      <c r="D6" s="149" t="s">
        <v>73</v>
      </c>
      <c r="E6" s="150"/>
      <c r="F6" s="147">
        <v>45458</v>
      </c>
      <c r="G6" s="148"/>
      <c r="H6" s="151" t="s">
        <v>184</v>
      </c>
      <c r="I6" s="184"/>
      <c r="J6" s="184"/>
      <c r="K6" s="210"/>
    </row>
    <row r="7" customHeight="1" spans="1:11">
      <c r="A7" s="143" t="s">
        <v>75</v>
      </c>
      <c r="B7" s="152">
        <v>2800</v>
      </c>
      <c r="C7" s="153"/>
      <c r="D7" s="149" t="s">
        <v>76</v>
      </c>
      <c r="E7" s="154"/>
      <c r="F7" s="147">
        <v>45458</v>
      </c>
      <c r="G7" s="148"/>
      <c r="H7" s="155"/>
      <c r="I7" s="144"/>
      <c r="J7" s="144"/>
      <c r="K7" s="145"/>
    </row>
    <row r="8" customHeight="1" spans="1:11">
      <c r="A8" s="156" t="s">
        <v>78</v>
      </c>
      <c r="B8" s="157"/>
      <c r="C8" s="158"/>
      <c r="D8" s="159" t="s">
        <v>79</v>
      </c>
      <c r="E8" s="160"/>
      <c r="F8" s="161">
        <v>45463</v>
      </c>
      <c r="G8" s="162"/>
      <c r="H8" s="159"/>
      <c r="I8" s="160"/>
      <c r="J8" s="160"/>
      <c r="K8" s="211"/>
    </row>
    <row r="9" customHeight="1" spans="1:11">
      <c r="A9" s="163" t="s">
        <v>185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</row>
    <row r="10" customHeight="1" spans="1:11">
      <c r="A10" s="164" t="s">
        <v>83</v>
      </c>
      <c r="B10" s="165" t="s">
        <v>84</v>
      </c>
      <c r="C10" s="166" t="s">
        <v>85</v>
      </c>
      <c r="D10" s="167"/>
      <c r="E10" s="168" t="s">
        <v>88</v>
      </c>
      <c r="F10" s="165" t="s">
        <v>84</v>
      </c>
      <c r="G10" s="166" t="s">
        <v>85</v>
      </c>
      <c r="H10" s="165"/>
      <c r="I10" s="168" t="s">
        <v>86</v>
      </c>
      <c r="J10" s="165" t="s">
        <v>84</v>
      </c>
      <c r="K10" s="212" t="s">
        <v>85</v>
      </c>
    </row>
    <row r="11" customHeight="1" spans="1:11">
      <c r="A11" s="149" t="s">
        <v>89</v>
      </c>
      <c r="B11" s="169" t="s">
        <v>84</v>
      </c>
      <c r="C11" s="144" t="s">
        <v>85</v>
      </c>
      <c r="D11" s="154"/>
      <c r="E11" s="150" t="s">
        <v>91</v>
      </c>
      <c r="F11" s="169" t="s">
        <v>84</v>
      </c>
      <c r="G11" s="144" t="s">
        <v>85</v>
      </c>
      <c r="H11" s="169"/>
      <c r="I11" s="150" t="s">
        <v>96</v>
      </c>
      <c r="J11" s="169" t="s">
        <v>84</v>
      </c>
      <c r="K11" s="145" t="s">
        <v>85</v>
      </c>
    </row>
    <row r="12" customHeight="1" spans="1:11">
      <c r="A12" s="159" t="s">
        <v>127</v>
      </c>
      <c r="B12" s="160"/>
      <c r="C12" s="160"/>
      <c r="D12" s="160"/>
      <c r="E12" s="160"/>
      <c r="F12" s="160"/>
      <c r="G12" s="160"/>
      <c r="H12" s="160"/>
      <c r="I12" s="160"/>
      <c r="J12" s="160"/>
      <c r="K12" s="211"/>
    </row>
    <row r="13" customHeight="1" spans="1:11">
      <c r="A13" s="170" t="s">
        <v>186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</row>
    <row r="14" customHeight="1" spans="1:11">
      <c r="A14" s="171" t="s">
        <v>187</v>
      </c>
      <c r="B14" s="172"/>
      <c r="C14" s="172"/>
      <c r="D14" s="172"/>
      <c r="E14" s="172"/>
      <c r="F14" s="172"/>
      <c r="G14" s="172"/>
      <c r="H14" s="172"/>
      <c r="I14" s="213"/>
      <c r="J14" s="213"/>
      <c r="K14" s="214"/>
    </row>
    <row r="15" customHeight="1" spans="1:11">
      <c r="A15" s="173"/>
      <c r="B15" s="174"/>
      <c r="C15" s="174"/>
      <c r="D15" s="175"/>
      <c r="E15" s="176"/>
      <c r="F15" s="174"/>
      <c r="G15" s="174"/>
      <c r="H15" s="175"/>
      <c r="I15" s="215"/>
      <c r="J15" s="216"/>
      <c r="K15" s="217"/>
    </row>
    <row r="16" customHeight="1" spans="1:11">
      <c r="A16" s="177"/>
      <c r="B16" s="178"/>
      <c r="C16" s="178"/>
      <c r="D16" s="178"/>
      <c r="E16" s="178"/>
      <c r="F16" s="178"/>
      <c r="G16" s="178"/>
      <c r="H16" s="178"/>
      <c r="I16" s="178"/>
      <c r="J16" s="178"/>
      <c r="K16" s="218"/>
    </row>
    <row r="17" customHeight="1" spans="1:11">
      <c r="A17" s="170" t="s">
        <v>188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</row>
    <row r="18" customHeight="1" spans="1:11">
      <c r="A18" s="171" t="s">
        <v>189</v>
      </c>
      <c r="B18" s="172"/>
      <c r="C18" s="172"/>
      <c r="D18" s="172"/>
      <c r="E18" s="172"/>
      <c r="F18" s="172"/>
      <c r="G18" s="172"/>
      <c r="H18" s="172"/>
      <c r="I18" s="213"/>
      <c r="J18" s="213"/>
      <c r="K18" s="214"/>
    </row>
    <row r="19" customHeight="1" spans="1:11">
      <c r="A19" s="173"/>
      <c r="B19" s="174"/>
      <c r="C19" s="174"/>
      <c r="D19" s="175"/>
      <c r="E19" s="176"/>
      <c r="F19" s="174"/>
      <c r="G19" s="174"/>
      <c r="H19" s="175"/>
      <c r="I19" s="215"/>
      <c r="J19" s="216"/>
      <c r="K19" s="217"/>
    </row>
    <row r="20" customHeight="1" spans="1:1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218"/>
    </row>
    <row r="21" customHeight="1" spans="1:11">
      <c r="A21" s="179" t="s">
        <v>124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</row>
    <row r="22" customHeight="1" spans="1:11">
      <c r="A22" s="58" t="s">
        <v>125</v>
      </c>
      <c r="B22" s="93"/>
      <c r="C22" s="93"/>
      <c r="D22" s="93"/>
      <c r="E22" s="93"/>
      <c r="F22" s="93"/>
      <c r="G22" s="93"/>
      <c r="H22" s="93"/>
      <c r="I22" s="93"/>
      <c r="J22" s="93"/>
      <c r="K22" s="122"/>
    </row>
    <row r="23" customHeight="1" spans="1:11">
      <c r="A23" s="70" t="s">
        <v>126</v>
      </c>
      <c r="B23" s="73"/>
      <c r="C23" s="144" t="s">
        <v>66</v>
      </c>
      <c r="D23" s="144" t="s">
        <v>67</v>
      </c>
      <c r="E23" s="69"/>
      <c r="F23" s="69"/>
      <c r="G23" s="69"/>
      <c r="H23" s="69"/>
      <c r="I23" s="69"/>
      <c r="J23" s="69"/>
      <c r="K23" s="116"/>
    </row>
    <row r="24" customHeight="1" spans="1:11">
      <c r="A24" s="180" t="s">
        <v>190</v>
      </c>
      <c r="B24" s="181"/>
      <c r="C24" s="181"/>
      <c r="D24" s="181"/>
      <c r="E24" s="181"/>
      <c r="F24" s="181"/>
      <c r="G24" s="181"/>
      <c r="H24" s="181"/>
      <c r="I24" s="181"/>
      <c r="J24" s="181"/>
      <c r="K24" s="219"/>
    </row>
    <row r="25" customHeight="1" spans="1:11">
      <c r="A25" s="182"/>
      <c r="B25" s="183"/>
      <c r="C25" s="183"/>
      <c r="D25" s="183"/>
      <c r="E25" s="183"/>
      <c r="F25" s="183"/>
      <c r="G25" s="183"/>
      <c r="H25" s="183"/>
      <c r="I25" s="183"/>
      <c r="J25" s="183"/>
      <c r="K25" s="220"/>
    </row>
    <row r="26" customHeight="1" spans="1:11">
      <c r="A26" s="163" t="s">
        <v>132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customHeight="1" spans="1:11">
      <c r="A27" s="137" t="s">
        <v>133</v>
      </c>
      <c r="B27" s="166" t="s">
        <v>94</v>
      </c>
      <c r="C27" s="166" t="s">
        <v>95</v>
      </c>
      <c r="D27" s="166" t="s">
        <v>87</v>
      </c>
      <c r="E27" s="138" t="s">
        <v>134</v>
      </c>
      <c r="F27" s="166" t="s">
        <v>94</v>
      </c>
      <c r="G27" s="166" t="s">
        <v>95</v>
      </c>
      <c r="H27" s="166" t="s">
        <v>87</v>
      </c>
      <c r="I27" s="138" t="s">
        <v>135</v>
      </c>
      <c r="J27" s="166" t="s">
        <v>94</v>
      </c>
      <c r="K27" s="212" t="s">
        <v>95</v>
      </c>
    </row>
    <row r="28" customHeight="1" spans="1:11">
      <c r="A28" s="151" t="s">
        <v>86</v>
      </c>
      <c r="B28" s="144" t="s">
        <v>94</v>
      </c>
      <c r="C28" s="144" t="s">
        <v>95</v>
      </c>
      <c r="D28" s="144" t="s">
        <v>87</v>
      </c>
      <c r="E28" s="184" t="s">
        <v>93</v>
      </c>
      <c r="F28" s="144" t="s">
        <v>94</v>
      </c>
      <c r="G28" s="144" t="s">
        <v>95</v>
      </c>
      <c r="H28" s="144" t="s">
        <v>87</v>
      </c>
      <c r="I28" s="184" t="s">
        <v>104</v>
      </c>
      <c r="J28" s="144" t="s">
        <v>94</v>
      </c>
      <c r="K28" s="145" t="s">
        <v>95</v>
      </c>
    </row>
    <row r="29" customHeight="1" spans="1:11">
      <c r="A29" s="143" t="s">
        <v>97</v>
      </c>
      <c r="B29" s="185"/>
      <c r="C29" s="185"/>
      <c r="D29" s="185"/>
      <c r="E29" s="185"/>
      <c r="F29" s="185"/>
      <c r="G29" s="185"/>
      <c r="H29" s="185"/>
      <c r="I29" s="185"/>
      <c r="J29" s="185"/>
      <c r="K29" s="221"/>
    </row>
    <row r="30" customHeight="1" spans="1:11">
      <c r="A30" s="186"/>
      <c r="B30" s="187"/>
      <c r="C30" s="187"/>
      <c r="D30" s="187"/>
      <c r="E30" s="187"/>
      <c r="F30" s="187"/>
      <c r="G30" s="187"/>
      <c r="H30" s="187"/>
      <c r="I30" s="187"/>
      <c r="J30" s="187"/>
      <c r="K30" s="222"/>
    </row>
    <row r="31" customHeight="1" spans="1:11">
      <c r="A31" s="188" t="s">
        <v>191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</row>
    <row r="32" ht="17.25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190"/>
      <c r="K32" s="223"/>
    </row>
    <row r="33" ht="17.25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224"/>
    </row>
    <row r="34" ht="17.25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224"/>
    </row>
    <row r="35" ht="17.25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224"/>
    </row>
    <row r="36" ht="17.25" customHeight="1" spans="1:11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224"/>
    </row>
    <row r="37" ht="17.25" customHeight="1" spans="1:11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224"/>
    </row>
    <row r="38" ht="17.25" customHeight="1" spans="1:11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224"/>
    </row>
    <row r="39" ht="17.25" customHeight="1" spans="1:11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224"/>
    </row>
    <row r="40" ht="17.25" customHeight="1" spans="1:11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224"/>
    </row>
    <row r="41" ht="17.25" customHeight="1" spans="1:1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224"/>
    </row>
    <row r="42" ht="17.25" customHeight="1" spans="1:11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224"/>
    </row>
    <row r="43" ht="17.25" customHeight="1" spans="1:11">
      <c r="A43" s="186" t="s">
        <v>131</v>
      </c>
      <c r="B43" s="187"/>
      <c r="C43" s="187"/>
      <c r="D43" s="187"/>
      <c r="E43" s="187"/>
      <c r="F43" s="187"/>
      <c r="G43" s="187"/>
      <c r="H43" s="187"/>
      <c r="I43" s="187"/>
      <c r="J43" s="187"/>
      <c r="K43" s="222"/>
    </row>
    <row r="44" customHeight="1" spans="1:11">
      <c r="A44" s="188" t="s">
        <v>192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</row>
    <row r="45" ht="18" customHeight="1" spans="1:11">
      <c r="A45" s="193" t="s">
        <v>127</v>
      </c>
      <c r="B45" s="194"/>
      <c r="C45" s="194"/>
      <c r="D45" s="194"/>
      <c r="E45" s="194"/>
      <c r="F45" s="194"/>
      <c r="G45" s="194"/>
      <c r="H45" s="194"/>
      <c r="I45" s="194"/>
      <c r="J45" s="194"/>
      <c r="K45" s="225"/>
    </row>
    <row r="46" ht="18" customHeight="1" spans="1:11">
      <c r="A46" s="193"/>
      <c r="B46" s="194"/>
      <c r="C46" s="194"/>
      <c r="D46" s="194"/>
      <c r="E46" s="194"/>
      <c r="F46" s="194"/>
      <c r="G46" s="194"/>
      <c r="H46" s="194"/>
      <c r="I46" s="194"/>
      <c r="J46" s="194"/>
      <c r="K46" s="225"/>
    </row>
    <row r="47" ht="18" customHeight="1" spans="1:11">
      <c r="A47" s="182"/>
      <c r="B47" s="183"/>
      <c r="C47" s="183"/>
      <c r="D47" s="183"/>
      <c r="E47" s="183"/>
      <c r="F47" s="183"/>
      <c r="G47" s="183"/>
      <c r="H47" s="183"/>
      <c r="I47" s="183"/>
      <c r="J47" s="183"/>
      <c r="K47" s="220"/>
    </row>
    <row r="48" ht="21" customHeight="1" spans="1:11">
      <c r="A48" s="195" t="s">
        <v>137</v>
      </c>
      <c r="B48" s="196" t="s">
        <v>138</v>
      </c>
      <c r="C48" s="196"/>
      <c r="D48" s="197" t="s">
        <v>139</v>
      </c>
      <c r="E48" s="198"/>
      <c r="F48" s="197" t="s">
        <v>141</v>
      </c>
      <c r="G48" s="199"/>
      <c r="H48" s="200" t="s">
        <v>142</v>
      </c>
      <c r="I48" s="200"/>
      <c r="J48" s="196"/>
      <c r="K48" s="226"/>
    </row>
    <row r="49" customHeight="1" spans="1:11">
      <c r="A49" s="201" t="s">
        <v>193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27"/>
    </row>
    <row r="50" customHeight="1" spans="1:11">
      <c r="A50" s="203"/>
      <c r="B50" s="204"/>
      <c r="C50" s="204"/>
      <c r="D50" s="204"/>
      <c r="E50" s="204"/>
      <c r="F50" s="204"/>
      <c r="G50" s="204"/>
      <c r="H50" s="204"/>
      <c r="I50" s="204"/>
      <c r="J50" s="204"/>
      <c r="K50" s="228"/>
    </row>
    <row r="51" customHeight="1" spans="1:11">
      <c r="A51" s="205"/>
      <c r="B51" s="206"/>
      <c r="C51" s="206"/>
      <c r="D51" s="206"/>
      <c r="E51" s="206"/>
      <c r="F51" s="206"/>
      <c r="G51" s="206"/>
      <c r="H51" s="206"/>
      <c r="I51" s="206"/>
      <c r="J51" s="206"/>
      <c r="K51" s="229"/>
    </row>
    <row r="52" ht="21" customHeight="1" spans="1:11">
      <c r="A52" s="195" t="s">
        <v>137</v>
      </c>
      <c r="B52" s="196" t="s">
        <v>138</v>
      </c>
      <c r="C52" s="196"/>
      <c r="D52" s="197" t="s">
        <v>139</v>
      </c>
      <c r="E52" s="197"/>
      <c r="F52" s="197" t="s">
        <v>141</v>
      </c>
      <c r="G52" s="207"/>
      <c r="H52" s="200" t="s">
        <v>142</v>
      </c>
      <c r="I52" s="200"/>
      <c r="J52" s="230" t="s">
        <v>143</v>
      </c>
      <c r="K52" s="23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G51" sqref="G51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ht="26.25" spans="1:11">
      <c r="A1" s="57" t="s">
        <v>194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>
      <c r="A2" s="58" t="s">
        <v>53</v>
      </c>
      <c r="B2" s="59" t="s">
        <v>195</v>
      </c>
      <c r="C2" s="59"/>
      <c r="D2" s="60" t="s">
        <v>62</v>
      </c>
      <c r="E2" s="61" t="s">
        <v>63</v>
      </c>
      <c r="F2" s="62" t="s">
        <v>196</v>
      </c>
      <c r="G2" s="63" t="s">
        <v>69</v>
      </c>
      <c r="H2" s="63"/>
      <c r="I2" s="93" t="s">
        <v>57</v>
      </c>
      <c r="J2" s="63" t="s">
        <v>58</v>
      </c>
      <c r="K2" s="115"/>
    </row>
    <row r="3" spans="1:11">
      <c r="A3" s="64" t="s">
        <v>75</v>
      </c>
      <c r="B3" s="65">
        <v>2800</v>
      </c>
      <c r="C3" s="65"/>
      <c r="D3" s="66" t="s">
        <v>197</v>
      </c>
      <c r="E3" s="67">
        <v>45098</v>
      </c>
      <c r="F3" s="68"/>
      <c r="G3" s="68"/>
      <c r="H3" s="69" t="s">
        <v>198</v>
      </c>
      <c r="I3" s="69"/>
      <c r="J3" s="69"/>
      <c r="K3" s="116"/>
    </row>
    <row r="4" spans="1:11">
      <c r="A4" s="70" t="s">
        <v>72</v>
      </c>
      <c r="B4" s="71">
        <v>3</v>
      </c>
      <c r="C4" s="72">
        <v>6</v>
      </c>
      <c r="D4" s="73" t="s">
        <v>199</v>
      </c>
      <c r="E4" s="68" t="s">
        <v>200</v>
      </c>
      <c r="F4" s="68"/>
      <c r="G4" s="68"/>
      <c r="H4" s="73" t="s">
        <v>201</v>
      </c>
      <c r="I4" s="73"/>
      <c r="J4" s="86" t="s">
        <v>66</v>
      </c>
      <c r="K4" s="117" t="s">
        <v>67</v>
      </c>
    </row>
    <row r="5" spans="1:11">
      <c r="A5" s="70" t="s">
        <v>202</v>
      </c>
      <c r="B5" s="65">
        <v>200</v>
      </c>
      <c r="C5" s="65"/>
      <c r="D5" s="66" t="s">
        <v>203</v>
      </c>
      <c r="E5" s="66" t="s">
        <v>204</v>
      </c>
      <c r="F5" s="66" t="s">
        <v>205</v>
      </c>
      <c r="G5" s="66" t="s">
        <v>200</v>
      </c>
      <c r="H5" s="73" t="s">
        <v>206</v>
      </c>
      <c r="I5" s="73"/>
      <c r="J5" s="86" t="s">
        <v>66</v>
      </c>
      <c r="K5" s="117" t="s">
        <v>67</v>
      </c>
    </row>
    <row r="6" ht="15" spans="1:11">
      <c r="A6" s="74" t="s">
        <v>207</v>
      </c>
      <c r="B6" s="75">
        <v>1</v>
      </c>
      <c r="C6" s="75"/>
      <c r="D6" s="76" t="s">
        <v>208</v>
      </c>
      <c r="E6" s="77"/>
      <c r="F6" s="78"/>
      <c r="G6" s="76"/>
      <c r="H6" s="79" t="s">
        <v>209</v>
      </c>
      <c r="I6" s="79"/>
      <c r="J6" s="78" t="s">
        <v>66</v>
      </c>
      <c r="K6" s="118" t="s">
        <v>67</v>
      </c>
    </row>
    <row r="7" ht="15" spans="1:11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>
      <c r="A8" s="83" t="s">
        <v>210</v>
      </c>
      <c r="B8" s="62" t="s">
        <v>211</v>
      </c>
      <c r="C8" s="62" t="s">
        <v>212</v>
      </c>
      <c r="D8" s="62" t="s">
        <v>213</v>
      </c>
      <c r="E8" s="62" t="s">
        <v>214</v>
      </c>
      <c r="F8" s="62" t="s">
        <v>215</v>
      </c>
      <c r="G8" s="84" t="s">
        <v>78</v>
      </c>
      <c r="H8" s="85"/>
      <c r="I8" s="85"/>
      <c r="J8" s="85"/>
      <c r="K8" s="119"/>
    </row>
    <row r="9" spans="1:11">
      <c r="A9" s="70" t="s">
        <v>216</v>
      </c>
      <c r="B9" s="73"/>
      <c r="C9" s="86" t="s">
        <v>66</v>
      </c>
      <c r="D9" s="86" t="s">
        <v>67</v>
      </c>
      <c r="E9" s="66" t="s">
        <v>217</v>
      </c>
      <c r="F9" s="87" t="s">
        <v>218</v>
      </c>
      <c r="G9" s="88"/>
      <c r="H9" s="89"/>
      <c r="I9" s="89"/>
      <c r="J9" s="89"/>
      <c r="K9" s="120"/>
    </row>
    <row r="10" spans="1:11">
      <c r="A10" s="70" t="s">
        <v>219</v>
      </c>
      <c r="B10" s="73"/>
      <c r="C10" s="86" t="s">
        <v>66</v>
      </c>
      <c r="D10" s="86" t="s">
        <v>67</v>
      </c>
      <c r="E10" s="66" t="s">
        <v>220</v>
      </c>
      <c r="F10" s="87" t="s">
        <v>221</v>
      </c>
      <c r="G10" s="88" t="s">
        <v>222</v>
      </c>
      <c r="H10" s="89"/>
      <c r="I10" s="89"/>
      <c r="J10" s="89"/>
      <c r="K10" s="120"/>
    </row>
    <row r="11" spans="1:11">
      <c r="A11" s="90" t="s">
        <v>185</v>
      </c>
      <c r="B11" s="91"/>
      <c r="C11" s="91"/>
      <c r="D11" s="91"/>
      <c r="E11" s="91"/>
      <c r="F11" s="91"/>
      <c r="G11" s="91"/>
      <c r="H11" s="91"/>
      <c r="I11" s="91"/>
      <c r="J11" s="91"/>
      <c r="K11" s="121"/>
    </row>
    <row r="12" spans="1:11">
      <c r="A12" s="64" t="s">
        <v>88</v>
      </c>
      <c r="B12" s="86" t="s">
        <v>84</v>
      </c>
      <c r="C12" s="86" t="s">
        <v>85</v>
      </c>
      <c r="D12" s="87"/>
      <c r="E12" s="66" t="s">
        <v>86</v>
      </c>
      <c r="F12" s="86" t="s">
        <v>84</v>
      </c>
      <c r="G12" s="86" t="s">
        <v>85</v>
      </c>
      <c r="H12" s="86"/>
      <c r="I12" s="66" t="s">
        <v>223</v>
      </c>
      <c r="J12" s="86" t="s">
        <v>84</v>
      </c>
      <c r="K12" s="117" t="s">
        <v>85</v>
      </c>
    </row>
    <row r="13" spans="1:11">
      <c r="A13" s="64" t="s">
        <v>91</v>
      </c>
      <c r="B13" s="86" t="s">
        <v>84</v>
      </c>
      <c r="C13" s="86" t="s">
        <v>85</v>
      </c>
      <c r="D13" s="87"/>
      <c r="E13" s="66" t="s">
        <v>96</v>
      </c>
      <c r="F13" s="86" t="s">
        <v>84</v>
      </c>
      <c r="G13" s="86" t="s">
        <v>85</v>
      </c>
      <c r="H13" s="86"/>
      <c r="I13" s="66" t="s">
        <v>224</v>
      </c>
      <c r="J13" s="86" t="s">
        <v>84</v>
      </c>
      <c r="K13" s="117" t="s">
        <v>85</v>
      </c>
    </row>
    <row r="14" ht="15" spans="1:11">
      <c r="A14" s="74" t="s">
        <v>225</v>
      </c>
      <c r="B14" s="78" t="s">
        <v>84</v>
      </c>
      <c r="C14" s="78" t="s">
        <v>85</v>
      </c>
      <c r="D14" s="77"/>
      <c r="E14" s="76" t="s">
        <v>226</v>
      </c>
      <c r="F14" s="78" t="s">
        <v>84</v>
      </c>
      <c r="G14" s="78" t="s">
        <v>85</v>
      </c>
      <c r="H14" s="78"/>
      <c r="I14" s="76" t="s">
        <v>227</v>
      </c>
      <c r="J14" s="78" t="s">
        <v>84</v>
      </c>
      <c r="K14" s="118" t="s">
        <v>85</v>
      </c>
    </row>
    <row r="15" ht="15" spans="1:11">
      <c r="A15" s="80"/>
      <c r="B15" s="92"/>
      <c r="C15" s="92"/>
      <c r="D15" s="81"/>
      <c r="E15" s="80"/>
      <c r="F15" s="92"/>
      <c r="G15" s="92"/>
      <c r="H15" s="92"/>
      <c r="I15" s="80"/>
      <c r="J15" s="92"/>
      <c r="K15" s="92"/>
    </row>
    <row r="16" s="54" customFormat="1" spans="1:11">
      <c r="A16" s="58" t="s">
        <v>228</v>
      </c>
      <c r="B16" s="93"/>
      <c r="C16" s="93"/>
      <c r="D16" s="93"/>
      <c r="E16" s="93"/>
      <c r="F16" s="93"/>
      <c r="G16" s="93"/>
      <c r="H16" s="93"/>
      <c r="I16" s="93"/>
      <c r="J16" s="93"/>
      <c r="K16" s="122"/>
    </row>
    <row r="17" spans="1:11">
      <c r="A17" s="70" t="s">
        <v>229</v>
      </c>
      <c r="B17" s="73"/>
      <c r="C17" s="73"/>
      <c r="D17" s="73"/>
      <c r="E17" s="73"/>
      <c r="F17" s="73"/>
      <c r="G17" s="73"/>
      <c r="H17" s="73"/>
      <c r="I17" s="73"/>
      <c r="J17" s="73"/>
      <c r="K17" s="123"/>
    </row>
    <row r="18" spans="1:11">
      <c r="A18" s="70" t="s">
        <v>230</v>
      </c>
      <c r="B18" s="73"/>
      <c r="C18" s="73"/>
      <c r="D18" s="73"/>
      <c r="E18" s="73"/>
      <c r="F18" s="73"/>
      <c r="G18" s="73"/>
      <c r="H18" s="73"/>
      <c r="I18" s="73"/>
      <c r="J18" s="73"/>
      <c r="K18" s="123"/>
    </row>
    <row r="19" spans="1:11">
      <c r="A19" s="94" t="s">
        <v>231</v>
      </c>
      <c r="B19" s="86"/>
      <c r="C19" s="86"/>
      <c r="D19" s="86"/>
      <c r="E19" s="86"/>
      <c r="F19" s="86"/>
      <c r="G19" s="86"/>
      <c r="H19" s="86"/>
      <c r="I19" s="86"/>
      <c r="J19" s="86"/>
      <c r="K19" s="117"/>
    </row>
    <row r="20" spans="1:1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124"/>
    </row>
    <row r="21" spans="1:11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124"/>
    </row>
    <row r="22" spans="1:11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124"/>
    </row>
    <row r="23" spans="1:11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125"/>
    </row>
    <row r="24" spans="1:11">
      <c r="A24" s="70" t="s">
        <v>126</v>
      </c>
      <c r="B24" s="73"/>
      <c r="C24" s="86" t="s">
        <v>66</v>
      </c>
      <c r="D24" s="86" t="s">
        <v>67</v>
      </c>
      <c r="E24" s="69"/>
      <c r="F24" s="69"/>
      <c r="G24" s="69"/>
      <c r="H24" s="69"/>
      <c r="I24" s="69"/>
      <c r="J24" s="69"/>
      <c r="K24" s="116"/>
    </row>
    <row r="25" ht="15" spans="1:11">
      <c r="A25" s="99" t="s">
        <v>232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26"/>
    </row>
    <row r="26" ht="15" spans="1:11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</row>
    <row r="27" spans="1:11">
      <c r="A27" s="102" t="s">
        <v>233</v>
      </c>
      <c r="B27" s="85"/>
      <c r="C27" s="85"/>
      <c r="D27" s="85"/>
      <c r="E27" s="85"/>
      <c r="F27" s="85"/>
      <c r="G27" s="85"/>
      <c r="H27" s="85"/>
      <c r="I27" s="85"/>
      <c r="J27" s="85"/>
      <c r="K27" s="119"/>
    </row>
    <row r="28" spans="1:11">
      <c r="A28" s="103"/>
      <c r="B28" s="104"/>
      <c r="C28" s="104"/>
      <c r="D28" s="104"/>
      <c r="E28" s="104"/>
      <c r="F28" s="104"/>
      <c r="G28" s="104"/>
      <c r="H28" s="104"/>
      <c r="I28" s="104"/>
      <c r="J28" s="104"/>
      <c r="K28" s="127"/>
    </row>
    <row r="29" spans="1:11">
      <c r="A29" s="103"/>
      <c r="B29" s="104"/>
      <c r="C29" s="104"/>
      <c r="D29" s="104"/>
      <c r="E29" s="104"/>
      <c r="F29" s="104"/>
      <c r="G29" s="104"/>
      <c r="H29" s="104"/>
      <c r="I29" s="104"/>
      <c r="J29" s="104"/>
      <c r="K29" s="127"/>
    </row>
    <row r="30" spans="1:11">
      <c r="A30" s="103"/>
      <c r="B30" s="104"/>
      <c r="C30" s="104"/>
      <c r="D30" s="104"/>
      <c r="E30" s="104"/>
      <c r="F30" s="104"/>
      <c r="G30" s="104"/>
      <c r="H30" s="104"/>
      <c r="I30" s="104"/>
      <c r="J30" s="104"/>
      <c r="K30" s="127"/>
    </row>
    <row r="31" spans="1:11">
      <c r="A31" s="103"/>
      <c r="B31" s="104"/>
      <c r="C31" s="104"/>
      <c r="D31" s="104"/>
      <c r="E31" s="104"/>
      <c r="F31" s="104"/>
      <c r="G31" s="104"/>
      <c r="H31" s="104"/>
      <c r="I31" s="104"/>
      <c r="J31" s="104"/>
      <c r="K31" s="127"/>
    </row>
    <row r="32" spans="1:11">
      <c r="A32" s="103"/>
      <c r="B32" s="104"/>
      <c r="C32" s="104"/>
      <c r="D32" s="104"/>
      <c r="E32" s="104"/>
      <c r="F32" s="104"/>
      <c r="G32" s="104"/>
      <c r="H32" s="104"/>
      <c r="I32" s="104"/>
      <c r="J32" s="104"/>
      <c r="K32" s="127"/>
    </row>
    <row r="33" ht="23.1" customHeight="1" spans="1:11">
      <c r="A33" s="103"/>
      <c r="B33" s="104"/>
      <c r="C33" s="104"/>
      <c r="D33" s="104"/>
      <c r="E33" s="104"/>
      <c r="F33" s="104"/>
      <c r="G33" s="104"/>
      <c r="H33" s="104"/>
      <c r="I33" s="104"/>
      <c r="J33" s="104"/>
      <c r="K33" s="127"/>
    </row>
    <row r="34" ht="23.1" customHeight="1" spans="1:11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124"/>
    </row>
    <row r="35" ht="23.1" customHeight="1" spans="1:11">
      <c r="A35" s="105"/>
      <c r="B35" s="96"/>
      <c r="C35" s="96"/>
      <c r="D35" s="96"/>
      <c r="E35" s="96"/>
      <c r="F35" s="96"/>
      <c r="G35" s="96"/>
      <c r="H35" s="96"/>
      <c r="I35" s="96"/>
      <c r="J35" s="96"/>
      <c r="K35" s="124"/>
    </row>
    <row r="36" ht="23.1" customHeight="1" spans="1:11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28"/>
    </row>
    <row r="37" ht="18.75" customHeight="1" spans="1:11">
      <c r="A37" s="108" t="s">
        <v>234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29"/>
    </row>
    <row r="38" s="55" customFormat="1" ht="18.75" customHeight="1" spans="1:11">
      <c r="A38" s="70" t="s">
        <v>235</v>
      </c>
      <c r="B38" s="73"/>
      <c r="C38" s="73"/>
      <c r="D38" s="69" t="s">
        <v>236</v>
      </c>
      <c r="E38" s="69"/>
      <c r="F38" s="110" t="s">
        <v>237</v>
      </c>
      <c r="G38" s="111"/>
      <c r="H38" s="73" t="s">
        <v>238</v>
      </c>
      <c r="I38" s="73"/>
      <c r="J38" s="73" t="s">
        <v>239</v>
      </c>
      <c r="K38" s="123"/>
    </row>
    <row r="39" ht="18.75" customHeight="1" spans="1:13">
      <c r="A39" s="70" t="s">
        <v>127</v>
      </c>
      <c r="B39" s="73" t="s">
        <v>240</v>
      </c>
      <c r="C39" s="73"/>
      <c r="D39" s="73"/>
      <c r="E39" s="73"/>
      <c r="F39" s="73"/>
      <c r="G39" s="73"/>
      <c r="H39" s="73"/>
      <c r="I39" s="73"/>
      <c r="J39" s="73"/>
      <c r="K39" s="123"/>
      <c r="M39" s="55"/>
    </row>
    <row r="40" ht="30.95" customHeight="1" spans="1:11">
      <c r="A40" s="70"/>
      <c r="B40" s="73"/>
      <c r="C40" s="73"/>
      <c r="D40" s="73"/>
      <c r="E40" s="73"/>
      <c r="F40" s="73"/>
      <c r="G40" s="73"/>
      <c r="H40" s="73"/>
      <c r="I40" s="73"/>
      <c r="J40" s="73"/>
      <c r="K40" s="123"/>
    </row>
    <row r="41" ht="18.75" customHeight="1" spans="1:11">
      <c r="A41" s="70"/>
      <c r="B41" s="73"/>
      <c r="C41" s="73"/>
      <c r="D41" s="73"/>
      <c r="E41" s="73"/>
      <c r="F41" s="73"/>
      <c r="G41" s="73"/>
      <c r="H41" s="73"/>
      <c r="I41" s="73"/>
      <c r="J41" s="73"/>
      <c r="K41" s="123"/>
    </row>
    <row r="42" ht="32.1" customHeight="1" spans="1:11">
      <c r="A42" s="74" t="s">
        <v>137</v>
      </c>
      <c r="B42" s="112" t="s">
        <v>241</v>
      </c>
      <c r="C42" s="112"/>
      <c r="D42" s="76" t="s">
        <v>242</v>
      </c>
      <c r="E42" s="77"/>
      <c r="F42" s="76" t="s">
        <v>141</v>
      </c>
      <c r="G42" s="113">
        <v>45087</v>
      </c>
      <c r="H42" s="114" t="s">
        <v>142</v>
      </c>
      <c r="I42" s="114"/>
      <c r="J42" s="112" t="s">
        <v>143</v>
      </c>
      <c r="K42" s="1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18" sqref="C18"/>
    </sheetView>
  </sheetViews>
  <sheetFormatPr defaultColWidth="9" defaultRowHeight="14.25"/>
  <cols>
    <col min="1" max="1" width="7" customWidth="1"/>
    <col min="2" max="2" width="12.125" style="50" customWidth="1"/>
    <col min="3" max="3" width="12.875" style="50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244</v>
      </c>
      <c r="B2" s="5" t="s">
        <v>245</v>
      </c>
      <c r="C2" s="5" t="s">
        <v>246</v>
      </c>
      <c r="D2" s="5" t="s">
        <v>247</v>
      </c>
      <c r="E2" s="5" t="s">
        <v>248</v>
      </c>
      <c r="F2" s="5" t="s">
        <v>249</v>
      </c>
      <c r="G2" s="5" t="s">
        <v>250</v>
      </c>
      <c r="H2" s="5" t="s">
        <v>251</v>
      </c>
      <c r="I2" s="4" t="s">
        <v>252</v>
      </c>
      <c r="J2" s="4" t="s">
        <v>253</v>
      </c>
      <c r="K2" s="4" t="s">
        <v>254</v>
      </c>
      <c r="L2" s="4" t="s">
        <v>255</v>
      </c>
      <c r="M2" s="4" t="s">
        <v>256</v>
      </c>
      <c r="N2" s="5" t="s">
        <v>257</v>
      </c>
      <c r="O2" s="5" t="s">
        <v>258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7"/>
      <c r="O3" s="7"/>
    </row>
    <row r="4" ht="33.75" spans="1:15">
      <c r="A4" s="9">
        <v>1</v>
      </c>
      <c r="B4" s="10">
        <v>6277</v>
      </c>
      <c r="C4" s="10" t="s">
        <v>260</v>
      </c>
      <c r="D4" s="370" t="s">
        <v>261</v>
      </c>
      <c r="E4" s="23" t="s">
        <v>63</v>
      </c>
      <c r="F4" s="371" t="s">
        <v>262</v>
      </c>
      <c r="G4" s="10" t="s">
        <v>66</v>
      </c>
      <c r="H4" s="10" t="s">
        <v>66</v>
      </c>
      <c r="I4" s="10">
        <v>2</v>
      </c>
      <c r="J4" s="10">
        <v>2</v>
      </c>
      <c r="K4" s="10">
        <v>2</v>
      </c>
      <c r="L4" s="10">
        <v>4</v>
      </c>
      <c r="M4" s="10">
        <v>3</v>
      </c>
      <c r="N4" s="10">
        <f t="shared" ref="N4:N6" si="0">SUM(I4:M4)</f>
        <v>13</v>
      </c>
      <c r="O4" s="10" t="s">
        <v>263</v>
      </c>
    </row>
    <row r="5" ht="33.75" spans="1:15">
      <c r="A5" s="9">
        <v>2</v>
      </c>
      <c r="B5" s="10">
        <v>3447</v>
      </c>
      <c r="C5" s="10" t="s">
        <v>260</v>
      </c>
      <c r="D5" s="372" t="s">
        <v>264</v>
      </c>
      <c r="E5" s="23" t="s">
        <v>63</v>
      </c>
      <c r="F5" s="373" t="s">
        <v>265</v>
      </c>
      <c r="G5" s="10" t="s">
        <v>66</v>
      </c>
      <c r="H5" s="10" t="s">
        <v>66</v>
      </c>
      <c r="I5" s="10">
        <v>2</v>
      </c>
      <c r="J5" s="10">
        <v>1</v>
      </c>
      <c r="K5" s="10">
        <v>2</v>
      </c>
      <c r="L5" s="10">
        <v>3</v>
      </c>
      <c r="M5" s="10">
        <v>3</v>
      </c>
      <c r="N5" s="10">
        <f t="shared" si="0"/>
        <v>11</v>
      </c>
      <c r="O5" s="10" t="s">
        <v>263</v>
      </c>
    </row>
    <row r="6" ht="33.75" spans="1:15">
      <c r="A6" s="9">
        <v>3</v>
      </c>
      <c r="B6" s="10">
        <v>6270</v>
      </c>
      <c r="C6" s="10" t="s">
        <v>260</v>
      </c>
      <c r="D6" s="370" t="s">
        <v>266</v>
      </c>
      <c r="E6" s="23" t="s">
        <v>63</v>
      </c>
      <c r="F6" s="371" t="s">
        <v>262</v>
      </c>
      <c r="G6" s="10" t="s">
        <v>66</v>
      </c>
      <c r="H6" s="10" t="s">
        <v>66</v>
      </c>
      <c r="I6" s="10">
        <v>1</v>
      </c>
      <c r="J6" s="10">
        <v>2</v>
      </c>
      <c r="K6" s="10">
        <v>1</v>
      </c>
      <c r="L6" s="10">
        <v>4</v>
      </c>
      <c r="M6" s="10">
        <v>2</v>
      </c>
      <c r="N6" s="10">
        <f t="shared" si="0"/>
        <v>10</v>
      </c>
      <c r="O6" s="10" t="s">
        <v>263</v>
      </c>
    </row>
    <row r="7" spans="1:15">
      <c r="A7" s="9"/>
      <c r="B7" s="10"/>
      <c r="C7" s="10"/>
      <c r="D7" s="51"/>
      <c r="E7" s="10"/>
      <c r="F7" s="22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10"/>
      <c r="C8" s="10"/>
      <c r="D8" s="51"/>
      <c r="E8" s="10"/>
      <c r="F8" s="44"/>
      <c r="G8" s="10"/>
      <c r="H8" s="10"/>
      <c r="I8" s="10"/>
      <c r="J8" s="10"/>
      <c r="K8" s="10"/>
      <c r="L8" s="10"/>
      <c r="M8" s="9"/>
      <c r="N8" s="9"/>
      <c r="O8" s="9"/>
    </row>
    <row r="9" spans="1:15">
      <c r="A9" s="9"/>
      <c r="B9" s="10"/>
      <c r="C9" s="10"/>
      <c r="D9" s="51"/>
      <c r="E9" s="10"/>
      <c r="F9" s="22"/>
      <c r="G9" s="10"/>
      <c r="H9" s="10"/>
      <c r="I9" s="10"/>
      <c r="J9" s="10"/>
      <c r="K9" s="10"/>
      <c r="L9" s="10"/>
      <c r="M9" s="9"/>
      <c r="N9" s="9"/>
      <c r="O9" s="9"/>
    </row>
    <row r="10" spans="1:15">
      <c r="A10" s="9"/>
      <c r="B10" s="10"/>
      <c r="C10" s="10"/>
      <c r="D10" s="51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0"/>
      <c r="C11" s="10"/>
      <c r="D11" s="52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3" t="s">
        <v>267</v>
      </c>
      <c r="B12" s="24"/>
      <c r="C12" s="24"/>
      <c r="D12" s="15"/>
      <c r="E12" s="16"/>
      <c r="F12" s="25"/>
      <c r="G12" s="25"/>
      <c r="H12" s="25"/>
      <c r="I12" s="26"/>
      <c r="J12" s="13" t="s">
        <v>268</v>
      </c>
      <c r="K12" s="14"/>
      <c r="L12" s="14"/>
      <c r="M12" s="15"/>
      <c r="N12" s="14"/>
      <c r="O12" s="21"/>
    </row>
    <row r="13" ht="16.5" spans="1:15">
      <c r="A13" s="17" t="s">
        <v>269</v>
      </c>
      <c r="B13" s="53"/>
      <c r="C13" s="53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271</v>
      </c>
      <c r="H2" s="4"/>
      <c r="I2" s="4" t="s">
        <v>272</v>
      </c>
      <c r="J2" s="4"/>
      <c r="K2" s="6" t="s">
        <v>273</v>
      </c>
      <c r="L2" s="48" t="s">
        <v>274</v>
      </c>
      <c r="M2" s="19" t="s">
        <v>275</v>
      </c>
    </row>
    <row r="3" s="1" customFormat="1" ht="16.5" spans="1:13">
      <c r="A3" s="4"/>
      <c r="B3" s="7"/>
      <c r="C3" s="7"/>
      <c r="D3" s="7"/>
      <c r="E3" s="7"/>
      <c r="F3" s="7"/>
      <c r="G3" s="4" t="s">
        <v>276</v>
      </c>
      <c r="H3" s="4" t="s">
        <v>277</v>
      </c>
      <c r="I3" s="4" t="s">
        <v>276</v>
      </c>
      <c r="J3" s="4" t="s">
        <v>277</v>
      </c>
      <c r="K3" s="8"/>
      <c r="L3" s="49"/>
      <c r="M3" s="20"/>
    </row>
    <row r="4" ht="22.5" spans="1:13">
      <c r="A4" s="9">
        <v>1</v>
      </c>
      <c r="B4" s="371" t="s">
        <v>262</v>
      </c>
      <c r="C4" s="10">
        <v>6277</v>
      </c>
      <c r="D4" s="10" t="s">
        <v>260</v>
      </c>
      <c r="E4" s="370" t="s">
        <v>261</v>
      </c>
      <c r="F4" s="23" t="s">
        <v>63</v>
      </c>
      <c r="G4" s="10">
        <v>0.2</v>
      </c>
      <c r="H4" s="10">
        <v>0.2</v>
      </c>
      <c r="I4" s="10">
        <v>0.3</v>
      </c>
      <c r="J4" s="10">
        <v>0.5</v>
      </c>
      <c r="K4" s="10">
        <f t="shared" ref="K4:K6" si="0">SUM(G4:J4)</f>
        <v>1.2</v>
      </c>
      <c r="L4" s="10" t="s">
        <v>278</v>
      </c>
      <c r="M4" s="10" t="s">
        <v>263</v>
      </c>
    </row>
    <row r="5" ht="22.5" spans="1:13">
      <c r="A5" s="9">
        <v>2</v>
      </c>
      <c r="B5" s="373" t="s">
        <v>265</v>
      </c>
      <c r="C5" s="10">
        <v>3447</v>
      </c>
      <c r="D5" s="10" t="s">
        <v>260</v>
      </c>
      <c r="E5" s="372" t="s">
        <v>264</v>
      </c>
      <c r="F5" s="23" t="s">
        <v>63</v>
      </c>
      <c r="G5" s="10">
        <v>0.3</v>
      </c>
      <c r="H5" s="10">
        <v>0.2</v>
      </c>
      <c r="I5" s="10">
        <v>0.5</v>
      </c>
      <c r="J5" s="10">
        <v>0.5</v>
      </c>
      <c r="K5" s="10">
        <f t="shared" si="0"/>
        <v>1.5</v>
      </c>
      <c r="L5" s="10" t="s">
        <v>278</v>
      </c>
      <c r="M5" s="10" t="s">
        <v>263</v>
      </c>
    </row>
    <row r="6" ht="22.5" spans="1:13">
      <c r="A6" s="9">
        <v>3</v>
      </c>
      <c r="B6" s="371" t="s">
        <v>262</v>
      </c>
      <c r="C6" s="10">
        <v>6270</v>
      </c>
      <c r="D6" s="10" t="s">
        <v>260</v>
      </c>
      <c r="E6" s="370" t="s">
        <v>266</v>
      </c>
      <c r="F6" s="23" t="s">
        <v>63</v>
      </c>
      <c r="G6" s="10">
        <v>0.2</v>
      </c>
      <c r="H6" s="10">
        <v>0.2</v>
      </c>
      <c r="I6" s="10">
        <v>0.2</v>
      </c>
      <c r="J6" s="10">
        <v>0.5</v>
      </c>
      <c r="K6" s="10">
        <f t="shared" si="0"/>
        <v>1.1</v>
      </c>
      <c r="L6" s="10" t="s">
        <v>278</v>
      </c>
      <c r="M6" s="10" t="s">
        <v>263</v>
      </c>
    </row>
    <row r="7" spans="1:13">
      <c r="A7" s="9"/>
      <c r="B7" s="22"/>
      <c r="C7" s="10"/>
      <c r="D7" s="10"/>
      <c r="E7" s="41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44"/>
      <c r="C8" s="10"/>
      <c r="D8" s="10"/>
      <c r="E8" s="45"/>
      <c r="F8" s="10"/>
      <c r="G8" s="10"/>
      <c r="H8" s="10"/>
      <c r="I8" s="10"/>
      <c r="J8" s="10"/>
      <c r="K8" s="9"/>
      <c r="L8" s="10"/>
      <c r="M8" s="9"/>
    </row>
    <row r="9" spans="1:13">
      <c r="A9" s="9"/>
      <c r="B9" s="22"/>
      <c r="C9" s="10"/>
      <c r="D9" s="10"/>
      <c r="E9" s="46"/>
      <c r="F9" s="10"/>
      <c r="G9" s="10"/>
      <c r="H9" s="10"/>
      <c r="I9" s="10"/>
      <c r="J9" s="10"/>
      <c r="K9" s="9"/>
      <c r="L9" s="10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5">
      <c r="A12" s="13" t="s">
        <v>267</v>
      </c>
      <c r="B12" s="24"/>
      <c r="C12" s="24"/>
      <c r="D12" s="15"/>
      <c r="E12" s="16"/>
      <c r="F12" s="25"/>
      <c r="G12" s="25"/>
      <c r="H12" s="25"/>
      <c r="I12" s="26"/>
      <c r="J12" s="13" t="s">
        <v>268</v>
      </c>
      <c r="K12" s="14"/>
      <c r="L12" s="14"/>
      <c r="M12" s="15"/>
      <c r="N12" s="14"/>
      <c r="O12" s="21"/>
    </row>
    <row r="13" ht="16.5" spans="1:13">
      <c r="A13" s="47" t="s">
        <v>279</v>
      </c>
      <c r="B13" s="4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6">
    <mergeCell ref="A1:M1"/>
    <mergeCell ref="G2:H2"/>
    <mergeCell ref="I2:J2"/>
    <mergeCell ref="A12:D12"/>
    <mergeCell ref="E12:I12"/>
    <mergeCell ref="J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O12 M1:M11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A15" sqref="A15:D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281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31" t="s">
        <v>282</v>
      </c>
      <c r="H2" s="32"/>
      <c r="I2" s="42"/>
      <c r="J2" s="31" t="s">
        <v>283</v>
      </c>
      <c r="K2" s="32"/>
      <c r="L2" s="42"/>
      <c r="M2" s="31" t="s">
        <v>284</v>
      </c>
      <c r="N2" s="32"/>
      <c r="O2" s="42"/>
      <c r="P2" s="31" t="s">
        <v>285</v>
      </c>
      <c r="Q2" s="32"/>
      <c r="R2" s="42"/>
      <c r="S2" s="32" t="s">
        <v>286</v>
      </c>
      <c r="T2" s="32"/>
      <c r="U2" s="42"/>
      <c r="V2" s="28" t="s">
        <v>287</v>
      </c>
      <c r="W2" s="28" t="s">
        <v>258</v>
      </c>
    </row>
    <row r="3" s="1" customFormat="1" ht="16.5" spans="1:23">
      <c r="A3" s="7"/>
      <c r="B3" s="33"/>
      <c r="C3" s="33"/>
      <c r="D3" s="33"/>
      <c r="E3" s="33"/>
      <c r="F3" s="33"/>
      <c r="G3" s="4" t="s">
        <v>288</v>
      </c>
      <c r="H3" s="4" t="s">
        <v>68</v>
      </c>
      <c r="I3" s="4" t="s">
        <v>249</v>
      </c>
      <c r="J3" s="4" t="s">
        <v>288</v>
      </c>
      <c r="K3" s="4" t="s">
        <v>68</v>
      </c>
      <c r="L3" s="4" t="s">
        <v>249</v>
      </c>
      <c r="M3" s="4" t="s">
        <v>288</v>
      </c>
      <c r="N3" s="4" t="s">
        <v>68</v>
      </c>
      <c r="O3" s="4" t="s">
        <v>249</v>
      </c>
      <c r="P3" s="4" t="s">
        <v>288</v>
      </c>
      <c r="Q3" s="4" t="s">
        <v>68</v>
      </c>
      <c r="R3" s="4" t="s">
        <v>249</v>
      </c>
      <c r="S3" s="4" t="s">
        <v>288</v>
      </c>
      <c r="T3" s="4" t="s">
        <v>68</v>
      </c>
      <c r="U3" s="4" t="s">
        <v>249</v>
      </c>
      <c r="V3" s="43"/>
      <c r="W3" s="43"/>
    </row>
    <row r="4" ht="22.5" spans="1:23">
      <c r="A4" s="34" t="s">
        <v>289</v>
      </c>
      <c r="B4" s="374" t="s">
        <v>262</v>
      </c>
      <c r="C4" s="10">
        <v>6277</v>
      </c>
      <c r="D4" s="10" t="s">
        <v>260</v>
      </c>
      <c r="E4" s="370" t="s">
        <v>261</v>
      </c>
      <c r="F4" s="36" t="s">
        <v>63</v>
      </c>
      <c r="G4" s="375" t="s">
        <v>290</v>
      </c>
      <c r="H4" s="375" t="s">
        <v>291</v>
      </c>
      <c r="I4" s="375" t="s">
        <v>292</v>
      </c>
      <c r="J4" s="375" t="s">
        <v>293</v>
      </c>
      <c r="K4" s="10" t="s">
        <v>294</v>
      </c>
      <c r="L4" s="375" t="s">
        <v>295</v>
      </c>
      <c r="M4" s="375" t="s">
        <v>296</v>
      </c>
      <c r="N4" s="375" t="s">
        <v>297</v>
      </c>
      <c r="O4" s="375" t="s">
        <v>298</v>
      </c>
      <c r="P4" s="10"/>
      <c r="Q4" s="10"/>
      <c r="R4" s="10"/>
      <c r="S4" s="10"/>
      <c r="T4" s="10"/>
      <c r="U4" s="10"/>
      <c r="V4" s="10"/>
      <c r="W4" s="10"/>
    </row>
    <row r="5" ht="22.5" spans="1:23">
      <c r="A5" s="37"/>
      <c r="B5" s="38"/>
      <c r="C5" s="10">
        <v>3447</v>
      </c>
      <c r="D5" s="10" t="s">
        <v>260</v>
      </c>
      <c r="E5" s="372" t="s">
        <v>264</v>
      </c>
      <c r="F5" s="38"/>
      <c r="G5" s="31" t="s">
        <v>299</v>
      </c>
      <c r="H5" s="32"/>
      <c r="I5" s="42"/>
      <c r="J5" s="31" t="s">
        <v>300</v>
      </c>
      <c r="K5" s="32"/>
      <c r="L5" s="42"/>
      <c r="M5" s="31" t="s">
        <v>301</v>
      </c>
      <c r="N5" s="32"/>
      <c r="O5" s="42"/>
      <c r="P5" s="31" t="s">
        <v>302</v>
      </c>
      <c r="Q5" s="32"/>
      <c r="R5" s="42"/>
      <c r="S5" s="32" t="s">
        <v>303</v>
      </c>
      <c r="T5" s="32"/>
      <c r="U5" s="42"/>
      <c r="V5" s="10"/>
      <c r="W5" s="10"/>
    </row>
    <row r="6" ht="22.5" spans="1:23">
      <c r="A6" s="37"/>
      <c r="B6" s="38"/>
      <c r="C6" s="10">
        <v>6270</v>
      </c>
      <c r="D6" s="10" t="s">
        <v>260</v>
      </c>
      <c r="E6" s="370" t="s">
        <v>266</v>
      </c>
      <c r="F6" s="38"/>
      <c r="G6" s="4" t="s">
        <v>288</v>
      </c>
      <c r="H6" s="4" t="s">
        <v>68</v>
      </c>
      <c r="I6" s="4" t="s">
        <v>249</v>
      </c>
      <c r="J6" s="4" t="s">
        <v>288</v>
      </c>
      <c r="K6" s="4" t="s">
        <v>68</v>
      </c>
      <c r="L6" s="4" t="s">
        <v>249</v>
      </c>
      <c r="M6" s="4" t="s">
        <v>288</v>
      </c>
      <c r="N6" s="4" t="s">
        <v>68</v>
      </c>
      <c r="O6" s="4" t="s">
        <v>249</v>
      </c>
      <c r="P6" s="4" t="s">
        <v>288</v>
      </c>
      <c r="Q6" s="4" t="s">
        <v>68</v>
      </c>
      <c r="R6" s="4" t="s">
        <v>249</v>
      </c>
      <c r="S6" s="4" t="s">
        <v>288</v>
      </c>
      <c r="T6" s="4" t="s">
        <v>68</v>
      </c>
      <c r="U6" s="4" t="s">
        <v>249</v>
      </c>
      <c r="V6" s="10"/>
      <c r="W6" s="10"/>
    </row>
    <row r="7" spans="1:23">
      <c r="A7" s="39"/>
      <c r="B7" s="40"/>
      <c r="C7" s="10"/>
      <c r="D7" s="10"/>
      <c r="E7" s="41"/>
      <c r="F7" s="4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5" t="s">
        <v>304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305</v>
      </c>
      <c r="B10" s="35"/>
      <c r="C10" s="35"/>
      <c r="D10" s="35"/>
      <c r="E10" s="35"/>
      <c r="F10" s="3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5" t="s">
        <v>306</v>
      </c>
      <c r="B12" s="35"/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18.75" spans="1:15">
      <c r="A15" s="13" t="s">
        <v>267</v>
      </c>
      <c r="B15" s="24"/>
      <c r="C15" s="24"/>
      <c r="D15" s="15"/>
      <c r="E15" s="16"/>
      <c r="F15" s="25"/>
      <c r="G15" s="25"/>
      <c r="H15" s="25"/>
      <c r="I15" s="26"/>
      <c r="J15" s="13" t="s">
        <v>268</v>
      </c>
      <c r="K15" s="14"/>
      <c r="L15" s="14"/>
      <c r="M15" s="15"/>
      <c r="N15" s="14"/>
      <c r="O15" s="21"/>
    </row>
    <row r="16" ht="16.5" spans="1:23">
      <c r="A16" s="17" t="s">
        <v>307</v>
      </c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D15"/>
    <mergeCell ref="E15:I15"/>
    <mergeCell ref="J15:M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4:F7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O15 W4:W14 W16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2024-06-03T01:52:04Z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