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tabRatio="793" firstSheet="2" activeTab="9"/>
  </bookViews>
  <sheets>
    <sheet name="工作内容" sheetId="1" r:id="rId1"/>
    <sheet name="AQL2.5验货" sheetId="2" r:id="rId2"/>
    <sheet name="首期" sheetId="3" r:id="rId3"/>
    <sheet name="验货尺寸表 （首期)" sheetId="15" r:id="rId4"/>
    <sheet name="中期" sheetId="4" r:id="rId5"/>
    <sheet name="验货尺寸表 (中期)" sheetId="16" r:id="rId6"/>
    <sheet name="尾期定制" sheetId="5" r:id="rId7"/>
    <sheet name="验货尺寸表 (尾期定制)" sheetId="17" r:id="rId8"/>
    <sheet name="尾期大货第一批" sheetId="18" r:id="rId9"/>
    <sheet name="验货尺寸表 (尾期大货第一批) " sheetId="19" r:id="rId10"/>
    <sheet name="1.面料验布" sheetId="7" r:id="rId11"/>
    <sheet name="2.面料缩率" sheetId="8" r:id="rId12"/>
    <sheet name="3.面料互染" sheetId="9" r:id="rId13"/>
    <sheet name="4.面料静水压" sheetId="10" r:id="rId14"/>
    <sheet name="5.特殊工艺测试" sheetId="11" r:id="rId15"/>
    <sheet name="6.织带类缩率测试" sheetId="12" r:id="rId16"/>
  </sheets>
  <externalReferences>
    <externalReference r:id="rId17"/>
    <externalReference r:id="rId18"/>
    <externalReference r:id="rId19"/>
    <externalReference r:id="rId20"/>
  </externalReferences>
  <definedNames>
    <definedName name="D形扣">[1]辅料!#REF!</definedName>
    <definedName name="标准物料">[1]辅料!#REF!</definedName>
    <definedName name="插扣">[1]辅料!#REF!</definedName>
    <definedName name="尺码唛">[1]辅料!#REF!</definedName>
    <definedName name="抽绳">[1]辅料!#REF!</definedName>
    <definedName name="粗线">[1]辅料!#REF!</definedName>
    <definedName name="工字扣">[1]辅料!#REF!</definedName>
    <definedName name="功能标">[1]辅料!#REF!</definedName>
    <definedName name="胶环">[1]辅料!#REF!</definedName>
    <definedName name="胶牌">[1]辅料!#REF!</definedName>
    <definedName name="卡头">[1]辅料!#REF!</definedName>
    <definedName name="拉头吊坠">[1]辅料!#REF!</definedName>
    <definedName name="里料">[1]里料!#REF!</definedName>
    <definedName name="毛皮">[1]辅料!#REF!</definedName>
    <definedName name="魔术贴">[1]辅料!#REF!</definedName>
    <definedName name="纽扣">[1]辅料!#REF!</definedName>
    <definedName name="汽眼">[1]辅料!#REF!</definedName>
    <definedName name="日字扣">[1]辅料!#REF!</definedName>
    <definedName name="色号颜色编码">'[1]颜色色号2007-04-02'!$C$2:$C$112</definedName>
    <definedName name="四件扣">[1]辅料!#REF!</definedName>
    <definedName name="梭织">[1]梭织面料!#REF!</definedName>
    <definedName name="烫花">[1]辅料!#REF!</definedName>
    <definedName name="填充物">[1]辅料!#REF!</definedName>
    <definedName name="五抓扣">[1]辅料!#REF!</definedName>
    <definedName name="洗水1">[1]洗水!#REF!</definedName>
    <definedName name="下拉头">[1]辅料!#REF!</definedName>
    <definedName name="橡筋">[1]辅料!#REF!</definedName>
    <definedName name="橡筋绳">[1]辅料!#REF!</definedName>
    <definedName name="绣章">[1]辅料!#REF!</definedName>
    <definedName name="针织">[1]针织面料!#REF!</definedName>
    <definedName name="织带">[1]辅料!#REF!</definedName>
    <definedName name="织唛">[1]辅料!#REF!</definedName>
    <definedName name="主唛">[1]辅料!#REF!</definedName>
    <definedName name="撞钉">[1]辅料!#REF!</definedName>
    <definedName name="CELL_RANGE">'[2]3-15'!$C$28</definedName>
    <definedName name="TAB_RANGE">'[2]3-15'!$A$8:$S$29</definedName>
    <definedName name="D形扣编码" localSheetId="3">#REF!</definedName>
    <definedName name="版型吊牌编码" localSheetId="3">#REF!</definedName>
    <definedName name="标准" localSheetId="3">#REF!</definedName>
    <definedName name="标准编码" localSheetId="3">#REF!</definedName>
    <definedName name="标准物料编码" localSheetId="3">#REF!</definedName>
    <definedName name="插扣编码" localSheetId="3">#REF!</definedName>
    <definedName name="尺码唛编码" localSheetId="3">#REF!</definedName>
    <definedName name="抽绳编码" localSheetId="3">#REF!</definedName>
    <definedName name="粗线编码" localSheetId="3">#REF!</definedName>
    <definedName name="大类" localSheetId="3">#REF!</definedName>
    <definedName name="大类名称" localSheetId="3">#REF!</definedName>
    <definedName name="单位1" localSheetId="3">#REF!</definedName>
    <definedName name="单位编码" localSheetId="3">#REF!</definedName>
    <definedName name="吊牌编码" localSheetId="3">#REF!</definedName>
    <definedName name="吊钟编码" localSheetId="3">#REF!</definedName>
    <definedName name="反光材料编码" localSheetId="3">#REF!</definedName>
    <definedName name="辅料" localSheetId="3">#REF!</definedName>
    <definedName name="辅料编码" localSheetId="3">#REF!</definedName>
    <definedName name="工字扣编码" localSheetId="3">#REF!</definedName>
    <definedName name="功能标编码" localSheetId="3">#REF!</definedName>
    <definedName name="钩扣编码" localSheetId="3">#REF!</definedName>
    <definedName name="横机" localSheetId="3">#REF!</definedName>
    <definedName name="横机编码" localSheetId="3">#REF!</definedName>
    <definedName name="胶环编码" localSheetId="3">#REF!</definedName>
    <definedName name="胶牌编码" localSheetId="3">#REF!</definedName>
    <definedName name="金属牌编码" localSheetId="3">#REF!</definedName>
    <definedName name="卡头编码" localSheetId="3">#REF!</definedName>
    <definedName name="拉链" localSheetId="3">#REF!</definedName>
    <definedName name="拉链编码" localSheetId="3">#REF!</definedName>
    <definedName name="拉头" localSheetId="3">#REF!</definedName>
    <definedName name="拉头编码" localSheetId="3">#REF!</definedName>
    <definedName name="拉头吊坠编码" localSheetId="3">#REF!</definedName>
    <definedName name="拉头色" localSheetId="3">#REF!</definedName>
    <definedName name="拉头颜色" localSheetId="3">#REF!</definedName>
    <definedName name="里料编码" localSheetId="3">#REF!</definedName>
    <definedName name="毛皮编码" localSheetId="3">#REF!</definedName>
    <definedName name="面辅料颜色" localSheetId="3">#REF!</definedName>
    <definedName name="面料编号" localSheetId="3">#REF!</definedName>
    <definedName name="魔术贴编码" localSheetId="3">#REF!</definedName>
    <definedName name="纽扣编码" localSheetId="3">#REF!</definedName>
    <definedName name="汽眼编码" localSheetId="3">#REF!</definedName>
    <definedName name="日字扣编码" localSheetId="3">#REF!</definedName>
    <definedName name="色号" localSheetId="3">#REF!</definedName>
    <definedName name="色号1" localSheetId="3">#REF!</definedName>
    <definedName name="色号颜色" localSheetId="3">#REF!</definedName>
    <definedName name="色名色号" localSheetId="3">#REF!</definedName>
    <definedName name="四件扣编码" localSheetId="3">#REF!</definedName>
    <definedName name="梭织编码" localSheetId="3">#REF!</definedName>
    <definedName name="烫花编码" localSheetId="3">#REF!</definedName>
    <definedName name="烫唛编码" localSheetId="3">#REF!</definedName>
    <definedName name="五抓扣编码" localSheetId="3">#REF!</definedName>
    <definedName name="洗水" localSheetId="3">#REF!</definedName>
    <definedName name="洗水编码" localSheetId="3">#REF!</definedName>
    <definedName name="下拉头编码" localSheetId="3">#REF!</definedName>
    <definedName name="橡筋编码" localSheetId="3">#REF!</definedName>
    <definedName name="橡筋绳编码" localSheetId="3">#REF!</definedName>
    <definedName name="胸杯编码" localSheetId="3">#REF!</definedName>
    <definedName name="绣花" localSheetId="3">#REF!</definedName>
    <definedName name="绣花编码" localSheetId="3">#REF!</definedName>
    <definedName name="绣章编码" localSheetId="3">#REF!</definedName>
    <definedName name="颜色" localSheetId="3">#REF!</definedName>
    <definedName name="印花" localSheetId="3">#REF!</definedName>
    <definedName name="印花编码" localSheetId="3">#REF!</definedName>
    <definedName name="针织编码" localSheetId="3">#REF!</definedName>
    <definedName name="织带编码" localSheetId="3">#REF!</definedName>
    <definedName name="织唛编码" localSheetId="3">#REF!</definedName>
    <definedName name="主料" localSheetId="3">#REF!</definedName>
    <definedName name="主料编码" localSheetId="3">#REF!</definedName>
    <definedName name="主唛编码" localSheetId="3">#REF!</definedName>
    <definedName name="撞钉编码" localSheetId="3">#REF!</definedName>
    <definedName name="xlbcz001" localSheetId="3">[3]拉链属性!$A$2:$A$46</definedName>
    <definedName name="xlbqt001" localSheetId="3">[4]拉链属性!$A$44:$A$53</definedName>
    <definedName name="_xlnm.Print_Area" localSheetId="4">中期!$A$1:$K$52</definedName>
    <definedName name="D形扣编码" localSheetId="5">#REF!</definedName>
    <definedName name="版型吊牌编码" localSheetId="5">#REF!</definedName>
    <definedName name="标准" localSheetId="5">#REF!</definedName>
    <definedName name="标准编码" localSheetId="5">#REF!</definedName>
    <definedName name="标准物料编码" localSheetId="5">#REF!</definedName>
    <definedName name="插扣编码" localSheetId="5">#REF!</definedName>
    <definedName name="尺码唛编码" localSheetId="5">#REF!</definedName>
    <definedName name="抽绳编码" localSheetId="5">#REF!</definedName>
    <definedName name="粗线编码" localSheetId="5">#REF!</definedName>
    <definedName name="大类" localSheetId="5">#REF!</definedName>
    <definedName name="大类名称" localSheetId="5">#REF!</definedName>
    <definedName name="单位1" localSheetId="5">#REF!</definedName>
    <definedName name="单位编码" localSheetId="5">#REF!</definedName>
    <definedName name="吊牌编码" localSheetId="5">#REF!</definedName>
    <definedName name="吊钟编码" localSheetId="5">#REF!</definedName>
    <definedName name="反光材料编码" localSheetId="5">#REF!</definedName>
    <definedName name="辅料" localSheetId="5">#REF!</definedName>
    <definedName name="辅料编码" localSheetId="5">#REF!</definedName>
    <definedName name="工字扣编码" localSheetId="5">#REF!</definedName>
    <definedName name="功能标编码" localSheetId="5">#REF!</definedName>
    <definedName name="钩扣编码" localSheetId="5">#REF!</definedName>
    <definedName name="横机" localSheetId="5">#REF!</definedName>
    <definedName name="横机编码" localSheetId="5">#REF!</definedName>
    <definedName name="胶环编码" localSheetId="5">#REF!</definedName>
    <definedName name="胶牌编码" localSheetId="5">#REF!</definedName>
    <definedName name="金属牌编码" localSheetId="5">#REF!</definedName>
    <definedName name="卡头编码" localSheetId="5">#REF!</definedName>
    <definedName name="拉链" localSheetId="5">#REF!</definedName>
    <definedName name="拉链编码" localSheetId="5">#REF!</definedName>
    <definedName name="拉头" localSheetId="5">#REF!</definedName>
    <definedName name="拉头编码" localSheetId="5">#REF!</definedName>
    <definedName name="拉头吊坠编码" localSheetId="5">#REF!</definedName>
    <definedName name="拉头色" localSheetId="5">#REF!</definedName>
    <definedName name="拉头颜色" localSheetId="5">#REF!</definedName>
    <definedName name="里料编码" localSheetId="5">#REF!</definedName>
    <definedName name="毛皮编码" localSheetId="5">#REF!</definedName>
    <definedName name="面辅料颜色" localSheetId="5">#REF!</definedName>
    <definedName name="面料编号" localSheetId="5">#REF!</definedName>
    <definedName name="魔术贴编码" localSheetId="5">#REF!</definedName>
    <definedName name="纽扣编码" localSheetId="5">#REF!</definedName>
    <definedName name="汽眼编码" localSheetId="5">#REF!</definedName>
    <definedName name="日字扣编码" localSheetId="5">#REF!</definedName>
    <definedName name="色号" localSheetId="5">#REF!</definedName>
    <definedName name="色号1" localSheetId="5">#REF!</definedName>
    <definedName name="色号颜色" localSheetId="5">#REF!</definedName>
    <definedName name="色名色号" localSheetId="5">#REF!</definedName>
    <definedName name="四件扣编码" localSheetId="5">#REF!</definedName>
    <definedName name="梭织编码" localSheetId="5">#REF!</definedName>
    <definedName name="烫花编码" localSheetId="5">#REF!</definedName>
    <definedName name="烫唛编码" localSheetId="5">#REF!</definedName>
    <definedName name="五抓扣编码" localSheetId="5">#REF!</definedName>
    <definedName name="洗水" localSheetId="5">#REF!</definedName>
    <definedName name="洗水编码" localSheetId="5">#REF!</definedName>
    <definedName name="下拉头编码" localSheetId="5">#REF!</definedName>
    <definedName name="橡筋编码" localSheetId="5">#REF!</definedName>
    <definedName name="橡筋绳编码" localSheetId="5">#REF!</definedName>
    <definedName name="胸杯编码" localSheetId="5">#REF!</definedName>
    <definedName name="绣花" localSheetId="5">#REF!</definedName>
    <definedName name="绣花编码" localSheetId="5">#REF!</definedName>
    <definedName name="绣章编码" localSheetId="5">#REF!</definedName>
    <definedName name="颜色" localSheetId="5">#REF!</definedName>
    <definedName name="印花" localSheetId="5">#REF!</definedName>
    <definedName name="印花编码" localSheetId="5">#REF!</definedName>
    <definedName name="针织编码" localSheetId="5">#REF!</definedName>
    <definedName name="织带编码" localSheetId="5">#REF!</definedName>
    <definedName name="织唛编码" localSheetId="5">#REF!</definedName>
    <definedName name="主料" localSheetId="5">#REF!</definedName>
    <definedName name="主料编码" localSheetId="5">#REF!</definedName>
    <definedName name="主唛编码" localSheetId="5">#REF!</definedName>
    <definedName name="撞钉编码" localSheetId="5">#REF!</definedName>
    <definedName name="xlbcz001" localSheetId="5">[3]拉链属性!$A$2:$A$46</definedName>
    <definedName name="xlbqt001" localSheetId="5">[4]拉链属性!$A$44:$A$53</definedName>
    <definedName name="D形扣编码" localSheetId="7">#REF!</definedName>
    <definedName name="版型吊牌编码" localSheetId="7">#REF!</definedName>
    <definedName name="标准" localSheetId="7">#REF!</definedName>
    <definedName name="标准编码" localSheetId="7">#REF!</definedName>
    <definedName name="标准物料编码" localSheetId="7">#REF!</definedName>
    <definedName name="插扣编码" localSheetId="7">#REF!</definedName>
    <definedName name="尺码唛编码" localSheetId="7">#REF!</definedName>
    <definedName name="抽绳编码" localSheetId="7">#REF!</definedName>
    <definedName name="粗线编码" localSheetId="7">#REF!</definedName>
    <definedName name="大类" localSheetId="7">#REF!</definedName>
    <definedName name="大类名称" localSheetId="7">#REF!</definedName>
    <definedName name="单位1" localSheetId="7">#REF!</definedName>
    <definedName name="单位编码" localSheetId="7">#REF!</definedName>
    <definedName name="吊牌编码" localSheetId="7">#REF!</definedName>
    <definedName name="吊钟编码" localSheetId="7">#REF!</definedName>
    <definedName name="反光材料编码" localSheetId="7">#REF!</definedName>
    <definedName name="辅料" localSheetId="7">#REF!</definedName>
    <definedName name="辅料编码" localSheetId="7">#REF!</definedName>
    <definedName name="工字扣编码" localSheetId="7">#REF!</definedName>
    <definedName name="功能标编码" localSheetId="7">#REF!</definedName>
    <definedName name="钩扣编码" localSheetId="7">#REF!</definedName>
    <definedName name="横机" localSheetId="7">#REF!</definedName>
    <definedName name="横机编码" localSheetId="7">#REF!</definedName>
    <definedName name="胶环编码" localSheetId="7">#REF!</definedName>
    <definedName name="胶牌编码" localSheetId="7">#REF!</definedName>
    <definedName name="金属牌编码" localSheetId="7">#REF!</definedName>
    <definedName name="卡头编码" localSheetId="7">#REF!</definedName>
    <definedName name="拉链" localSheetId="7">#REF!</definedName>
    <definedName name="拉链编码" localSheetId="7">#REF!</definedName>
    <definedName name="拉头" localSheetId="7">#REF!</definedName>
    <definedName name="拉头编码" localSheetId="7">#REF!</definedName>
    <definedName name="拉头吊坠编码" localSheetId="7">#REF!</definedName>
    <definedName name="拉头色" localSheetId="7">#REF!</definedName>
    <definedName name="拉头颜色" localSheetId="7">#REF!</definedName>
    <definedName name="里料编码" localSheetId="7">#REF!</definedName>
    <definedName name="毛皮编码" localSheetId="7">#REF!</definedName>
    <definedName name="面辅料颜色" localSheetId="7">#REF!</definedName>
    <definedName name="面料编号" localSheetId="7">#REF!</definedName>
    <definedName name="魔术贴编码" localSheetId="7">#REF!</definedName>
    <definedName name="纽扣编码" localSheetId="7">#REF!</definedName>
    <definedName name="汽眼编码" localSheetId="7">#REF!</definedName>
    <definedName name="日字扣编码" localSheetId="7">#REF!</definedName>
    <definedName name="色号" localSheetId="7">#REF!</definedName>
    <definedName name="色号1" localSheetId="7">#REF!</definedName>
    <definedName name="色号颜色" localSheetId="7">#REF!</definedName>
    <definedName name="色名色号" localSheetId="7">#REF!</definedName>
    <definedName name="四件扣编码" localSheetId="7">#REF!</definedName>
    <definedName name="梭织编码" localSheetId="7">#REF!</definedName>
    <definedName name="烫花编码" localSheetId="7">#REF!</definedName>
    <definedName name="烫唛编码" localSheetId="7">#REF!</definedName>
    <definedName name="五抓扣编码" localSheetId="7">#REF!</definedName>
    <definedName name="洗水" localSheetId="7">#REF!</definedName>
    <definedName name="洗水编码" localSheetId="7">#REF!</definedName>
    <definedName name="下拉头编码" localSheetId="7">#REF!</definedName>
    <definedName name="橡筋编码" localSheetId="7">#REF!</definedName>
    <definedName name="橡筋绳编码" localSheetId="7">#REF!</definedName>
    <definedName name="胸杯编码" localSheetId="7">#REF!</definedName>
    <definedName name="绣花" localSheetId="7">#REF!</definedName>
    <definedName name="绣花编码" localSheetId="7">#REF!</definedName>
    <definedName name="绣章编码" localSheetId="7">#REF!</definedName>
    <definedName name="颜色" localSheetId="7">#REF!</definedName>
    <definedName name="印花" localSheetId="7">#REF!</definedName>
    <definedName name="印花编码" localSheetId="7">#REF!</definedName>
    <definedName name="针织编码" localSheetId="7">#REF!</definedName>
    <definedName name="织带编码" localSheetId="7">#REF!</definedName>
    <definedName name="织唛编码" localSheetId="7">#REF!</definedName>
    <definedName name="主料" localSheetId="7">#REF!</definedName>
    <definedName name="主料编码" localSheetId="7">#REF!</definedName>
    <definedName name="主唛编码" localSheetId="7">#REF!</definedName>
    <definedName name="撞钉编码" localSheetId="7">#REF!</definedName>
    <definedName name="xlbcz001" localSheetId="7">[3]拉链属性!$A$2:$A$46</definedName>
    <definedName name="xlbqt001" localSheetId="7">[4]拉链属性!$A$44:$A$53</definedName>
    <definedName name="_xlnm.Print_Area" localSheetId="2">首期!$A$1:$K$52</definedName>
    <definedName name="D形扣编码" localSheetId="9">#REF!</definedName>
    <definedName name="版型吊牌编码" localSheetId="9">#REF!</definedName>
    <definedName name="标准" localSheetId="9">#REF!</definedName>
    <definedName name="标准编码" localSheetId="9">#REF!</definedName>
    <definedName name="标准物料编码" localSheetId="9">#REF!</definedName>
    <definedName name="插扣编码" localSheetId="9">#REF!</definedName>
    <definedName name="尺码唛编码" localSheetId="9">#REF!</definedName>
    <definedName name="抽绳编码" localSheetId="9">#REF!</definedName>
    <definedName name="粗线编码" localSheetId="9">#REF!</definedName>
    <definedName name="大类" localSheetId="9">#REF!</definedName>
    <definedName name="大类名称" localSheetId="9">#REF!</definedName>
    <definedName name="单位1" localSheetId="9">#REF!</definedName>
    <definedName name="单位编码" localSheetId="9">#REF!</definedName>
    <definedName name="吊牌编码" localSheetId="9">#REF!</definedName>
    <definedName name="吊钟编码" localSheetId="9">#REF!</definedName>
    <definedName name="反光材料编码" localSheetId="9">#REF!</definedName>
    <definedName name="辅料" localSheetId="9">#REF!</definedName>
    <definedName name="辅料编码" localSheetId="9">#REF!</definedName>
    <definedName name="工字扣编码" localSheetId="9">#REF!</definedName>
    <definedName name="功能标编码" localSheetId="9">#REF!</definedName>
    <definedName name="钩扣编码" localSheetId="9">#REF!</definedName>
    <definedName name="横机" localSheetId="9">#REF!</definedName>
    <definedName name="横机编码" localSheetId="9">#REF!</definedName>
    <definedName name="胶环编码" localSheetId="9">#REF!</definedName>
    <definedName name="胶牌编码" localSheetId="9">#REF!</definedName>
    <definedName name="金属牌编码" localSheetId="9">#REF!</definedName>
    <definedName name="卡头编码" localSheetId="9">#REF!</definedName>
    <definedName name="拉链" localSheetId="9">#REF!</definedName>
    <definedName name="拉链编码" localSheetId="9">#REF!</definedName>
    <definedName name="拉头" localSheetId="9">#REF!</definedName>
    <definedName name="拉头编码" localSheetId="9">#REF!</definedName>
    <definedName name="拉头吊坠编码" localSheetId="9">#REF!</definedName>
    <definedName name="拉头色" localSheetId="9">#REF!</definedName>
    <definedName name="拉头颜色" localSheetId="9">#REF!</definedName>
    <definedName name="里料编码" localSheetId="9">#REF!</definedName>
    <definedName name="毛皮编码" localSheetId="9">#REF!</definedName>
    <definedName name="面辅料颜色" localSheetId="9">#REF!</definedName>
    <definedName name="面料编号" localSheetId="9">#REF!</definedName>
    <definedName name="魔术贴编码" localSheetId="9">#REF!</definedName>
    <definedName name="纽扣编码" localSheetId="9">#REF!</definedName>
    <definedName name="汽眼编码" localSheetId="9">#REF!</definedName>
    <definedName name="日字扣编码" localSheetId="9">#REF!</definedName>
    <definedName name="色号" localSheetId="9">#REF!</definedName>
    <definedName name="色号1" localSheetId="9">#REF!</definedName>
    <definedName name="色号颜色" localSheetId="9">#REF!</definedName>
    <definedName name="色名色号" localSheetId="9">#REF!</definedName>
    <definedName name="四件扣编码" localSheetId="9">#REF!</definedName>
    <definedName name="梭织编码" localSheetId="9">#REF!</definedName>
    <definedName name="烫花编码" localSheetId="9">#REF!</definedName>
    <definedName name="烫唛编码" localSheetId="9">#REF!</definedName>
    <definedName name="五抓扣编码" localSheetId="9">#REF!</definedName>
    <definedName name="洗水" localSheetId="9">#REF!</definedName>
    <definedName name="洗水编码" localSheetId="9">#REF!</definedName>
    <definedName name="下拉头编码" localSheetId="9">#REF!</definedName>
    <definedName name="橡筋编码" localSheetId="9">#REF!</definedName>
    <definedName name="橡筋绳编码" localSheetId="9">#REF!</definedName>
    <definedName name="胸杯编码" localSheetId="9">#REF!</definedName>
    <definedName name="绣花" localSheetId="9">#REF!</definedName>
    <definedName name="绣花编码" localSheetId="9">#REF!</definedName>
    <definedName name="绣章编码" localSheetId="9">#REF!</definedName>
    <definedName name="颜色" localSheetId="9">#REF!</definedName>
    <definedName name="印花" localSheetId="9">#REF!</definedName>
    <definedName name="印花编码" localSheetId="9">#REF!</definedName>
    <definedName name="针织编码" localSheetId="9">#REF!</definedName>
    <definedName name="织带编码" localSheetId="9">#REF!</definedName>
    <definedName name="织唛编码" localSheetId="9">#REF!</definedName>
    <definedName name="主料" localSheetId="9">#REF!</definedName>
    <definedName name="主料编码" localSheetId="9">#REF!</definedName>
    <definedName name="主唛编码" localSheetId="9">#REF!</definedName>
    <definedName name="撞钉编码" localSheetId="9">#REF!</definedName>
    <definedName name="xlbcz001" localSheetId="9">[3]拉链属性!$A$2:$A$46</definedName>
    <definedName name="xlbqt001" localSheetId="9">[4]拉链属性!$A$44:$A$53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<sst xmlns="http://schemas.openxmlformats.org/spreadsheetml/2006/main" count="1207" uniqueCount="390">
  <si>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</si>
  <si>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</si>
  <si>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</si>
  <si>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</si>
  <si>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</si>
  <si>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</si>
  <si>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</si>
  <si>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</si>
  <si>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</si>
  <si>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</si>
  <si>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</si>
  <si>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</si>
  <si>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</si>
  <si>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</si>
  <si>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</si>
  <si>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寄3-5件给QC洗测（熨烫平整），我司留底一件首件，并发OA说明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</si>
  <si>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</si>
  <si>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</si>
  <si>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</si>
  <si>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</si>
  <si>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</si>
  <si>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</si>
  <si>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齐色错码各号型2件给我司QC洗测，并发QA说明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</si>
  <si>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</si>
  <si>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</si>
  <si>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</si>
  <si>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</si>
  <si>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</si>
  <si>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业务员提前5个工作日发OA尾期验货申请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</si>
  <si>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</si>
  <si>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工厂验货过程视频和拍照片（纸箱，未拆袋的产品，合格证及功能吊牌+各色组洗标主标，问题产品，称重照片。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</si>
  <si>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</si>
  <si>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</si>
  <si>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OA申请尾期：格式写明已包装完成款式、数量、自验货时间（直发款约验货时间）、出货箱单。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</si>
  <si>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</si>
  <si>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</si>
  <si>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</si>
  <si>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</si>
  <si>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</si>
  <si>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</si>
  <si>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</si>
  <si>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</si>
  <si>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</si>
  <si>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</si>
  <si>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</si>
  <si>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</si>
  <si>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</si>
  <si>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</si>
  <si>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</si>
  <si>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</si>
  <si>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</si>
  <si>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</si>
  <si>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</si>
  <si>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</si>
  <si>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期货</t>
  </si>
  <si>
    <t>合同签订方</t>
  </si>
  <si>
    <t>优溢</t>
  </si>
  <si>
    <t>生产工厂</t>
  </si>
  <si>
    <t>订单基础信息</t>
  </si>
  <si>
    <t>生产•出货进度</t>
  </si>
  <si>
    <t>指示•确认资料</t>
  </si>
  <si>
    <t>款号</t>
  </si>
  <si>
    <t>TAJJFM82939</t>
  </si>
  <si>
    <t>合同交期</t>
  </si>
  <si>
    <t>5/20--5/30</t>
  </si>
  <si>
    <t>产前确认样</t>
  </si>
  <si>
    <t>有</t>
  </si>
  <si>
    <t>无</t>
  </si>
  <si>
    <t>品名</t>
  </si>
  <si>
    <t>女式POLO短袖T恤</t>
  </si>
  <si>
    <t>上线日</t>
  </si>
  <si>
    <t>原辅材料卡</t>
  </si>
  <si>
    <t>色/号型数</t>
  </si>
  <si>
    <t>2</t>
  </si>
  <si>
    <t>缝制预计完成日</t>
  </si>
  <si>
    <t>大货面料确认样</t>
  </si>
  <si>
    <t>订单数量</t>
  </si>
  <si>
    <t>6000+2015</t>
  </si>
  <si>
    <t>包装预计完成日</t>
  </si>
  <si>
    <t>印花、刺绣确认样</t>
  </si>
  <si>
    <t>采购凭证编号：</t>
  </si>
  <si>
    <t>CGDD24050600018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</si>
  <si>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</si>
  <si>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</si>
  <si>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</si>
  <si>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</si>
  <si>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</si>
  <si>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</si>
  <si>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</si>
  <si>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</si>
  <si>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</si>
  <si>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</si>
  <si>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</si>
  <si>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</si>
  <si>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</si>
  <si>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</si>
  <si>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</si>
  <si>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</si>
  <si>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</si>
  <si>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</si>
  <si>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</si>
  <si>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</si>
  <si>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</si>
  <si>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</si>
  <si>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</si>
  <si>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</si>
  <si>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</si>
  <si>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</si>
  <si>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</si>
  <si>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</si>
  <si>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</si>
  <si>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</si>
  <si>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S</t>
  </si>
  <si>
    <t>M</t>
  </si>
  <si>
    <t>L</t>
  </si>
  <si>
    <t>XL</t>
  </si>
  <si>
    <t>XXL</t>
  </si>
  <si>
    <t>XXXL</t>
  </si>
  <si>
    <t>未裁齐原因</t>
  </si>
  <si>
    <t>青薄荷绿</t>
  </si>
  <si>
    <t>薄藤紫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</si>
  <si>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</si>
  <si>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</si>
  <si>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</si>
  <si>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</si>
  <si>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</si>
  <si>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</si>
  <si>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1.前筒底压线歪斜，上袖欠圆顺。</t>
  </si>
  <si>
    <t>2、冚车线不平服，脚叉有长短</t>
  </si>
  <si>
    <t>3、线头没有清理干净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</si>
  <si>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</si>
  <si>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</si>
  <si>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</si>
  <si>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</si>
  <si>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</si>
  <si>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</si>
  <si>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</si>
  <si>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</si>
  <si>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</si>
  <si>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魏毓</t>
  </si>
  <si>
    <t>查验时间</t>
  </si>
  <si>
    <t>工厂负责人</t>
  </si>
  <si>
    <t>周宇</t>
  </si>
  <si>
    <t>【整改结果】</t>
  </si>
  <si>
    <t>督促改善以上问题</t>
  </si>
  <si>
    <t>复核时间</t>
  </si>
  <si>
    <t>QC规格测量表</t>
  </si>
  <si>
    <t>部位名称</t>
  </si>
  <si>
    <t>指示规格  FINAL SPEC</t>
  </si>
  <si>
    <t>XS</t>
  </si>
  <si>
    <t>洗前</t>
  </si>
  <si>
    <t>洗后</t>
  </si>
  <si>
    <t>150/80B</t>
  </si>
  <si>
    <t>155/84B</t>
  </si>
  <si>
    <t>160/88B</t>
  </si>
  <si>
    <t>165/92B</t>
  </si>
  <si>
    <t>170/96B</t>
  </si>
  <si>
    <t>175/100B</t>
  </si>
  <si>
    <t>180/104B</t>
  </si>
  <si>
    <t>后中长</t>
  </si>
  <si>
    <t>+0</t>
  </si>
  <si>
    <t>前中长</t>
  </si>
  <si>
    <t>胸围</t>
  </si>
  <si>
    <t>92</t>
  </si>
  <si>
    <t>腰围</t>
  </si>
  <si>
    <t>88</t>
  </si>
  <si>
    <t>摆围</t>
  </si>
  <si>
    <t>94</t>
  </si>
  <si>
    <t>肩宽</t>
  </si>
  <si>
    <t>短袖长</t>
  </si>
  <si>
    <t>-0.5</t>
  </si>
  <si>
    <t>袖肥/2</t>
  </si>
  <si>
    <t>+0.5</t>
  </si>
  <si>
    <t>+0.3</t>
  </si>
  <si>
    <t>袖口围/2</t>
  </si>
  <si>
    <t>下领围</t>
  </si>
  <si>
    <t>+1</t>
  </si>
  <si>
    <t>前门禁长</t>
  </si>
  <si>
    <t>前门禁宽</t>
  </si>
  <si>
    <t>袖口扁机宽</t>
  </si>
  <si>
    <t xml:space="preserve">     初期请洗测2-3件，有问题的另加测量数量。</t>
  </si>
  <si>
    <t>验货时间：</t>
  </si>
  <si>
    <t>跟单QC:</t>
  </si>
  <si>
    <t>工厂负责人：</t>
  </si>
  <si>
    <t>TOREAD-QC中期检验报告书</t>
  </si>
  <si>
    <t>CGDD22102000012</t>
  </si>
  <si>
    <t>【附属资料确认】</t>
  </si>
  <si>
    <t>【检验明细】：检验明细（要求齐色、齐号至少10件检查）</t>
  </si>
  <si>
    <t>齐色、齐码各10件</t>
  </si>
  <si>
    <t>【耐水洗测试】：耐洗水测试明细（要求齐色、齐号）</t>
  </si>
  <si>
    <t>齐色错开码数凑齐码各3件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</si>
  <si>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</si>
  <si>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</si>
  <si>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1、前筒压线歪斜，有大小，不方正</t>
  </si>
  <si>
    <t>2、侧骨左右长短</t>
  </si>
  <si>
    <t>3、袖夹不圆顺</t>
  </si>
  <si>
    <t>【整改的严重缺陷及整改复核时间】</t>
  </si>
  <si>
    <t>以上问题车间已整改</t>
  </si>
  <si>
    <t>样品规格  SAMPLE SPEC</t>
  </si>
  <si>
    <t>+0 +0 +0</t>
  </si>
  <si>
    <t>+0 +0.5 +0</t>
  </si>
  <si>
    <t>+0 +0.5 +0.5</t>
  </si>
  <si>
    <t>+0 +0 +0.5</t>
  </si>
  <si>
    <t>+1 +0 +1</t>
  </si>
  <si>
    <t>+0 +0 +1</t>
  </si>
  <si>
    <t>+1 +0 +0</t>
  </si>
  <si>
    <t>+0 +1 +0</t>
  </si>
  <si>
    <t>+1 +1 +1</t>
  </si>
  <si>
    <t>+1 +2 +1</t>
  </si>
  <si>
    <t>+2 +2 +1</t>
  </si>
  <si>
    <t>+1 +1 +0</t>
  </si>
  <si>
    <t>+2 +1 +1</t>
  </si>
  <si>
    <t>+0 -0.5 +0</t>
  </si>
  <si>
    <t>-0.5 -0.5 +0</t>
  </si>
  <si>
    <t>-0.2 +0.5 +0</t>
  </si>
  <si>
    <t>-0.5 +0 +0</t>
  </si>
  <si>
    <t>-0.5 -0.2 +0</t>
  </si>
  <si>
    <t>-0.2 -0.2 +0</t>
  </si>
  <si>
    <t>+0 +0 -0.2</t>
  </si>
  <si>
    <t>-0.2 -0.2 +O.5</t>
  </si>
  <si>
    <t>+0.5 +0 +0</t>
  </si>
  <si>
    <t>+0.5 +0.5 +0</t>
  </si>
  <si>
    <t>+0.5 +0.5 +0.5</t>
  </si>
  <si>
    <t>+0.5 +0.2 +0</t>
  </si>
  <si>
    <t>TOREAD-QC尾期检验报告书</t>
  </si>
  <si>
    <t>定制</t>
  </si>
  <si>
    <t>产品名称</t>
  </si>
  <si>
    <t>合同日期</t>
  </si>
  <si>
    <t>检验资料确认</t>
  </si>
  <si>
    <t>交货形式</t>
  </si>
  <si>
    <t>工厂物流运输</t>
  </si>
  <si>
    <t>面料第三方合格报告</t>
  </si>
  <si>
    <t>验货次数</t>
  </si>
  <si>
    <t>非直发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</si>
  <si>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</si>
  <si>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</si>
  <si>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</si>
  <si>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</si>
  <si>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</si>
  <si>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</si>
  <si>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</si>
  <si>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</si>
  <si>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</si>
  <si>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</si>
  <si>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</si>
  <si>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</si>
  <si>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</si>
  <si>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</si>
  <si>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</si>
  <si>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</si>
  <si>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</si>
  <si>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</si>
  <si>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</si>
  <si>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</si>
  <si>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</si>
  <si>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</si>
  <si>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</si>
  <si>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①成品完成比例（%）：100%</t>
  </si>
  <si>
    <t>②检验明细：齐色齐125件</t>
  </si>
  <si>
    <t>情况说明：</t>
  </si>
  <si>
    <t xml:space="preserve">【问题点描述】  </t>
  </si>
  <si>
    <t>数量</t>
  </si>
  <si>
    <t>1、前筒底压线歪斜，上袖欠圆顺</t>
  </si>
  <si>
    <t>2、脚叉有长短</t>
  </si>
  <si>
    <t>3、下摆冚车线有起扭，不平服，线头没清理干净</t>
  </si>
  <si>
    <t>合计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</si>
  <si>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</si>
  <si>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</si>
  <si>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</si>
  <si>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</si>
  <si>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</si>
  <si>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</si>
  <si>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</si>
  <si>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服装QC部门</t>
  </si>
  <si>
    <t>检验人</t>
  </si>
  <si>
    <t>+0 +0 +0 +0</t>
  </si>
  <si>
    <t>+0 +0.5 +0 +0.5</t>
  </si>
  <si>
    <t>+0 +0.5 +0 +0</t>
  </si>
  <si>
    <t>+1 +1 +1 +0</t>
  </si>
  <si>
    <t>+0.5 +0 +0 +0</t>
  </si>
  <si>
    <t>+1 +1 +0 +0</t>
  </si>
  <si>
    <t>+0 +0.5 +1 +0</t>
  </si>
  <si>
    <t>+0 +0 +0 +0.5</t>
  </si>
  <si>
    <t>+1 +1 +0.8 +1</t>
  </si>
  <si>
    <t>+0 +1 +0.8 +1</t>
  </si>
  <si>
    <t>+0.5 +0 +1 +0</t>
  </si>
  <si>
    <t>+0.3 +0.2 +0 +0.5</t>
  </si>
  <si>
    <t>+0 +0 +0 +1</t>
  </si>
  <si>
    <t>+0.3 +0.2 +0 +0</t>
  </si>
  <si>
    <t>+1 +0.5 +0 +0</t>
  </si>
  <si>
    <t>-0.5 -0.5 -0.6 +0</t>
  </si>
  <si>
    <t>+0 +0 +0.5 +0.5</t>
  </si>
  <si>
    <t>+0 +0 +0 -0.5</t>
  </si>
  <si>
    <t>+0.5 +0.5 +0 +0</t>
  </si>
  <si>
    <t>+0 +1 +0.5 +0</t>
  </si>
  <si>
    <t>+0.5 +1 +0.5 +0</t>
  </si>
  <si>
    <t>佛山优溢</t>
  </si>
  <si>
    <t>1、前筒底压线歪斜</t>
  </si>
  <si>
    <t>3、线头没清理干净</t>
  </si>
  <si>
    <t>第一批走货  1352 件 ，抽查125件，有3件问题，已按照以上提出的问题点改正，可以出货</t>
  </si>
  <si>
    <t>薄荷绿</t>
  </si>
  <si>
    <t>+1 +2 +2</t>
  </si>
  <si>
    <t>-0.5 +0 +0.5</t>
  </si>
  <si>
    <t>-0.5 +0 +0.2</t>
  </si>
  <si>
    <t>-0.2 +0 +0</t>
  </si>
  <si>
    <t>+0 -0.2 -0.2</t>
  </si>
  <si>
    <t>-0.2 -0.5 +0</t>
  </si>
  <si>
    <t>+0.2 +0.5 +0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</si>
  <si>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</si>
  <si>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</si>
  <si>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</si>
  <si>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</si>
  <si>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</si>
  <si>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</si>
  <si>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</si>
  <si>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</si>
  <si>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</si>
  <si>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</si>
  <si>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</si>
  <si>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</si>
  <si>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</si>
  <si>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</si>
  <si>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</si>
  <si>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</si>
  <si>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R2404090670</t>
  </si>
  <si>
    <t>FK07610棉弹珠地布</t>
  </si>
  <si>
    <t>23SS薄藤紫</t>
  </si>
  <si>
    <t>TAJJFM82939/81936</t>
  </si>
  <si>
    <t>新颜</t>
  </si>
  <si>
    <t>R2404181333</t>
  </si>
  <si>
    <t>制表时间：2024/4/26</t>
  </si>
  <si>
    <t>测试人签名：魏毓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</si>
  <si>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</si>
  <si>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</si>
  <si>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</si>
  <si>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</si>
  <si>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</si>
  <si>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</si>
  <si>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</si>
  <si>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</si>
  <si>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</si>
  <si>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YES</t>
  </si>
  <si>
    <t>制表时间：2024/4/28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</si>
  <si>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</si>
  <si>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</si>
  <si>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</si>
  <si>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</si>
  <si>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</si>
  <si>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</si>
  <si>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</si>
  <si>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</si>
  <si>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</si>
  <si>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</si>
  <si>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洗测5次</t>
  </si>
  <si>
    <t>哑光树脂四眼扣</t>
  </si>
  <si>
    <t>偉星</t>
  </si>
  <si>
    <t>无互染</t>
  </si>
  <si>
    <t>物料6</t>
  </si>
  <si>
    <t>物料7</t>
  </si>
  <si>
    <t>物料8</t>
  </si>
  <si>
    <t>物料9</t>
  </si>
  <si>
    <t>物料10</t>
  </si>
  <si>
    <r>
      <rPr>
        <b/>
        <sz val="12"/>
        <color theme="1"/>
        <rFont val="微软雅黑"/>
        <charset val="134"/>
      </rPr>
      <t>测试要求：</t>
    </r>
    <r>
      <rPr>
        <sz val="12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</si>
  <si>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</si>
  <si>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</si>
  <si>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</si>
  <si>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</si>
  <si>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</si>
  <si>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</si>
  <si>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</si>
  <si>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</si>
  <si>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</si>
  <si>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</si>
  <si>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</si>
  <si>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</si>
  <si>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</si>
  <si>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</si>
  <si>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</si>
  <si>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左前</t>
  </si>
  <si>
    <t>印花</t>
  </si>
  <si>
    <t>无脱落开裂</t>
  </si>
  <si>
    <t>制表时间：2024/5/4</t>
  </si>
  <si>
    <t>测试人签名：刘玉明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</si>
  <si>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</si>
  <si>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</si>
  <si>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</si>
  <si>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</si>
  <si>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制表时间：4-10</t>
  </si>
  <si>
    <t>测试人签名：刘书权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</si>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</sst>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_);[Red]\(0\)"/>
    <numFmt numFmtId="178" formatCode="0.0_ "/>
    <numFmt numFmtId="179" formatCode="0.00_ "/>
    <numFmt numFmtId="180" formatCode="_ [$¥-804]* #,##0.00_ ;_ [$¥-804]* \-#,##0.00_ ;_ [$¥-804]* &quot;-&quot;??_ ;_ @_ "/>
  </numFmts>
  <fonts count="70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4"/>
      <color indexed="8"/>
      <name val="宋体"/>
      <charset val="134"/>
    </font>
    <font>
      <b/>
      <sz val="12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b/>
      <sz val="12"/>
      <name val="仿宋_GB2312"/>
      <charset val="134"/>
    </font>
    <font>
      <sz val="11"/>
      <name val="Arial"/>
      <charset val="134"/>
    </font>
    <font>
      <b/>
      <sz val="11"/>
      <color rgb="FFFF0000"/>
      <name val="宋体"/>
      <charset val="134"/>
    </font>
    <font>
      <sz val="10"/>
      <name val="微软雅黑"/>
      <charset val="134"/>
    </font>
    <font>
      <b/>
      <sz val="10"/>
      <color rgb="FFFF0000"/>
      <name val="微软雅黑"/>
      <charset val="134"/>
    </font>
    <font>
      <sz val="10"/>
      <color indexed="8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color indexed="8"/>
      <name val="Arial"/>
      <charset val="134"/>
    </font>
    <font>
      <b/>
      <sz val="9"/>
      <name val="宋体"/>
      <charset val="134"/>
    </font>
    <font>
      <b/>
      <sz val="11"/>
      <name val="Arial"/>
      <charset val="134"/>
    </font>
    <font>
      <b/>
      <sz val="16"/>
      <name val="宋体"/>
      <charset val="134"/>
    </font>
    <font>
      <b/>
      <sz val="8"/>
      <name val="宋体"/>
      <charset val="134"/>
    </font>
    <font>
      <b/>
      <sz val="10.5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微软雅黑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</fonts>
  <fills count="38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dashed">
        <color auto="1"/>
      </diagonal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" fillId="9" borderId="90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91" applyNumberFormat="0" applyFill="0" applyAlignment="0" applyProtection="0">
      <alignment vertical="center"/>
    </xf>
    <xf numFmtId="0" fontId="56" fillId="0" borderId="91" applyNumberFormat="0" applyFill="0" applyAlignment="0" applyProtection="0">
      <alignment vertical="center"/>
    </xf>
    <xf numFmtId="0" fontId="57" fillId="0" borderId="9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10" borderId="93" applyNumberFormat="0" applyAlignment="0" applyProtection="0">
      <alignment vertical="center"/>
    </xf>
    <xf numFmtId="0" fontId="59" fillId="11" borderId="94" applyNumberFormat="0" applyAlignment="0" applyProtection="0">
      <alignment vertical="center"/>
    </xf>
    <xf numFmtId="0" fontId="60" fillId="11" borderId="93" applyNumberFormat="0" applyAlignment="0" applyProtection="0">
      <alignment vertical="center"/>
    </xf>
    <xf numFmtId="0" fontId="61" fillId="12" borderId="95" applyNumberFormat="0" applyAlignment="0" applyProtection="0">
      <alignment vertical="center"/>
    </xf>
    <xf numFmtId="0" fontId="62" fillId="0" borderId="96" applyNumberFormat="0" applyFill="0" applyAlignment="0" applyProtection="0">
      <alignment vertical="center"/>
    </xf>
    <xf numFmtId="0" fontId="63" fillId="0" borderId="97" applyNumberFormat="0" applyFill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7" fillId="0" borderId="0"/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2" fillId="0" borderId="0">
      <alignment vertical="center"/>
    </xf>
    <xf numFmtId="0" fontId="7" fillId="0" borderId="0"/>
    <xf numFmtId="0" fontId="12" fillId="0" borderId="0">
      <alignment vertical="center"/>
    </xf>
    <xf numFmtId="0" fontId="69" fillId="0" borderId="0"/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</cellStyleXfs>
  <cellXfs count="484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5" fillId="0" borderId="2" xfId="0" applyFont="1" applyBorder="1" applyAlignment="1">
      <alignment horizontal="center"/>
    </xf>
    <xf numFmtId="0" fontId="6" fillId="0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9" fontId="0" fillId="0" borderId="2" xfId="0" applyNumberFormat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10" fillId="0" borderId="2" xfId="0" applyFont="1" applyBorder="1"/>
    <xf numFmtId="0" fontId="7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left"/>
    </xf>
    <xf numFmtId="0" fontId="8" fillId="3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2" xfId="0" applyFont="1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0" fontId="0" fillId="0" borderId="2" xfId="0" applyNumberFormat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9" fontId="6" fillId="0" borderId="2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top" wrapText="1"/>
    </xf>
    <xf numFmtId="0" fontId="0" fillId="0" borderId="0" xfId="0" applyAlignment="1">
      <alignment horizontal="center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12" fillId="0" borderId="2" xfId="0" applyNumberFormat="1" applyFont="1" applyFill="1" applyBorder="1" applyAlignment="1" applyProtection="1">
      <alignment horizontal="center"/>
    </xf>
    <xf numFmtId="177" fontId="12" fillId="0" borderId="2" xfId="0" applyNumberFormat="1" applyFont="1" applyFill="1" applyBorder="1" applyAlignment="1">
      <alignment horizontal="center"/>
    </xf>
    <xf numFmtId="0" fontId="12" fillId="0" borderId="3" xfId="0" applyNumberFormat="1" applyFont="1" applyFill="1" applyBorder="1" applyAlignment="1" applyProtection="1">
      <alignment horizontal="center"/>
    </xf>
    <xf numFmtId="0" fontId="3" fillId="0" borderId="7" xfId="0" applyFont="1" applyBorder="1" applyAlignment="1">
      <alignment horizontal="left" vertical="top" wrapText="1"/>
    </xf>
    <xf numFmtId="0" fontId="15" fillId="0" borderId="0" xfId="53" applyFont="1" applyFill="1" applyAlignment="1"/>
    <xf numFmtId="0" fontId="7" fillId="0" borderId="0" xfId="53" applyFont="1" applyFill="1" applyAlignment="1"/>
    <xf numFmtId="49" fontId="15" fillId="0" borderId="0" xfId="53" applyNumberFormat="1" applyFont="1" applyFill="1" applyAlignment="1"/>
    <xf numFmtId="0" fontId="0" fillId="0" borderId="0" xfId="0" applyFont="1" applyFill="1" applyBorder="1" applyAlignment="1">
      <alignment vertical="center"/>
    </xf>
    <xf numFmtId="0" fontId="16" fillId="0" borderId="0" xfId="53" applyFont="1" applyFill="1" applyBorder="1" applyAlignment="1">
      <alignment horizontal="center" vertical="center"/>
    </xf>
    <xf numFmtId="0" fontId="7" fillId="0" borderId="0" xfId="53" applyFont="1" applyFill="1" applyBorder="1" applyAlignment="1">
      <alignment horizontal="center" vertical="center"/>
    </xf>
    <xf numFmtId="0" fontId="15" fillId="0" borderId="0" xfId="53" applyFont="1" applyFill="1" applyBorder="1" applyAlignment="1">
      <alignment horizontal="center" vertical="center"/>
    </xf>
    <xf numFmtId="0" fontId="17" fillId="0" borderId="9" xfId="52" applyFont="1" applyFill="1" applyBorder="1" applyAlignment="1">
      <alignment horizontal="left" vertical="center"/>
    </xf>
    <xf numFmtId="0" fontId="17" fillId="0" borderId="10" xfId="52" applyFont="1" applyFill="1" applyBorder="1" applyAlignment="1">
      <alignment horizontal="center" vertical="center"/>
    </xf>
    <xf numFmtId="0" fontId="18" fillId="0" borderId="10" xfId="52" applyFont="1" applyFill="1" applyBorder="1" applyAlignment="1">
      <alignment horizontal="center" vertical="center"/>
    </xf>
    <xf numFmtId="0" fontId="17" fillId="0" borderId="11" xfId="52" applyFont="1" applyFill="1" applyBorder="1" applyAlignment="1">
      <alignment horizontal="center" vertical="center"/>
    </xf>
    <xf numFmtId="0" fontId="17" fillId="0" borderId="12" xfId="52" applyFont="1" applyFill="1" applyBorder="1" applyAlignment="1">
      <alignment vertical="center"/>
    </xf>
    <xf numFmtId="0" fontId="19" fillId="0" borderId="12" xfId="52" applyFont="1" applyFill="1" applyBorder="1" applyAlignment="1">
      <alignment horizontal="center" vertical="center"/>
    </xf>
    <xf numFmtId="0" fontId="20" fillId="0" borderId="13" xfId="53" applyFont="1" applyFill="1" applyBorder="1" applyAlignment="1" applyProtection="1">
      <alignment horizontal="center" vertical="center"/>
    </xf>
    <xf numFmtId="0" fontId="21" fillId="0" borderId="2" xfId="53" applyFont="1" applyFill="1" applyBorder="1" applyAlignment="1">
      <alignment horizontal="center" vertical="center"/>
    </xf>
    <xf numFmtId="0" fontId="11" fillId="0" borderId="2" xfId="53" applyFont="1" applyFill="1" applyBorder="1" applyAlignment="1">
      <alignment horizontal="center" vertical="center"/>
    </xf>
    <xf numFmtId="0" fontId="22" fillId="0" borderId="7" xfId="55" applyFont="1" applyFill="1" applyBorder="1" applyAlignment="1">
      <alignment horizontal="center"/>
    </xf>
    <xf numFmtId="0" fontId="22" fillId="0" borderId="2" xfId="55" applyFont="1" applyFill="1" applyBorder="1" applyAlignment="1">
      <alignment horizontal="center"/>
    </xf>
    <xf numFmtId="0" fontId="23" fillId="0" borderId="14" xfId="55" applyFont="1" applyFill="1" applyBorder="1" applyAlignment="1">
      <alignment horizontal="center"/>
    </xf>
    <xf numFmtId="178" fontId="24" fillId="0" borderId="2" xfId="55" applyNumberFormat="1" applyFont="1" applyFill="1" applyBorder="1" applyAlignment="1">
      <alignment horizontal="center"/>
    </xf>
    <xf numFmtId="0" fontId="23" fillId="0" borderId="2" xfId="0" applyFont="1" applyFill="1" applyBorder="1" applyAlignment="1">
      <alignment horizontal="center" vertical="center"/>
    </xf>
    <xf numFmtId="0" fontId="23" fillId="0" borderId="13" xfId="55" applyFont="1" applyFill="1" applyBorder="1" applyAlignment="1">
      <alignment horizontal="center"/>
    </xf>
    <xf numFmtId="49" fontId="23" fillId="0" borderId="4" xfId="61" applyNumberFormat="1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/>
    </xf>
    <xf numFmtId="0" fontId="24" fillId="0" borderId="2" xfId="0" applyFont="1" applyFill="1" applyBorder="1" applyAlignment="1">
      <alignment horizontal="center"/>
    </xf>
    <xf numFmtId="0" fontId="23" fillId="0" borderId="2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left" vertical="center"/>
    </xf>
    <xf numFmtId="0" fontId="25" fillId="0" borderId="2" xfId="0" applyFont="1" applyFill="1" applyBorder="1" applyAlignment="1">
      <alignment horizontal="center" vertical="center"/>
    </xf>
    <xf numFmtId="0" fontId="26" fillId="0" borderId="2" xfId="0" applyNumberFormat="1" applyFont="1" applyFill="1" applyBorder="1" applyAlignment="1">
      <alignment horizontal="center" vertical="center"/>
    </xf>
    <xf numFmtId="0" fontId="27" fillId="0" borderId="15" xfId="0" applyNumberFormat="1" applyFont="1" applyFill="1" applyBorder="1" applyAlignment="1">
      <alignment shrinkToFit="1"/>
    </xf>
    <xf numFmtId="0" fontId="28" fillId="0" borderId="16" xfId="0" applyNumberFormat="1" applyFont="1" applyFill="1" applyBorder="1" applyAlignment="1">
      <alignment horizontal="center" vertical="center"/>
    </xf>
    <xf numFmtId="0" fontId="29" fillId="0" borderId="16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0" xfId="0" applyNumberFormat="1" applyFont="1" applyFill="1" applyBorder="1" applyAlignment="1">
      <alignment horizontal="center" vertical="center"/>
    </xf>
    <xf numFmtId="0" fontId="29" fillId="0" borderId="0" xfId="51" applyNumberFormat="1" applyFont="1" applyFill="1" applyBorder="1" applyAlignment="1">
      <alignment horizontal="center" vertical="center"/>
    </xf>
    <xf numFmtId="0" fontId="30" fillId="0" borderId="0" xfId="53" applyFont="1" applyFill="1" applyAlignment="1"/>
    <xf numFmtId="0" fontId="11" fillId="0" borderId="0" xfId="53" applyFont="1" applyFill="1" applyAlignment="1"/>
    <xf numFmtId="0" fontId="15" fillId="0" borderId="12" xfId="53" applyFont="1" applyFill="1" applyBorder="1" applyAlignment="1">
      <alignment horizontal="center"/>
    </xf>
    <xf numFmtId="0" fontId="17" fillId="0" borderId="12" xfId="52" applyFont="1" applyFill="1" applyBorder="1" applyAlignment="1">
      <alignment horizontal="left" vertical="center"/>
    </xf>
    <xf numFmtId="0" fontId="15" fillId="0" borderId="12" xfId="52" applyFont="1" applyFill="1" applyBorder="1" applyAlignment="1">
      <alignment horizontal="center" vertical="center"/>
    </xf>
    <xf numFmtId="0" fontId="15" fillId="0" borderId="17" xfId="52" applyFont="1" applyFill="1" applyBorder="1" applyAlignment="1">
      <alignment horizontal="center" vertical="center"/>
    </xf>
    <xf numFmtId="0" fontId="15" fillId="0" borderId="5" xfId="53" applyFont="1" applyFill="1" applyBorder="1" applyAlignment="1">
      <alignment horizontal="center"/>
    </xf>
    <xf numFmtId="0" fontId="21" fillId="0" borderId="2" xfId="53" applyFont="1" applyFill="1" applyBorder="1" applyAlignment="1" applyProtection="1">
      <alignment horizontal="center" vertical="center"/>
    </xf>
    <xf numFmtId="0" fontId="21" fillId="0" borderId="18" xfId="53" applyFont="1" applyFill="1" applyBorder="1" applyAlignment="1" applyProtection="1">
      <alignment horizontal="center" vertical="center"/>
    </xf>
    <xf numFmtId="0" fontId="22" fillId="4" borderId="2" xfId="55" applyFont="1" applyFill="1" applyBorder="1" applyAlignment="1">
      <alignment horizontal="center"/>
    </xf>
    <xf numFmtId="0" fontId="22" fillId="0" borderId="18" xfId="55" applyFont="1" applyFill="1" applyBorder="1" applyAlignment="1">
      <alignment horizontal="center"/>
    </xf>
    <xf numFmtId="49" fontId="30" fillId="0" borderId="2" xfId="54" applyNumberFormat="1" applyFont="1" applyFill="1" applyBorder="1" applyAlignment="1">
      <alignment horizontal="center" vertical="center"/>
    </xf>
    <xf numFmtId="49" fontId="30" fillId="0" borderId="18" xfId="54" applyNumberFormat="1" applyFont="1" applyFill="1" applyBorder="1" applyAlignment="1">
      <alignment horizontal="center" vertical="center"/>
    </xf>
    <xf numFmtId="0" fontId="15" fillId="0" borderId="19" xfId="53" applyFont="1" applyFill="1" applyBorder="1" applyAlignment="1">
      <alignment horizontal="center"/>
    </xf>
    <xf numFmtId="49" fontId="15" fillId="0" borderId="20" xfId="53" applyNumberFormat="1" applyFont="1" applyFill="1" applyBorder="1" applyAlignment="1">
      <alignment horizontal="center"/>
    </xf>
    <xf numFmtId="49" fontId="30" fillId="0" borderId="20" xfId="54" applyNumberFormat="1" applyFont="1" applyFill="1" applyBorder="1" applyAlignment="1">
      <alignment horizontal="center" vertical="center"/>
    </xf>
    <xf numFmtId="49" fontId="30" fillId="0" borderId="21" xfId="54" applyNumberFormat="1" applyFont="1" applyFill="1" applyBorder="1" applyAlignment="1">
      <alignment horizontal="center" vertical="center"/>
    </xf>
    <xf numFmtId="0" fontId="21" fillId="0" borderId="0" xfId="53" applyFont="1" applyFill="1" applyAlignment="1"/>
    <xf numFmtId="14" fontId="21" fillId="0" borderId="0" xfId="53" applyNumberFormat="1" applyFont="1" applyFill="1" applyAlignment="1">
      <alignment horizontal="left"/>
    </xf>
    <xf numFmtId="0" fontId="7" fillId="0" borderId="0" xfId="52" applyFill="1" applyBorder="1" applyAlignment="1">
      <alignment horizontal="left" vertical="center"/>
    </xf>
    <xf numFmtId="0" fontId="7" fillId="0" borderId="0" xfId="52" applyFont="1" applyFill="1" applyAlignment="1">
      <alignment horizontal="left" vertical="center"/>
    </xf>
    <xf numFmtId="0" fontId="7" fillId="0" borderId="0" xfId="52" applyFill="1" applyAlignment="1">
      <alignment horizontal="left" vertical="center"/>
    </xf>
    <xf numFmtId="0" fontId="31" fillId="0" borderId="22" xfId="52" applyFont="1" applyBorder="1" applyAlignment="1">
      <alignment horizontal="center" vertical="top"/>
    </xf>
    <xf numFmtId="0" fontId="32" fillId="0" borderId="23" xfId="52" applyFont="1" applyFill="1" applyBorder="1" applyAlignment="1">
      <alignment horizontal="left" vertical="center"/>
    </xf>
    <xf numFmtId="0" fontId="18" fillId="0" borderId="24" xfId="52" applyFont="1" applyFill="1" applyBorder="1" applyAlignment="1">
      <alignment horizontal="left" vertical="center"/>
    </xf>
    <xf numFmtId="0" fontId="32" fillId="0" borderId="24" xfId="52" applyFont="1" applyFill="1" applyBorder="1" applyAlignment="1">
      <alignment horizontal="center" vertical="center"/>
    </xf>
    <xf numFmtId="0" fontId="11" fillId="0" borderId="24" xfId="52" applyFont="1" applyFill="1" applyBorder="1" applyAlignment="1">
      <alignment vertical="center"/>
    </xf>
    <xf numFmtId="0" fontId="32" fillId="0" borderId="24" xfId="52" applyFont="1" applyFill="1" applyBorder="1" applyAlignment="1">
      <alignment vertical="center"/>
    </xf>
    <xf numFmtId="0" fontId="18" fillId="0" borderId="25" xfId="52" applyFont="1" applyBorder="1" applyAlignment="1">
      <alignment horizontal="left" vertical="center"/>
    </xf>
    <xf numFmtId="0" fontId="18" fillId="0" borderId="26" xfId="52" applyFont="1" applyBorder="1" applyAlignment="1">
      <alignment horizontal="left" vertical="center"/>
    </xf>
    <xf numFmtId="0" fontId="32" fillId="0" borderId="27" xfId="52" applyFont="1" applyFill="1" applyBorder="1" applyAlignment="1">
      <alignment vertical="center"/>
    </xf>
    <xf numFmtId="0" fontId="18" fillId="0" borderId="25" xfId="52" applyFont="1" applyFill="1" applyBorder="1" applyAlignment="1">
      <alignment horizontal="left" vertical="center"/>
    </xf>
    <xf numFmtId="0" fontId="32" fillId="0" borderId="25" xfId="52" applyFont="1" applyFill="1" applyBorder="1" applyAlignment="1">
      <alignment vertical="center"/>
    </xf>
    <xf numFmtId="58" fontId="11" fillId="0" borderId="25" xfId="52" applyNumberFormat="1" applyFont="1" applyFill="1" applyBorder="1" applyAlignment="1">
      <alignment horizontal="center" vertical="center"/>
    </xf>
    <xf numFmtId="0" fontId="11" fillId="0" borderId="25" xfId="52" applyFont="1" applyFill="1" applyBorder="1" applyAlignment="1">
      <alignment horizontal="center" vertical="center"/>
    </xf>
    <xf numFmtId="0" fontId="32" fillId="0" borderId="25" xfId="52" applyFont="1" applyFill="1" applyBorder="1" applyAlignment="1">
      <alignment horizontal="center" vertical="center"/>
    </xf>
    <xf numFmtId="0" fontId="32" fillId="0" borderId="27" xfId="52" applyFont="1" applyFill="1" applyBorder="1" applyAlignment="1">
      <alignment horizontal="left" vertical="center"/>
    </xf>
    <xf numFmtId="0" fontId="32" fillId="0" borderId="25" xfId="52" applyFont="1" applyFill="1" applyBorder="1" applyAlignment="1">
      <alignment horizontal="left" vertical="center"/>
    </xf>
    <xf numFmtId="0" fontId="32" fillId="0" borderId="28" xfId="52" applyFont="1" applyFill="1" applyBorder="1" applyAlignment="1">
      <alignment vertical="center"/>
    </xf>
    <xf numFmtId="0" fontId="18" fillId="0" borderId="29" xfId="52" applyFont="1" applyFill="1" applyBorder="1" applyAlignment="1">
      <alignment horizontal="left" vertical="center"/>
    </xf>
    <xf numFmtId="0" fontId="32" fillId="0" borderId="29" xfId="52" applyFont="1" applyFill="1" applyBorder="1" applyAlignment="1">
      <alignment vertical="center"/>
    </xf>
    <xf numFmtId="0" fontId="11" fillId="0" borderId="29" xfId="52" applyFont="1" applyFill="1" applyBorder="1" applyAlignment="1">
      <alignment horizontal="left" vertical="center"/>
    </xf>
    <xf numFmtId="0" fontId="32" fillId="0" borderId="29" xfId="52" applyFont="1" applyFill="1" applyBorder="1" applyAlignment="1">
      <alignment horizontal="left" vertical="center"/>
    </xf>
    <xf numFmtId="0" fontId="32" fillId="0" borderId="0" xfId="52" applyFont="1" applyFill="1" applyBorder="1" applyAlignment="1">
      <alignment vertical="center"/>
    </xf>
    <xf numFmtId="0" fontId="11" fillId="0" borderId="0" xfId="52" applyFont="1" applyFill="1" applyBorder="1" applyAlignment="1">
      <alignment vertical="center"/>
    </xf>
    <xf numFmtId="0" fontId="11" fillId="0" borderId="0" xfId="52" applyFont="1" applyFill="1" applyAlignment="1">
      <alignment horizontal="left" vertical="center"/>
    </xf>
    <xf numFmtId="0" fontId="32" fillId="0" borderId="23" xfId="52" applyFont="1" applyFill="1" applyBorder="1" applyAlignment="1">
      <alignment vertical="center"/>
    </xf>
    <xf numFmtId="0" fontId="32" fillId="0" borderId="30" xfId="52" applyFont="1" applyFill="1" applyBorder="1" applyAlignment="1">
      <alignment horizontal="left" vertical="center"/>
    </xf>
    <xf numFmtId="0" fontId="32" fillId="0" borderId="31" xfId="52" applyFont="1" applyFill="1" applyBorder="1" applyAlignment="1">
      <alignment horizontal="left" vertical="center"/>
    </xf>
    <xf numFmtId="0" fontId="11" fillId="0" borderId="25" xfId="52" applyFont="1" applyFill="1" applyBorder="1" applyAlignment="1">
      <alignment horizontal="left" vertical="center"/>
    </xf>
    <xf numFmtId="0" fontId="11" fillId="0" borderId="25" xfId="52" applyFont="1" applyFill="1" applyBorder="1" applyAlignment="1">
      <alignment vertical="center"/>
    </xf>
    <xf numFmtId="0" fontId="11" fillId="0" borderId="32" xfId="52" applyFont="1" applyFill="1" applyBorder="1" applyAlignment="1">
      <alignment horizontal="center" vertical="center"/>
    </xf>
    <xf numFmtId="0" fontId="11" fillId="0" borderId="33" xfId="52" applyFont="1" applyFill="1" applyBorder="1" applyAlignment="1">
      <alignment horizontal="center" vertical="center"/>
    </xf>
    <xf numFmtId="0" fontId="33" fillId="0" borderId="34" xfId="52" applyFont="1" applyFill="1" applyBorder="1" applyAlignment="1">
      <alignment horizontal="left" vertical="center"/>
    </xf>
    <xf numFmtId="0" fontId="33" fillId="0" borderId="33" xfId="52" applyFont="1" applyFill="1" applyBorder="1" applyAlignment="1">
      <alignment horizontal="left" vertical="center"/>
    </xf>
    <xf numFmtId="0" fontId="11" fillId="0" borderId="29" xfId="52" applyFont="1" applyFill="1" applyBorder="1" applyAlignment="1">
      <alignment vertical="center"/>
    </xf>
    <xf numFmtId="0" fontId="11" fillId="0" borderId="0" xfId="52" applyFont="1" applyFill="1" applyBorder="1" applyAlignment="1">
      <alignment horizontal="left" vertical="center"/>
    </xf>
    <xf numFmtId="0" fontId="32" fillId="0" borderId="24" xfId="52" applyFont="1" applyFill="1" applyBorder="1" applyAlignment="1">
      <alignment horizontal="left" vertical="center"/>
    </xf>
    <xf numFmtId="0" fontId="11" fillId="0" borderId="27" xfId="52" applyFont="1" applyFill="1" applyBorder="1" applyAlignment="1">
      <alignment horizontal="left" vertical="center"/>
    </xf>
    <xf numFmtId="0" fontId="11" fillId="0" borderId="34" xfId="52" applyFont="1" applyFill="1" applyBorder="1" applyAlignment="1">
      <alignment horizontal="left" vertical="center"/>
    </xf>
    <xf numFmtId="0" fontId="11" fillId="0" borderId="33" xfId="52" applyFont="1" applyFill="1" applyBorder="1" applyAlignment="1">
      <alignment horizontal="left" vertical="center"/>
    </xf>
    <xf numFmtId="0" fontId="11" fillId="0" borderId="27" xfId="52" applyFont="1" applyFill="1" applyBorder="1" applyAlignment="1">
      <alignment horizontal="left" vertical="center" wrapText="1"/>
    </xf>
    <xf numFmtId="0" fontId="11" fillId="0" borderId="25" xfId="52" applyFont="1" applyFill="1" applyBorder="1" applyAlignment="1">
      <alignment horizontal="left" vertical="center" wrapText="1"/>
    </xf>
    <xf numFmtId="0" fontId="32" fillId="0" borderId="28" xfId="52" applyFont="1" applyFill="1" applyBorder="1" applyAlignment="1">
      <alignment horizontal="left" vertical="center"/>
    </xf>
    <xf numFmtId="0" fontId="7" fillId="0" borderId="29" xfId="52" applyFill="1" applyBorder="1" applyAlignment="1">
      <alignment horizontal="center" vertical="center"/>
    </xf>
    <xf numFmtId="0" fontId="32" fillId="0" borderId="35" xfId="52" applyFont="1" applyFill="1" applyBorder="1" applyAlignment="1">
      <alignment horizontal="center" vertical="center"/>
    </xf>
    <xf numFmtId="0" fontId="32" fillId="0" borderId="36" xfId="52" applyFont="1" applyFill="1" applyBorder="1" applyAlignment="1">
      <alignment horizontal="left" vertical="center"/>
    </xf>
    <xf numFmtId="0" fontId="11" fillId="0" borderId="34" xfId="52" applyFont="1" applyFill="1" applyBorder="1" applyAlignment="1">
      <alignment horizontal="right" vertical="center"/>
    </xf>
    <xf numFmtId="0" fontId="11" fillId="0" borderId="33" xfId="52" applyFont="1" applyFill="1" applyBorder="1" applyAlignment="1">
      <alignment horizontal="right" vertical="center"/>
    </xf>
    <xf numFmtId="0" fontId="33" fillId="0" borderId="23" xfId="52" applyFont="1" applyFill="1" applyBorder="1" applyAlignment="1">
      <alignment horizontal="left" vertical="center"/>
    </xf>
    <xf numFmtId="0" fontId="33" fillId="0" borderId="24" xfId="52" applyFont="1" applyFill="1" applyBorder="1" applyAlignment="1">
      <alignment horizontal="left" vertical="center"/>
    </xf>
    <xf numFmtId="0" fontId="32" fillId="0" borderId="32" xfId="52" applyFont="1" applyFill="1" applyBorder="1" applyAlignment="1">
      <alignment horizontal="left" vertical="center"/>
    </xf>
    <xf numFmtId="0" fontId="32" fillId="0" borderId="37" xfId="52" applyFont="1" applyFill="1" applyBorder="1" applyAlignment="1">
      <alignment horizontal="left" vertical="center"/>
    </xf>
    <xf numFmtId="0" fontId="11" fillId="0" borderId="29" xfId="52" applyFont="1" applyFill="1" applyBorder="1" applyAlignment="1">
      <alignment horizontal="center" vertical="center"/>
    </xf>
    <xf numFmtId="58" fontId="11" fillId="0" borderId="29" xfId="52" applyNumberFormat="1" applyFont="1" applyFill="1" applyBorder="1" applyAlignment="1">
      <alignment horizontal="center" vertical="center"/>
    </xf>
    <xf numFmtId="0" fontId="32" fillId="0" borderId="29" xfId="52" applyFont="1" applyFill="1" applyBorder="1" applyAlignment="1">
      <alignment horizontal="center" vertical="center"/>
    </xf>
    <xf numFmtId="0" fontId="11" fillId="0" borderId="24" xfId="52" applyFont="1" applyFill="1" applyBorder="1" applyAlignment="1">
      <alignment horizontal="center" vertical="center"/>
    </xf>
    <xf numFmtId="0" fontId="11" fillId="0" borderId="38" xfId="52" applyFont="1" applyFill="1" applyBorder="1" applyAlignment="1">
      <alignment horizontal="center" vertical="center"/>
    </xf>
    <xf numFmtId="0" fontId="32" fillId="0" borderId="26" xfId="52" applyFont="1" applyFill="1" applyBorder="1" applyAlignment="1">
      <alignment horizontal="center" vertical="center"/>
    </xf>
    <xf numFmtId="0" fontId="11" fillId="0" borderId="26" xfId="52" applyFont="1" applyFill="1" applyBorder="1" applyAlignment="1">
      <alignment horizontal="left" vertical="center"/>
    </xf>
    <xf numFmtId="0" fontId="11" fillId="0" borderId="39" xfId="52" applyFont="1" applyFill="1" applyBorder="1" applyAlignment="1">
      <alignment horizontal="left" vertical="center"/>
    </xf>
    <xf numFmtId="0" fontId="0" fillId="0" borderId="0" xfId="0" applyAlignment="1">
      <alignment wrapText="1"/>
    </xf>
    <xf numFmtId="0" fontId="32" fillId="0" borderId="40" xfId="52" applyFont="1" applyFill="1" applyBorder="1" applyAlignment="1">
      <alignment horizontal="left" vertical="center"/>
    </xf>
    <xf numFmtId="0" fontId="11" fillId="0" borderId="41" xfId="52" applyFont="1" applyFill="1" applyBorder="1" applyAlignment="1">
      <alignment horizontal="center" vertical="center"/>
    </xf>
    <xf numFmtId="0" fontId="33" fillId="0" borderId="41" xfId="52" applyFont="1" applyFill="1" applyBorder="1" applyAlignment="1">
      <alignment horizontal="left" vertical="center"/>
    </xf>
    <xf numFmtId="0" fontId="32" fillId="0" borderId="38" xfId="52" applyFont="1" applyFill="1" applyBorder="1" applyAlignment="1">
      <alignment horizontal="left" vertical="center"/>
    </xf>
    <xf numFmtId="0" fontId="32" fillId="0" borderId="26" xfId="52" applyFont="1" applyFill="1" applyBorder="1" applyAlignment="1">
      <alignment horizontal="left" vertical="center"/>
    </xf>
    <xf numFmtId="0" fontId="11" fillId="0" borderId="41" xfId="52" applyFont="1" applyFill="1" applyBorder="1" applyAlignment="1">
      <alignment horizontal="left" vertical="center"/>
    </xf>
    <xf numFmtId="0" fontId="11" fillId="0" borderId="26" xfId="52" applyFont="1" applyFill="1" applyBorder="1" applyAlignment="1">
      <alignment horizontal="left" vertical="center" wrapText="1"/>
    </xf>
    <xf numFmtId="0" fontId="7" fillId="0" borderId="39" xfId="52" applyFill="1" applyBorder="1" applyAlignment="1">
      <alignment horizontal="center" vertical="center"/>
    </xf>
    <xf numFmtId="0" fontId="32" fillId="0" borderId="40" xfId="52" applyFont="1" applyFill="1" applyBorder="1" applyAlignment="1">
      <alignment horizontal="center" vertical="center"/>
    </xf>
    <xf numFmtId="0" fontId="11" fillId="0" borderId="37" xfId="52" applyFont="1" applyFill="1" applyBorder="1" applyAlignment="1">
      <alignment horizontal="left" vertical="center"/>
    </xf>
    <xf numFmtId="0" fontId="11" fillId="0" borderId="26" xfId="52" applyFont="1" applyFill="1" applyBorder="1" applyAlignment="1">
      <alignment horizontal="center" vertical="center"/>
    </xf>
    <xf numFmtId="0" fontId="11" fillId="0" borderId="26" xfId="52" applyFont="1" applyFill="1" applyBorder="1" applyAlignment="1">
      <alignment horizontal="center" vertical="center" wrapText="1"/>
    </xf>
    <xf numFmtId="0" fontId="7" fillId="0" borderId="41" xfId="52" applyFont="1" applyFill="1" applyBorder="1" applyAlignment="1">
      <alignment horizontal="center" vertical="center"/>
    </xf>
    <xf numFmtId="0" fontId="34" fillId="0" borderId="41" xfId="52" applyFont="1" applyFill="1" applyBorder="1" applyAlignment="1">
      <alignment horizontal="center" vertical="center"/>
    </xf>
    <xf numFmtId="0" fontId="11" fillId="0" borderId="37" xfId="52" applyFont="1" applyFill="1" applyBorder="1" applyAlignment="1">
      <alignment horizontal="right" vertical="center"/>
    </xf>
    <xf numFmtId="0" fontId="11" fillId="0" borderId="42" xfId="52" applyFont="1" applyFill="1" applyBorder="1" applyAlignment="1">
      <alignment horizontal="center" vertical="center"/>
    </xf>
    <xf numFmtId="0" fontId="33" fillId="0" borderId="38" xfId="52" applyFont="1" applyFill="1" applyBorder="1" applyAlignment="1">
      <alignment horizontal="left" vertical="center"/>
    </xf>
    <xf numFmtId="0" fontId="11" fillId="0" borderId="39" xfId="52" applyFont="1" applyFill="1" applyBorder="1" applyAlignment="1">
      <alignment horizontal="center" vertical="center"/>
    </xf>
    <xf numFmtId="0" fontId="30" fillId="0" borderId="0" xfId="53" applyFont="1" applyFill="1" applyAlignment="1">
      <alignment horizontal="center"/>
    </xf>
    <xf numFmtId="0" fontId="17" fillId="0" borderId="2" xfId="52" applyFont="1" applyFill="1" applyBorder="1" applyAlignment="1">
      <alignment horizontal="left" vertical="center"/>
    </xf>
    <xf numFmtId="0" fontId="17" fillId="0" borderId="2" xfId="52" applyFont="1" applyFill="1" applyBorder="1" applyAlignment="1">
      <alignment horizontal="center" vertical="center"/>
    </xf>
    <xf numFmtId="0" fontId="18" fillId="0" borderId="2" xfId="52" applyFont="1" applyFill="1" applyBorder="1" applyAlignment="1">
      <alignment horizontal="center" vertical="center"/>
    </xf>
    <xf numFmtId="0" fontId="17" fillId="0" borderId="2" xfId="52" applyFont="1" applyFill="1" applyBorder="1" applyAlignment="1">
      <alignment vertical="center"/>
    </xf>
    <xf numFmtId="0" fontId="19" fillId="0" borderId="2" xfId="52" applyFont="1" applyFill="1" applyBorder="1" applyAlignment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3" fillId="0" borderId="2" xfId="55" applyFont="1" applyFill="1" applyBorder="1" applyAlignment="1">
      <alignment horizontal="center"/>
    </xf>
    <xf numFmtId="49" fontId="23" fillId="0" borderId="2" xfId="61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28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15" fillId="0" borderId="2" xfId="53" applyFont="1" applyFill="1" applyBorder="1" applyAlignment="1"/>
    <xf numFmtId="179" fontId="28" fillId="0" borderId="0" xfId="0" applyNumberFormat="1" applyFont="1" applyFill="1" applyBorder="1" applyAlignment="1">
      <alignment horizontal="center" vertical="center"/>
    </xf>
    <xf numFmtId="0" fontId="21" fillId="0" borderId="0" xfId="53" applyFont="1" applyFill="1" applyAlignment="1">
      <alignment horizontal="right"/>
    </xf>
    <xf numFmtId="0" fontId="10" fillId="0" borderId="0" xfId="0" applyFont="1" applyFill="1" applyBorder="1" applyAlignment="1">
      <alignment horizontal="center" vertical="center"/>
    </xf>
    <xf numFmtId="0" fontId="15" fillId="0" borderId="2" xfId="52" applyFont="1" applyFill="1" applyBorder="1" applyAlignment="1">
      <alignment vertical="center"/>
    </xf>
    <xf numFmtId="0" fontId="15" fillId="0" borderId="2" xfId="52" applyFont="1" applyFill="1" applyBorder="1" applyAlignment="1">
      <alignment horizontal="center" vertical="center"/>
    </xf>
    <xf numFmtId="49" fontId="35" fillId="0" borderId="2" xfId="54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5" fillId="0" borderId="2" xfId="53" applyNumberFormat="1" applyFont="1" applyFill="1" applyBorder="1" applyAlignment="1">
      <alignment horizontal="center"/>
    </xf>
    <xf numFmtId="14" fontId="21" fillId="0" borderId="0" xfId="53" applyNumberFormat="1" applyFont="1" applyFill="1" applyAlignment="1"/>
    <xf numFmtId="58" fontId="30" fillId="0" borderId="0" xfId="53" applyNumberFormat="1" applyFont="1" applyFill="1" applyAlignment="1">
      <alignment horizontal="left"/>
    </xf>
    <xf numFmtId="0" fontId="7" fillId="0" borderId="0" xfId="52" applyFont="1" applyAlignment="1">
      <alignment horizontal="left" vertical="center"/>
    </xf>
    <xf numFmtId="0" fontId="34" fillId="0" borderId="43" xfId="52" applyFont="1" applyBorder="1" applyAlignment="1">
      <alignment horizontal="left" vertical="center"/>
    </xf>
    <xf numFmtId="0" fontId="18" fillId="0" borderId="44" xfId="52" applyFont="1" applyBorder="1" applyAlignment="1">
      <alignment horizontal="center" vertical="center"/>
    </xf>
    <xf numFmtId="0" fontId="34" fillId="0" borderId="44" xfId="52" applyFont="1" applyBorder="1" applyAlignment="1">
      <alignment horizontal="center" vertical="center"/>
    </xf>
    <xf numFmtId="0" fontId="33" fillId="0" borderId="44" xfId="52" applyFont="1" applyBorder="1" applyAlignment="1">
      <alignment horizontal="left" vertical="center"/>
    </xf>
    <xf numFmtId="0" fontId="33" fillId="0" borderId="23" xfId="52" applyFont="1" applyBorder="1" applyAlignment="1">
      <alignment horizontal="center" vertical="center"/>
    </xf>
    <xf numFmtId="0" fontId="33" fillId="0" borderId="24" xfId="52" applyFont="1" applyBorder="1" applyAlignment="1">
      <alignment horizontal="center" vertical="center"/>
    </xf>
    <xf numFmtId="0" fontId="33" fillId="0" borderId="38" xfId="52" applyFont="1" applyBorder="1" applyAlignment="1">
      <alignment horizontal="center" vertical="center"/>
    </xf>
    <xf numFmtId="0" fontId="34" fillId="0" borderId="23" xfId="52" applyFont="1" applyBorder="1" applyAlignment="1">
      <alignment horizontal="center" vertical="center"/>
    </xf>
    <xf numFmtId="0" fontId="34" fillId="0" borderId="24" xfId="52" applyFont="1" applyBorder="1" applyAlignment="1">
      <alignment horizontal="center" vertical="center"/>
    </xf>
    <xf numFmtId="0" fontId="34" fillId="0" borderId="38" xfId="52" applyFont="1" applyBorder="1" applyAlignment="1">
      <alignment horizontal="center" vertical="center"/>
    </xf>
    <xf numFmtId="0" fontId="33" fillId="0" borderId="27" xfId="52" applyFont="1" applyBorder="1" applyAlignment="1">
      <alignment horizontal="left" vertical="center"/>
    </xf>
    <xf numFmtId="0" fontId="33" fillId="0" borderId="25" xfId="52" applyFont="1" applyBorder="1" applyAlignment="1">
      <alignment horizontal="left" vertical="center"/>
    </xf>
    <xf numFmtId="14" fontId="18" fillId="0" borderId="25" xfId="52" applyNumberFormat="1" applyFont="1" applyBorder="1" applyAlignment="1">
      <alignment horizontal="center" vertical="center"/>
    </xf>
    <xf numFmtId="14" fontId="18" fillId="0" borderId="26" xfId="52" applyNumberFormat="1" applyFont="1" applyBorder="1" applyAlignment="1">
      <alignment horizontal="center" vertical="center"/>
    </xf>
    <xf numFmtId="0" fontId="33" fillId="0" borderId="27" xfId="52" applyFont="1" applyBorder="1" applyAlignment="1">
      <alignment vertical="center"/>
    </xf>
    <xf numFmtId="49" fontId="18" fillId="0" borderId="25" xfId="52" applyNumberFormat="1" applyFont="1" applyBorder="1" applyAlignment="1">
      <alignment horizontal="center" vertical="center"/>
    </xf>
    <xf numFmtId="0" fontId="18" fillId="0" borderId="26" xfId="52" applyFont="1" applyBorder="1" applyAlignment="1">
      <alignment horizontal="center" vertical="center"/>
    </xf>
    <xf numFmtId="0" fontId="33" fillId="0" borderId="25" xfId="52" applyFont="1" applyBorder="1" applyAlignment="1">
      <alignment vertical="center"/>
    </xf>
    <xf numFmtId="0" fontId="18" fillId="0" borderId="45" xfId="52" applyFont="1" applyBorder="1" applyAlignment="1">
      <alignment horizontal="center" vertical="center"/>
    </xf>
    <xf numFmtId="0" fontId="18" fillId="0" borderId="46" xfId="52" applyFont="1" applyBorder="1" applyAlignment="1">
      <alignment horizontal="center" vertical="center"/>
    </xf>
    <xf numFmtId="0" fontId="7" fillId="0" borderId="25" xfId="52" applyFont="1" applyBorder="1" applyAlignment="1">
      <alignment vertical="center"/>
    </xf>
    <xf numFmtId="0" fontId="36" fillId="0" borderId="28" xfId="52" applyFont="1" applyBorder="1" applyAlignment="1">
      <alignment vertical="center"/>
    </xf>
    <xf numFmtId="0" fontId="18" fillId="0" borderId="47" xfId="52" applyFont="1" applyBorder="1" applyAlignment="1">
      <alignment horizontal="center" vertical="center"/>
    </xf>
    <xf numFmtId="0" fontId="18" fillId="0" borderId="42" xfId="52" applyFont="1" applyBorder="1" applyAlignment="1">
      <alignment horizontal="center" vertical="center"/>
    </xf>
    <xf numFmtId="0" fontId="33" fillId="0" borderId="28" xfId="52" applyFont="1" applyBorder="1" applyAlignment="1">
      <alignment horizontal="left" vertical="center"/>
    </xf>
    <xf numFmtId="0" fontId="33" fillId="0" borderId="29" xfId="52" applyFont="1" applyBorder="1" applyAlignment="1">
      <alignment horizontal="left" vertical="center"/>
    </xf>
    <xf numFmtId="14" fontId="18" fillId="0" borderId="29" xfId="52" applyNumberFormat="1" applyFont="1" applyBorder="1" applyAlignment="1">
      <alignment horizontal="center" vertical="center"/>
    </xf>
    <xf numFmtId="14" fontId="18" fillId="0" borderId="39" xfId="52" applyNumberFormat="1" applyFont="1" applyBorder="1" applyAlignment="1">
      <alignment horizontal="center" vertical="center"/>
    </xf>
    <xf numFmtId="0" fontId="34" fillId="0" borderId="0" xfId="52" applyFont="1" applyBorder="1" applyAlignment="1">
      <alignment horizontal="left" vertical="center"/>
    </xf>
    <xf numFmtId="0" fontId="33" fillId="0" borderId="23" xfId="52" applyFont="1" applyBorder="1" applyAlignment="1">
      <alignment vertical="center"/>
    </xf>
    <xf numFmtId="0" fontId="7" fillId="0" borderId="24" xfId="52" applyFont="1" applyBorder="1" applyAlignment="1">
      <alignment horizontal="left" vertical="center"/>
    </xf>
    <xf numFmtId="0" fontId="18" fillId="0" borderId="24" xfId="52" applyFont="1" applyBorder="1" applyAlignment="1">
      <alignment horizontal="left" vertical="center"/>
    </xf>
    <xf numFmtId="0" fontId="7" fillId="0" borderId="24" xfId="52" applyFont="1" applyBorder="1" applyAlignment="1">
      <alignment vertical="center"/>
    </xf>
    <xf numFmtId="0" fontId="33" fillId="0" borderId="24" xfId="52" applyFont="1" applyBorder="1" applyAlignment="1">
      <alignment vertical="center"/>
    </xf>
    <xf numFmtId="0" fontId="7" fillId="0" borderId="25" xfId="52" applyFont="1" applyBorder="1" applyAlignment="1">
      <alignment horizontal="left" vertical="center"/>
    </xf>
    <xf numFmtId="0" fontId="33" fillId="0" borderId="0" xfId="52" applyFont="1" applyBorder="1" applyAlignment="1">
      <alignment horizontal="left" vertical="center"/>
    </xf>
    <xf numFmtId="0" fontId="11" fillId="0" borderId="36" xfId="52" applyFont="1" applyBorder="1" applyAlignment="1">
      <alignment horizontal="left" vertical="center" wrapText="1"/>
    </xf>
    <xf numFmtId="0" fontId="11" fillId="0" borderId="31" xfId="52" applyFont="1" applyBorder="1" applyAlignment="1">
      <alignment horizontal="left" vertical="center" wrapText="1"/>
    </xf>
    <xf numFmtId="0" fontId="11" fillId="0" borderId="48" xfId="52" applyFont="1" applyBorder="1" applyAlignment="1">
      <alignment horizontal="left" vertical="center" wrapText="1"/>
    </xf>
    <xf numFmtId="0" fontId="11" fillId="0" borderId="34" xfId="52" applyFont="1" applyBorder="1" applyAlignment="1">
      <alignment horizontal="left" vertical="center"/>
    </xf>
    <xf numFmtId="0" fontId="11" fillId="0" borderId="33" xfId="52" applyFont="1" applyBorder="1" applyAlignment="1">
      <alignment horizontal="left" vertical="center"/>
    </xf>
    <xf numFmtId="0" fontId="11" fillId="0" borderId="37" xfId="52" applyFont="1" applyBorder="1" applyAlignment="1">
      <alignment horizontal="left" vertical="center"/>
    </xf>
    <xf numFmtId="0" fontId="11" fillId="0" borderId="32" xfId="52" applyFont="1" applyBorder="1" applyAlignment="1">
      <alignment horizontal="left" vertical="center"/>
    </xf>
    <xf numFmtId="0" fontId="18" fillId="0" borderId="28" xfId="52" applyFont="1" applyBorder="1" applyAlignment="1">
      <alignment horizontal="left" vertical="center"/>
    </xf>
    <xf numFmtId="0" fontId="18" fillId="0" borderId="29" xfId="52" applyFont="1" applyBorder="1" applyAlignment="1">
      <alignment horizontal="left" vertical="center"/>
    </xf>
    <xf numFmtId="0" fontId="11" fillId="0" borderId="23" xfId="52" applyFont="1" applyBorder="1" applyAlignment="1">
      <alignment horizontal="left" vertical="center" wrapText="1"/>
    </xf>
    <xf numFmtId="0" fontId="11" fillId="0" borderId="24" xfId="52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33" fillId="0" borderId="27" xfId="52" applyFont="1" applyFill="1" applyBorder="1" applyAlignment="1">
      <alignment horizontal="left" vertical="center"/>
    </xf>
    <xf numFmtId="0" fontId="33" fillId="0" borderId="28" xfId="52" applyFont="1" applyBorder="1" applyAlignment="1">
      <alignment horizontal="center" vertical="center"/>
    </xf>
    <xf numFmtId="0" fontId="33" fillId="0" borderId="29" xfId="52" applyFont="1" applyBorder="1" applyAlignment="1">
      <alignment horizontal="center" vertical="center"/>
    </xf>
    <xf numFmtId="0" fontId="33" fillId="0" borderId="27" xfId="52" applyFont="1" applyBorder="1" applyAlignment="1">
      <alignment horizontal="center" vertical="center"/>
    </xf>
    <xf numFmtId="0" fontId="33" fillId="0" borderId="25" xfId="52" applyFont="1" applyBorder="1" applyAlignment="1">
      <alignment horizontal="center" vertical="center"/>
    </xf>
    <xf numFmtId="0" fontId="32" fillId="0" borderId="25" xfId="52" applyFont="1" applyBorder="1" applyAlignment="1">
      <alignment horizontal="left" vertical="center"/>
    </xf>
    <xf numFmtId="0" fontId="33" fillId="0" borderId="49" xfId="52" applyFont="1" applyFill="1" applyBorder="1" applyAlignment="1">
      <alignment horizontal="left" vertical="center"/>
    </xf>
    <xf numFmtId="0" fontId="33" fillId="0" borderId="50" xfId="52" applyFont="1" applyFill="1" applyBorder="1" applyAlignment="1">
      <alignment horizontal="left" vertical="center"/>
    </xf>
    <xf numFmtId="0" fontId="34" fillId="0" borderId="0" xfId="52" applyFont="1" applyFill="1" applyBorder="1" applyAlignment="1">
      <alignment horizontal="left" vertical="center"/>
    </xf>
    <xf numFmtId="0" fontId="18" fillId="0" borderId="36" xfId="52" applyFont="1" applyFill="1" applyBorder="1" applyAlignment="1">
      <alignment horizontal="left" vertical="center"/>
    </xf>
    <xf numFmtId="0" fontId="18" fillId="0" borderId="31" xfId="52" applyFont="1" applyFill="1" applyBorder="1" applyAlignment="1">
      <alignment horizontal="left" vertical="center"/>
    </xf>
    <xf numFmtId="0" fontId="18" fillId="0" borderId="34" xfId="52" applyFont="1" applyFill="1" applyBorder="1" applyAlignment="1">
      <alignment horizontal="left" vertical="center"/>
    </xf>
    <xf numFmtId="0" fontId="18" fillId="0" borderId="33" xfId="52" applyFont="1" applyFill="1" applyBorder="1" applyAlignment="1">
      <alignment horizontal="left" vertical="center"/>
    </xf>
    <xf numFmtId="0" fontId="33" fillId="0" borderId="34" xfId="52" applyFont="1" applyBorder="1" applyAlignment="1">
      <alignment horizontal="left" vertical="center"/>
    </xf>
    <xf numFmtId="0" fontId="33" fillId="0" borderId="33" xfId="52" applyFont="1" applyBorder="1" applyAlignment="1">
      <alignment horizontal="left" vertical="center"/>
    </xf>
    <xf numFmtId="0" fontId="34" fillId="0" borderId="51" xfId="52" applyFont="1" applyBorder="1" applyAlignment="1">
      <alignment vertical="center"/>
    </xf>
    <xf numFmtId="0" fontId="18" fillId="0" borderId="52" xfId="52" applyFont="1" applyBorder="1" applyAlignment="1">
      <alignment horizontal="center" vertical="center"/>
    </xf>
    <xf numFmtId="0" fontId="34" fillId="0" borderId="52" xfId="52" applyFont="1" applyBorder="1" applyAlignment="1">
      <alignment vertical="center"/>
    </xf>
    <xf numFmtId="58" fontId="7" fillId="0" borderId="52" xfId="52" applyNumberFormat="1" applyFont="1" applyBorder="1" applyAlignment="1">
      <alignment vertical="center"/>
    </xf>
    <xf numFmtId="0" fontId="34" fillId="0" borderId="52" xfId="52" applyFont="1" applyBorder="1" applyAlignment="1">
      <alignment horizontal="center" vertical="center"/>
    </xf>
    <xf numFmtId="0" fontId="34" fillId="0" borderId="53" xfId="52" applyFont="1" applyFill="1" applyBorder="1" applyAlignment="1">
      <alignment horizontal="left" vertical="center"/>
    </xf>
    <xf numFmtId="0" fontId="34" fillId="0" borderId="52" xfId="52" applyFont="1" applyFill="1" applyBorder="1" applyAlignment="1">
      <alignment horizontal="left" vertical="center"/>
    </xf>
    <xf numFmtId="0" fontId="34" fillId="0" borderId="54" xfId="52" applyFont="1" applyFill="1" applyBorder="1" applyAlignment="1">
      <alignment horizontal="center" vertical="center"/>
    </xf>
    <xf numFmtId="0" fontId="34" fillId="0" borderId="55" xfId="52" applyFont="1" applyFill="1" applyBorder="1" applyAlignment="1">
      <alignment horizontal="center" vertical="center"/>
    </xf>
    <xf numFmtId="0" fontId="34" fillId="0" borderId="28" xfId="52" applyFont="1" applyFill="1" applyBorder="1" applyAlignment="1">
      <alignment horizontal="center" vertical="center"/>
    </xf>
    <xf numFmtId="0" fontId="34" fillId="0" borderId="29" xfId="52" applyFont="1" applyFill="1" applyBorder="1" applyAlignment="1">
      <alignment horizontal="center" vertical="center"/>
    </xf>
    <xf numFmtId="0" fontId="7" fillId="0" borderId="44" xfId="52" applyFont="1" applyBorder="1" applyAlignment="1">
      <alignment horizontal="center" vertical="center"/>
    </xf>
    <xf numFmtId="0" fontId="7" fillId="0" borderId="56" xfId="52" applyFont="1" applyBorder="1" applyAlignment="1">
      <alignment horizontal="center" vertical="center"/>
    </xf>
    <xf numFmtId="0" fontId="18" fillId="0" borderId="39" xfId="52" applyFont="1" applyBorder="1" applyAlignment="1">
      <alignment horizontal="left" vertical="center"/>
    </xf>
    <xf numFmtId="0" fontId="18" fillId="0" borderId="38" xfId="52" applyFont="1" applyBorder="1" applyAlignment="1">
      <alignment horizontal="left" vertical="center"/>
    </xf>
    <xf numFmtId="0" fontId="33" fillId="0" borderId="39" xfId="52" applyFont="1" applyBorder="1" applyAlignment="1">
      <alignment horizontal="left" vertical="center"/>
    </xf>
    <xf numFmtId="0" fontId="32" fillId="0" borderId="24" xfId="52" applyFont="1" applyBorder="1" applyAlignment="1">
      <alignment horizontal="left" vertical="center"/>
    </xf>
    <xf numFmtId="0" fontId="32" fillId="0" borderId="38" xfId="52" applyFont="1" applyBorder="1" applyAlignment="1">
      <alignment horizontal="left" vertical="center"/>
    </xf>
    <xf numFmtId="0" fontId="32" fillId="0" borderId="32" xfId="52" applyFont="1" applyBorder="1" applyAlignment="1">
      <alignment horizontal="left" vertical="center"/>
    </xf>
    <xf numFmtId="0" fontId="32" fillId="0" borderId="33" xfId="52" applyFont="1" applyBorder="1" applyAlignment="1">
      <alignment horizontal="left" vertical="center"/>
    </xf>
    <xf numFmtId="0" fontId="32" fillId="0" borderId="41" xfId="52" applyFont="1" applyBorder="1" applyAlignment="1">
      <alignment horizontal="left" vertical="center"/>
    </xf>
    <xf numFmtId="0" fontId="18" fillId="0" borderId="26" xfId="52" applyFont="1" applyFill="1" applyBorder="1" applyAlignment="1">
      <alignment horizontal="left" vertical="center"/>
    </xf>
    <xf numFmtId="0" fontId="33" fillId="0" borderId="39" xfId="52" applyFont="1" applyBorder="1" applyAlignment="1">
      <alignment horizontal="center" vertical="center"/>
    </xf>
    <xf numFmtId="0" fontId="32" fillId="0" borderId="26" xfId="52" applyFont="1" applyBorder="1" applyAlignment="1">
      <alignment horizontal="left" vertical="center"/>
    </xf>
    <xf numFmtId="0" fontId="33" fillId="0" borderId="42" xfId="52" applyFont="1" applyFill="1" applyBorder="1" applyAlignment="1">
      <alignment horizontal="left" vertical="center"/>
    </xf>
    <xf numFmtId="0" fontId="18" fillId="0" borderId="40" xfId="52" applyFont="1" applyFill="1" applyBorder="1" applyAlignment="1">
      <alignment horizontal="left" vertical="center"/>
    </xf>
    <xf numFmtId="0" fontId="18" fillId="0" borderId="41" xfId="52" applyFont="1" applyFill="1" applyBorder="1" applyAlignment="1">
      <alignment horizontal="left" vertical="center"/>
    </xf>
    <xf numFmtId="0" fontId="33" fillId="0" borderId="41" xfId="52" applyFont="1" applyBorder="1" applyAlignment="1">
      <alignment horizontal="left" vertical="center"/>
    </xf>
    <xf numFmtId="0" fontId="18" fillId="0" borderId="57" xfId="52" applyFont="1" applyBorder="1" applyAlignment="1">
      <alignment horizontal="center" vertical="center"/>
    </xf>
    <xf numFmtId="0" fontId="34" fillId="0" borderId="58" xfId="52" applyFont="1" applyFill="1" applyBorder="1" applyAlignment="1">
      <alignment horizontal="left" vertical="center"/>
    </xf>
    <xf numFmtId="0" fontId="34" fillId="0" borderId="59" xfId="52" applyFont="1" applyFill="1" applyBorder="1" applyAlignment="1">
      <alignment horizontal="center" vertical="center"/>
    </xf>
    <xf numFmtId="0" fontId="34" fillId="0" borderId="39" xfId="52" applyFont="1" applyFill="1" applyBorder="1" applyAlignment="1">
      <alignment horizontal="center" vertical="center"/>
    </xf>
    <xf numFmtId="0" fontId="15" fillId="0" borderId="0" xfId="53" applyFont="1" applyFill="1" applyAlignment="1">
      <alignment horizontal="left"/>
    </xf>
    <xf numFmtId="0" fontId="17" fillId="0" borderId="60" xfId="52" applyFont="1" applyFill="1" applyBorder="1" applyAlignment="1">
      <alignment horizontal="left" vertical="center"/>
    </xf>
    <xf numFmtId="0" fontId="17" fillId="0" borderId="61" xfId="52" applyFont="1" applyFill="1" applyBorder="1" applyAlignment="1">
      <alignment horizontal="center" vertical="center"/>
    </xf>
    <xf numFmtId="0" fontId="18" fillId="0" borderId="61" xfId="52" applyFont="1" applyFill="1" applyBorder="1" applyAlignment="1">
      <alignment horizontal="center" vertical="center"/>
    </xf>
    <xf numFmtId="0" fontId="17" fillId="0" borderId="62" xfId="52" applyFont="1" applyFill="1" applyBorder="1" applyAlignment="1">
      <alignment horizontal="center" vertical="center"/>
    </xf>
    <xf numFmtId="0" fontId="17" fillId="0" borderId="63" xfId="52" applyFont="1" applyFill="1" applyBorder="1" applyAlignment="1">
      <alignment vertical="center"/>
    </xf>
    <xf numFmtId="0" fontId="19" fillId="0" borderId="63" xfId="52" applyFont="1" applyFill="1" applyBorder="1" applyAlignment="1">
      <alignment horizontal="center" vertical="center"/>
    </xf>
    <xf numFmtId="0" fontId="20" fillId="0" borderId="64" xfId="53" applyFont="1" applyFill="1" applyBorder="1" applyAlignment="1" applyProtection="1">
      <alignment horizontal="center" vertical="center"/>
    </xf>
    <xf numFmtId="0" fontId="23" fillId="0" borderId="4" xfId="55" applyFont="1" applyFill="1" applyBorder="1" applyAlignment="1">
      <alignment horizontal="center"/>
    </xf>
    <xf numFmtId="0" fontId="25" fillId="0" borderId="2" xfId="0" applyFont="1" applyFill="1" applyBorder="1" applyAlignment="1">
      <alignment horizontal="left" vertical="center"/>
    </xf>
    <xf numFmtId="0" fontId="27" fillId="0" borderId="65" xfId="0" applyNumberFormat="1" applyFont="1" applyFill="1" applyBorder="1" applyAlignment="1">
      <alignment shrinkToFit="1"/>
    </xf>
    <xf numFmtId="0" fontId="28" fillId="0" borderId="66" xfId="0" applyNumberFormat="1" applyFont="1" applyFill="1" applyBorder="1" applyAlignment="1">
      <alignment horizontal="center" vertical="center"/>
    </xf>
    <xf numFmtId="0" fontId="29" fillId="0" borderId="66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15" fillId="0" borderId="63" xfId="53" applyFont="1" applyFill="1" applyBorder="1" applyAlignment="1">
      <alignment horizontal="center"/>
    </xf>
    <xf numFmtId="0" fontId="17" fillId="0" borderId="63" xfId="52" applyFont="1" applyFill="1" applyBorder="1" applyAlignment="1">
      <alignment horizontal="left" vertical="center"/>
    </xf>
    <xf numFmtId="0" fontId="15" fillId="0" borderId="63" xfId="52" applyFont="1" applyFill="1" applyBorder="1" applyAlignment="1">
      <alignment horizontal="center" vertical="center"/>
    </xf>
    <xf numFmtId="0" fontId="15" fillId="0" borderId="67" xfId="52" applyFont="1" applyFill="1" applyBorder="1" applyAlignment="1">
      <alignment horizontal="center" vertical="center"/>
    </xf>
    <xf numFmtId="0" fontId="0" fillId="0" borderId="68" xfId="0" applyFont="1" applyFill="1" applyBorder="1" applyAlignment="1">
      <alignment horizontal="left" vertical="center"/>
    </xf>
    <xf numFmtId="0" fontId="15" fillId="0" borderId="2" xfId="53" applyFont="1" applyFill="1" applyBorder="1" applyAlignment="1">
      <alignment horizontal="center"/>
    </xf>
    <xf numFmtId="0" fontId="21" fillId="0" borderId="69" xfId="53" applyFont="1" applyFill="1" applyBorder="1" applyAlignment="1" applyProtection="1">
      <alignment horizontal="center" vertical="center"/>
    </xf>
    <xf numFmtId="0" fontId="0" fillId="0" borderId="70" xfId="0" applyFont="1" applyFill="1" applyBorder="1" applyAlignment="1">
      <alignment horizontal="left" vertical="center"/>
    </xf>
    <xf numFmtId="180" fontId="22" fillId="0" borderId="8" xfId="0" applyNumberFormat="1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 vertical="center"/>
    </xf>
    <xf numFmtId="0" fontId="37" fillId="0" borderId="71" xfId="0" applyFont="1" applyFill="1" applyBorder="1" applyAlignment="1">
      <alignment horizontal="center" vertical="center"/>
    </xf>
    <xf numFmtId="49" fontId="30" fillId="0" borderId="25" xfId="54" applyNumberFormat="1" applyFont="1" applyFill="1" applyBorder="1" applyAlignment="1">
      <alignment horizontal="center" vertical="center"/>
    </xf>
    <xf numFmtId="0" fontId="22" fillId="0" borderId="25" xfId="0" applyNumberFormat="1" applyFont="1" applyFill="1" applyBorder="1" applyAlignment="1">
      <alignment horizontal="center" vertical="center"/>
    </xf>
    <xf numFmtId="0" fontId="34" fillId="3" borderId="2" xfId="0" applyFont="1" applyFill="1" applyBorder="1" applyAlignment="1">
      <alignment horizontal="center" vertical="center" wrapText="1"/>
    </xf>
    <xf numFmtId="0" fontId="15" fillId="0" borderId="25" xfId="53" applyFont="1" applyFill="1" applyBorder="1" applyAlignment="1"/>
    <xf numFmtId="0" fontId="22" fillId="0" borderId="72" xfId="0" applyNumberFormat="1" applyFont="1" applyFill="1" applyBorder="1" applyAlignment="1">
      <alignment horizontal="center" vertical="center"/>
    </xf>
    <xf numFmtId="49" fontId="30" fillId="0" borderId="72" xfId="54" applyNumberFormat="1" applyFont="1" applyFill="1" applyBorder="1" applyAlignment="1">
      <alignment horizontal="center" vertical="center"/>
    </xf>
    <xf numFmtId="0" fontId="15" fillId="0" borderId="73" xfId="53" applyFont="1" applyFill="1" applyBorder="1" applyAlignment="1">
      <alignment horizontal="center"/>
    </xf>
    <xf numFmtId="49" fontId="15" fillId="0" borderId="74" xfId="53" applyNumberFormat="1" applyFont="1" applyFill="1" applyBorder="1" applyAlignment="1">
      <alignment horizontal="center"/>
    </xf>
    <xf numFmtId="49" fontId="30" fillId="0" borderId="74" xfId="54" applyNumberFormat="1" applyFont="1" applyFill="1" applyBorder="1" applyAlignment="1">
      <alignment horizontal="center" vertical="center"/>
    </xf>
    <xf numFmtId="49" fontId="30" fillId="0" borderId="75" xfId="54" applyNumberFormat="1" applyFont="1" applyFill="1" applyBorder="1" applyAlignment="1">
      <alignment horizontal="center" vertical="center"/>
    </xf>
    <xf numFmtId="0" fontId="7" fillId="0" borderId="0" xfId="52" applyFont="1" applyBorder="1" applyAlignment="1">
      <alignment horizontal="left" vertical="center"/>
    </xf>
    <xf numFmtId="0" fontId="38" fillId="0" borderId="22" xfId="52" applyFont="1" applyBorder="1" applyAlignment="1">
      <alignment horizontal="center" vertical="top"/>
    </xf>
    <xf numFmtId="0" fontId="33" fillId="0" borderId="76" xfId="52" applyFont="1" applyBorder="1" applyAlignment="1">
      <alignment horizontal="left" vertical="center"/>
    </xf>
    <xf numFmtId="0" fontId="33" fillId="0" borderId="22" xfId="52" applyFont="1" applyBorder="1" applyAlignment="1">
      <alignment horizontal="left" vertical="center"/>
    </xf>
    <xf numFmtId="0" fontId="33" fillId="0" borderId="35" xfId="52" applyFont="1" applyBorder="1" applyAlignment="1">
      <alignment horizontal="left" vertical="center"/>
    </xf>
    <xf numFmtId="0" fontId="34" fillId="0" borderId="53" xfId="52" applyFont="1" applyBorder="1" applyAlignment="1">
      <alignment horizontal="left" vertical="center"/>
    </xf>
    <xf numFmtId="0" fontId="34" fillId="0" borderId="52" xfId="52" applyFont="1" applyBorder="1" applyAlignment="1">
      <alignment horizontal="left" vertical="center"/>
    </xf>
    <xf numFmtId="0" fontId="33" fillId="0" borderId="54" xfId="52" applyFont="1" applyBorder="1" applyAlignment="1">
      <alignment vertical="center"/>
    </xf>
    <xf numFmtId="0" fontId="7" fillId="0" borderId="55" xfId="52" applyFont="1" applyBorder="1" applyAlignment="1">
      <alignment horizontal="left" vertical="center"/>
    </xf>
    <xf numFmtId="0" fontId="18" fillId="0" borderId="55" xfId="52" applyFont="1" applyBorder="1" applyAlignment="1">
      <alignment horizontal="left" vertical="center"/>
    </xf>
    <xf numFmtId="0" fontId="7" fillId="0" borderId="55" xfId="52" applyFont="1" applyBorder="1" applyAlignment="1">
      <alignment vertical="center"/>
    </xf>
    <xf numFmtId="0" fontId="33" fillId="0" borderId="55" xfId="52" applyFont="1" applyBorder="1" applyAlignment="1">
      <alignment vertical="center"/>
    </xf>
    <xf numFmtId="0" fontId="33" fillId="0" borderId="54" xfId="52" applyFont="1" applyBorder="1" applyAlignment="1">
      <alignment horizontal="center" vertical="center"/>
    </xf>
    <xf numFmtId="0" fontId="18" fillId="0" borderId="55" xfId="52" applyFont="1" applyBorder="1" applyAlignment="1">
      <alignment horizontal="center" vertical="center"/>
    </xf>
    <xf numFmtId="0" fontId="33" fillId="0" borderId="55" xfId="52" applyFont="1" applyBorder="1" applyAlignment="1">
      <alignment horizontal="center" vertical="center"/>
    </xf>
    <xf numFmtId="0" fontId="7" fillId="0" borderId="55" xfId="52" applyFont="1" applyBorder="1" applyAlignment="1">
      <alignment horizontal="center" vertical="center"/>
    </xf>
    <xf numFmtId="0" fontId="18" fillId="0" borderId="25" xfId="52" applyFont="1" applyBorder="1" applyAlignment="1">
      <alignment horizontal="center" vertical="center"/>
    </xf>
    <xf numFmtId="0" fontId="7" fillId="0" borderId="25" xfId="52" applyFont="1" applyBorder="1" applyAlignment="1">
      <alignment horizontal="center" vertical="center"/>
    </xf>
    <xf numFmtId="0" fontId="33" fillId="0" borderId="49" xfId="52" applyFont="1" applyBorder="1" applyAlignment="1">
      <alignment horizontal="left" vertical="center" wrapText="1"/>
    </xf>
    <xf numFmtId="0" fontId="33" fillId="0" borderId="50" xfId="52" applyFont="1" applyBorder="1" applyAlignment="1">
      <alignment horizontal="left" vertical="center" wrapText="1"/>
    </xf>
    <xf numFmtId="0" fontId="33" fillId="0" borderId="77" xfId="52" applyFont="1" applyBorder="1" applyAlignment="1">
      <alignment horizontal="left" vertical="center"/>
    </xf>
    <xf numFmtId="0" fontId="33" fillId="0" borderId="78" xfId="52" applyFont="1" applyBorder="1" applyAlignment="1">
      <alignment horizontal="left" vertical="center"/>
    </xf>
    <xf numFmtId="0" fontId="39" fillId="0" borderId="79" xfId="52" applyFont="1" applyBorder="1" applyAlignment="1">
      <alignment horizontal="left" vertical="center" wrapText="1"/>
    </xf>
    <xf numFmtId="0" fontId="22" fillId="0" borderId="2" xfId="0" applyFont="1" applyFill="1" applyBorder="1" applyAlignment="1">
      <alignment horizontal="center" vertical="center"/>
    </xf>
    <xf numFmtId="0" fontId="40" fillId="3" borderId="2" xfId="0" applyFont="1" applyFill="1" applyBorder="1" applyAlignment="1" applyProtection="1">
      <alignment horizontal="center" vertical="center" wrapText="1"/>
      <protection locked="0"/>
    </xf>
    <xf numFmtId="0" fontId="41" fillId="3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>
      <alignment horizontal="center"/>
    </xf>
    <xf numFmtId="9" fontId="18" fillId="0" borderId="2" xfId="52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9" fontId="18" fillId="0" borderId="55" xfId="52" applyNumberFormat="1" applyFont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/>
    </xf>
    <xf numFmtId="9" fontId="18" fillId="0" borderId="25" xfId="52" applyNumberFormat="1" applyFont="1" applyBorder="1" applyAlignment="1">
      <alignment horizontal="center" vertical="center"/>
    </xf>
    <xf numFmtId="0" fontId="18" fillId="0" borderId="27" xfId="52" applyFont="1" applyBorder="1" applyAlignment="1">
      <alignment horizontal="left" vertical="center"/>
    </xf>
    <xf numFmtId="0" fontId="34" fillId="0" borderId="53" xfId="0" applyFont="1" applyBorder="1" applyAlignment="1">
      <alignment horizontal="left" vertical="center"/>
    </xf>
    <xf numFmtId="0" fontId="34" fillId="0" borderId="52" xfId="0" applyFont="1" applyBorder="1" applyAlignment="1">
      <alignment horizontal="left" vertical="center"/>
    </xf>
    <xf numFmtId="9" fontId="18" fillId="0" borderId="36" xfId="52" applyNumberFormat="1" applyFont="1" applyBorder="1" applyAlignment="1">
      <alignment horizontal="left" vertical="center"/>
    </xf>
    <xf numFmtId="9" fontId="18" fillId="0" borderId="31" xfId="52" applyNumberFormat="1" applyFont="1" applyBorder="1" applyAlignment="1">
      <alignment horizontal="left" vertical="center"/>
    </xf>
    <xf numFmtId="9" fontId="18" fillId="0" borderId="49" xfId="52" applyNumberFormat="1" applyFont="1" applyBorder="1" applyAlignment="1">
      <alignment horizontal="left" vertical="center"/>
    </xf>
    <xf numFmtId="9" fontId="18" fillId="0" borderId="50" xfId="52" applyNumberFormat="1" applyFont="1" applyBorder="1" applyAlignment="1">
      <alignment horizontal="left" vertical="center"/>
    </xf>
    <xf numFmtId="0" fontId="32" fillId="0" borderId="54" xfId="52" applyFont="1" applyFill="1" applyBorder="1" applyAlignment="1">
      <alignment horizontal="left" vertical="center"/>
    </xf>
    <xf numFmtId="0" fontId="32" fillId="0" borderId="55" xfId="52" applyFont="1" applyFill="1" applyBorder="1" applyAlignment="1">
      <alignment horizontal="left" vertical="center"/>
    </xf>
    <xf numFmtId="0" fontId="32" fillId="0" borderId="47" xfId="52" applyFont="1" applyFill="1" applyBorder="1" applyAlignment="1">
      <alignment horizontal="left" vertical="center"/>
    </xf>
    <xf numFmtId="0" fontId="32" fillId="0" borderId="50" xfId="52" applyFont="1" applyFill="1" applyBorder="1" applyAlignment="1">
      <alignment horizontal="left" vertical="center"/>
    </xf>
    <xf numFmtId="0" fontId="34" fillId="0" borderId="35" xfId="52" applyFont="1" applyFill="1" applyBorder="1" applyAlignment="1">
      <alignment horizontal="left" vertical="center"/>
    </xf>
    <xf numFmtId="0" fontId="18" fillId="0" borderId="80" xfId="52" applyFont="1" applyFill="1" applyBorder="1" applyAlignment="1">
      <alignment horizontal="left" vertical="center"/>
    </xf>
    <xf numFmtId="0" fontId="18" fillId="0" borderId="81" xfId="52" applyFont="1" applyFill="1" applyBorder="1" applyAlignment="1">
      <alignment horizontal="left" vertical="center"/>
    </xf>
    <xf numFmtId="0" fontId="34" fillId="0" borderId="43" xfId="52" applyFont="1" applyBorder="1" applyAlignment="1">
      <alignment vertical="center"/>
    </xf>
    <xf numFmtId="0" fontId="43" fillId="0" borderId="52" xfId="52" applyFont="1" applyBorder="1" applyAlignment="1">
      <alignment horizontal="center" vertical="center"/>
    </xf>
    <xf numFmtId="0" fontId="34" fillId="0" borderId="44" xfId="52" applyFont="1" applyBorder="1" applyAlignment="1">
      <alignment vertical="center"/>
    </xf>
    <xf numFmtId="0" fontId="18" fillId="0" borderId="82" xfId="52" applyFont="1" applyBorder="1" applyAlignment="1">
      <alignment vertical="center"/>
    </xf>
    <xf numFmtId="0" fontId="34" fillId="0" borderId="82" xfId="52" applyFont="1" applyBorder="1" applyAlignment="1">
      <alignment vertical="center"/>
    </xf>
    <xf numFmtId="58" fontId="7" fillId="0" borderId="44" xfId="52" applyNumberFormat="1" applyFont="1" applyBorder="1" applyAlignment="1">
      <alignment vertical="center"/>
    </xf>
    <xf numFmtId="0" fontId="34" fillId="0" borderId="35" xfId="52" applyFont="1" applyBorder="1" applyAlignment="1">
      <alignment horizontal="center" vertical="center"/>
    </xf>
    <xf numFmtId="0" fontId="18" fillId="0" borderId="83" xfId="52" applyFont="1" applyFill="1" applyBorder="1" applyAlignment="1">
      <alignment horizontal="left" vertical="center"/>
    </xf>
    <xf numFmtId="0" fontId="18" fillId="0" borderId="35" xfId="52" applyFont="1" applyFill="1" applyBorder="1" applyAlignment="1">
      <alignment horizontal="left" vertical="center"/>
    </xf>
    <xf numFmtId="0" fontId="33" fillId="0" borderId="84" xfId="52" applyFont="1" applyBorder="1" applyAlignment="1">
      <alignment horizontal="left" vertical="center"/>
    </xf>
    <xf numFmtId="0" fontId="34" fillId="0" borderId="58" xfId="52" applyFont="1" applyBorder="1" applyAlignment="1">
      <alignment horizontal="left" vertical="center"/>
    </xf>
    <xf numFmtId="0" fontId="18" fillId="0" borderId="59" xfId="52" applyFont="1" applyBorder="1" applyAlignment="1">
      <alignment horizontal="left" vertical="center"/>
    </xf>
    <xf numFmtId="0" fontId="33" fillId="0" borderId="0" xfId="52" applyFont="1" applyBorder="1" applyAlignment="1">
      <alignment vertical="center"/>
    </xf>
    <xf numFmtId="0" fontId="33" fillId="0" borderId="42" xfId="52" applyFont="1" applyBorder="1" applyAlignment="1">
      <alignment horizontal="left" vertical="center" wrapText="1"/>
    </xf>
    <xf numFmtId="0" fontId="33" fillId="0" borderId="85" xfId="52" applyFont="1" applyBorder="1" applyAlignment="1">
      <alignment horizontal="left" vertical="center"/>
    </xf>
    <xf numFmtId="0" fontId="33" fillId="0" borderId="2" xfId="52" applyFont="1" applyBorder="1" applyAlignment="1">
      <alignment horizontal="center" vertical="center"/>
    </xf>
    <xf numFmtId="0" fontId="32" fillId="0" borderId="2" xfId="52" applyFont="1" applyBorder="1" applyAlignment="1">
      <alignment horizontal="left" vertical="center"/>
    </xf>
    <xf numFmtId="0" fontId="44" fillId="0" borderId="2" xfId="52" applyFont="1" applyBorder="1" applyAlignment="1">
      <alignment horizontal="left" vertical="center"/>
    </xf>
    <xf numFmtId="0" fontId="11" fillId="0" borderId="2" xfId="52" applyFont="1" applyBorder="1" applyAlignment="1">
      <alignment horizontal="left" vertical="center"/>
    </xf>
    <xf numFmtId="0" fontId="11" fillId="0" borderId="59" xfId="52" applyFont="1" applyBorder="1" applyAlignment="1">
      <alignment horizontal="left" vertical="center"/>
    </xf>
    <xf numFmtId="0" fontId="11" fillId="0" borderId="26" xfId="52" applyFont="1" applyBorder="1" applyAlignment="1">
      <alignment horizontal="left" vertical="center"/>
    </xf>
    <xf numFmtId="0" fontId="34" fillId="0" borderId="58" xfId="0" applyFont="1" applyBorder="1" applyAlignment="1">
      <alignment horizontal="left" vertical="center"/>
    </xf>
    <xf numFmtId="9" fontId="18" fillId="0" borderId="40" xfId="52" applyNumberFormat="1" applyFont="1" applyBorder="1" applyAlignment="1">
      <alignment horizontal="left" vertical="center"/>
    </xf>
    <xf numFmtId="9" fontId="18" fillId="0" borderId="42" xfId="52" applyNumberFormat="1" applyFont="1" applyBorder="1" applyAlignment="1">
      <alignment horizontal="left" vertical="center"/>
    </xf>
    <xf numFmtId="0" fontId="32" fillId="0" borderId="59" xfId="52" applyFont="1" applyFill="1" applyBorder="1" applyAlignment="1">
      <alignment horizontal="left" vertical="center"/>
    </xf>
    <xf numFmtId="0" fontId="32" fillId="0" borderId="42" xfId="52" applyFont="1" applyFill="1" applyBorder="1" applyAlignment="1">
      <alignment horizontal="left" vertical="center"/>
    </xf>
    <xf numFmtId="0" fontId="18" fillId="0" borderId="86" xfId="52" applyFont="1" applyFill="1" applyBorder="1" applyAlignment="1">
      <alignment horizontal="left" vertical="center"/>
    </xf>
    <xf numFmtId="0" fontId="34" fillId="0" borderId="87" xfId="52" applyFont="1" applyBorder="1" applyAlignment="1">
      <alignment horizontal="center" vertical="center"/>
    </xf>
    <xf numFmtId="0" fontId="18" fillId="0" borderId="82" xfId="52" applyFont="1" applyBorder="1" applyAlignment="1">
      <alignment horizontal="center" vertical="center"/>
    </xf>
    <xf numFmtId="0" fontId="18" fillId="0" borderId="84" xfId="52" applyFont="1" applyBorder="1" applyAlignment="1">
      <alignment horizontal="center" vertical="center"/>
    </xf>
    <xf numFmtId="0" fontId="18" fillId="0" borderId="84" xfId="52" applyFont="1" applyFill="1" applyBorder="1" applyAlignment="1">
      <alignment horizontal="left" vertical="center"/>
    </xf>
    <xf numFmtId="0" fontId="45" fillId="0" borderId="9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46" fillId="0" borderId="13" xfId="0" applyFont="1" applyBorder="1"/>
    <xf numFmtId="0" fontId="46" fillId="0" borderId="2" xfId="0" applyFont="1" applyBorder="1"/>
    <xf numFmtId="0" fontId="46" fillId="0" borderId="5" xfId="0" applyFont="1" applyBorder="1" applyAlignment="1">
      <alignment horizontal="center" vertical="center"/>
    </xf>
    <xf numFmtId="0" fontId="46" fillId="0" borderId="7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7" xfId="0" applyFont="1" applyFill="1" applyBorder="1" applyAlignment="1">
      <alignment horizontal="center" vertical="center"/>
    </xf>
    <xf numFmtId="0" fontId="46" fillId="5" borderId="2" xfId="0" applyFont="1" applyFill="1" applyBorder="1"/>
    <xf numFmtId="0" fontId="0" fillId="0" borderId="13" xfId="0" applyBorder="1"/>
    <xf numFmtId="0" fontId="0" fillId="5" borderId="2" xfId="0" applyFill="1" applyBorder="1"/>
    <xf numFmtId="0" fontId="0" fillId="0" borderId="15" xfId="0" applyBorder="1"/>
    <xf numFmtId="0" fontId="0" fillId="0" borderId="16" xfId="0" applyBorder="1"/>
    <xf numFmtId="0" fontId="0" fillId="5" borderId="16" xfId="0" applyFill="1" applyBorder="1"/>
    <xf numFmtId="0" fontId="0" fillId="6" borderId="0" xfId="0" applyFill="1"/>
    <xf numFmtId="0" fontId="45" fillId="0" borderId="17" xfId="0" applyFont="1" applyBorder="1" applyAlignment="1">
      <alignment horizontal="center" vertical="center" wrapText="1"/>
    </xf>
    <xf numFmtId="0" fontId="46" fillId="0" borderId="88" xfId="0" applyFont="1" applyBorder="1" applyAlignment="1">
      <alignment horizontal="center" vertical="center"/>
    </xf>
    <xf numFmtId="0" fontId="46" fillId="0" borderId="18" xfId="0" applyFont="1" applyBorder="1"/>
    <xf numFmtId="0" fontId="0" fillId="0" borderId="18" xfId="0" applyBorder="1"/>
    <xf numFmtId="0" fontId="0" fillId="0" borderId="89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47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8" borderId="2" xfId="0" applyFont="1" applyFill="1" applyBorder="1" applyAlignment="1">
      <alignment vertical="top" wrapText="1"/>
    </xf>
    <xf numFmtId="0" fontId="46" fillId="7" borderId="2" xfId="0" applyFont="1" applyFill="1" applyBorder="1" applyAlignment="1">
      <alignment vertical="top" wrapText="1"/>
    </xf>
    <xf numFmtId="0" fontId="48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49" fillId="0" borderId="0" xfId="0" applyFont="1"/>
    <xf numFmtId="0" fontId="49" fillId="0" borderId="0" xfId="0" applyFont="1" applyAlignment="1">
      <alignment vertical="top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" xfId="49"/>
    <cellStyle name="常规 40" xfId="50"/>
    <cellStyle name="常规_110509_2006-09-28" xfId="51"/>
    <cellStyle name="常规 2" xfId="52"/>
    <cellStyle name="常规 3" xfId="53"/>
    <cellStyle name="常规 4" xfId="54"/>
    <cellStyle name="常规 23" xfId="55"/>
    <cellStyle name="常规 10 10 2" xfId="56"/>
    <cellStyle name="常规_男款文化衫标准尺寸0311" xfId="57"/>
    <cellStyle name="常规 23 2 3" xfId="58"/>
    <cellStyle name="常规 10 10" xfId="59"/>
    <cellStyle name="常规 68 3" xfId="60"/>
    <cellStyle name="常规_110509_2006-09-28 2" xfId="61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checked="Checked" noThreeD="1" val="0"/>
</file>

<file path=xl/ctrlProps/ctrlProp105.xml><?xml version="1.0" encoding="utf-8"?>
<formControlPr xmlns="http://schemas.microsoft.com/office/spreadsheetml/2009/9/main" objectType="CheckBox" checked="Checked" noThreeD="1" val="0"/>
</file>

<file path=xl/ctrlProps/ctrlProp106.xml><?xml version="1.0" encoding="utf-8"?>
<formControlPr xmlns="http://schemas.microsoft.com/office/spreadsheetml/2009/9/main" objectType="CheckBox" checked="Checked" noThreeD="1" val="0"/>
</file>

<file path=xl/ctrlProps/ctrlProp107.xml><?xml version="1.0" encoding="utf-8"?>
<formControlPr xmlns="http://schemas.microsoft.com/office/spreadsheetml/2009/9/main" objectType="CheckBox" checked="Checked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noThreeD="1" val="0"/>
</file>

<file path=xl/ctrlProps/ctrlProp113.xml><?xml version="1.0" encoding="utf-8"?>
<formControlPr xmlns="http://schemas.microsoft.com/office/spreadsheetml/2009/9/main" objectType="CheckBox" checked="Checked" noThreeD="1" val="0"/>
</file>

<file path=xl/ctrlProps/ctrlProp114.xml><?xml version="1.0" encoding="utf-8"?>
<formControlPr xmlns="http://schemas.microsoft.com/office/spreadsheetml/2009/9/main" objectType="CheckBox" checked="Checked" noThreeD="1" val="0"/>
</file>

<file path=xl/ctrlProps/ctrlProp115.xml><?xml version="1.0" encoding="utf-8"?>
<formControlPr xmlns="http://schemas.microsoft.com/office/spreadsheetml/2009/9/main" objectType="CheckBox" checked="Checked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checked="Checked" noThreeD="1" val="0"/>
</file>

<file path=xl/ctrlProps/ctrlProp118.xml><?xml version="1.0" encoding="utf-8"?>
<formControlPr xmlns="http://schemas.microsoft.com/office/spreadsheetml/2009/9/main" objectType="CheckBox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checked="Checked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noThreeD="1" val="0"/>
</file>

<file path=xl/ctrlProps/ctrlProp128.xml><?xml version="1.0" encoding="utf-8"?>
<formControlPr xmlns="http://schemas.microsoft.com/office/spreadsheetml/2009/9/main" objectType="CheckBox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noThreeD="1" val="0"/>
</file>

<file path=xl/ctrlProps/ctrlProp138.xml><?xml version="1.0" encoding="utf-8"?>
<formControlPr xmlns="http://schemas.microsoft.com/office/spreadsheetml/2009/9/main" objectType="CheckBox" noThreeD="1" val="0"/>
</file>

<file path=xl/ctrlProps/ctrlProp139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40.xml><?xml version="1.0" encoding="utf-8"?>
<formControlPr xmlns="http://schemas.microsoft.com/office/spreadsheetml/2009/9/main" objectType="CheckBox" noThreeD="1" val="0"/>
</file>

<file path=xl/ctrlProps/ctrlProp141.xml><?xml version="1.0" encoding="utf-8"?>
<formControlPr xmlns="http://schemas.microsoft.com/office/spreadsheetml/2009/9/main" objectType="CheckBox" noThreeD="1" val="0"/>
</file>

<file path=xl/ctrlProps/ctrlProp142.xml><?xml version="1.0" encoding="utf-8"?>
<formControlPr xmlns="http://schemas.microsoft.com/office/spreadsheetml/2009/9/main" objectType="CheckBox" checked="Checked" noThreeD="1" val="0"/>
</file>

<file path=xl/ctrlProps/ctrlProp143.xml><?xml version="1.0" encoding="utf-8"?>
<formControlPr xmlns="http://schemas.microsoft.com/office/spreadsheetml/2009/9/main" objectType="CheckBox" noThreeD="1" val="0"/>
</file>

<file path=xl/ctrlProps/ctrlProp144.xml><?xml version="1.0" encoding="utf-8"?>
<formControlPr xmlns="http://schemas.microsoft.com/office/spreadsheetml/2009/9/main" objectType="CheckBox" noThreeD="1" val="0"/>
</file>

<file path=xl/ctrlProps/ctrlProp145.xml><?xml version="1.0" encoding="utf-8"?>
<formControlPr xmlns="http://schemas.microsoft.com/office/spreadsheetml/2009/9/main" objectType="CheckBox" checked="Checked" noThreeD="1" val="0"/>
</file>

<file path=xl/ctrlProps/ctrlProp146.xml><?xml version="1.0" encoding="utf-8"?>
<formControlPr xmlns="http://schemas.microsoft.com/office/spreadsheetml/2009/9/main" objectType="CheckBox" noThreeD="1" val="0"/>
</file>

<file path=xl/ctrlProps/ctrlProp147.xml><?xml version="1.0" encoding="utf-8"?>
<formControlPr xmlns="http://schemas.microsoft.com/office/spreadsheetml/2009/9/main" objectType="CheckBox" checked="Checked" noThreeD="1" val="0"/>
</file>

<file path=xl/ctrlProps/ctrlProp148.xml><?xml version="1.0" encoding="utf-8"?>
<formControlPr xmlns="http://schemas.microsoft.com/office/spreadsheetml/2009/9/main" objectType="CheckBox" checked="Checked" noThreeD="1" val="0"/>
</file>

<file path=xl/ctrlProps/ctrlProp149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50.xml><?xml version="1.0" encoding="utf-8"?>
<formControlPr xmlns="http://schemas.microsoft.com/office/spreadsheetml/2009/9/main" objectType="CheckBox" noThreeD="1" val="0"/>
</file>

<file path=xl/ctrlProps/ctrlProp151.xml><?xml version="1.0" encoding="utf-8"?>
<formControlPr xmlns="http://schemas.microsoft.com/office/spreadsheetml/2009/9/main" objectType="CheckBox" checked="Checked" noThreeD="1" val="0"/>
</file>

<file path=xl/ctrlProps/ctrlProp152.xml><?xml version="1.0" encoding="utf-8"?>
<formControlPr xmlns="http://schemas.microsoft.com/office/spreadsheetml/2009/9/main" objectType="CheckBox" checked="Checked" noThreeD="1" val="0"/>
</file>

<file path=xl/ctrlProps/ctrlProp153.xml><?xml version="1.0" encoding="utf-8"?>
<formControlPr xmlns="http://schemas.microsoft.com/office/spreadsheetml/2009/9/main" objectType="CheckBox" checked="Checked" noThreeD="1" val="0"/>
</file>

<file path=xl/ctrlProps/ctrlProp154.xml><?xml version="1.0" encoding="utf-8"?>
<formControlPr xmlns="http://schemas.microsoft.com/office/spreadsheetml/2009/9/main" objectType="CheckBox" noThreeD="1" val="0"/>
</file>

<file path=xl/ctrlProps/ctrlProp155.xml><?xml version="1.0" encoding="utf-8"?>
<formControlPr xmlns="http://schemas.microsoft.com/office/spreadsheetml/2009/9/main" objectType="CheckBox" noThreeD="1" val="0"/>
</file>

<file path=xl/ctrlProps/ctrlProp156.xml><?xml version="1.0" encoding="utf-8"?>
<formControlPr xmlns="http://schemas.microsoft.com/office/spreadsheetml/2009/9/main" objectType="CheckBox" checked="Checked" noThreeD="1" val="0"/>
</file>

<file path=xl/ctrlProps/ctrlProp157.xml><?xml version="1.0" encoding="utf-8"?>
<formControlPr xmlns="http://schemas.microsoft.com/office/spreadsheetml/2009/9/main" objectType="CheckBox" checked="Checked" noThreeD="1" val="0"/>
</file>

<file path=xl/ctrlProps/ctrlProp158.xml><?xml version="1.0" encoding="utf-8"?>
<formControlPr xmlns="http://schemas.microsoft.com/office/spreadsheetml/2009/9/main" objectType="CheckBox" checked="Checked" noThreeD="1" val="0"/>
</file>

<file path=xl/ctrlProps/ctrlProp159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60.xml><?xml version="1.0" encoding="utf-8"?>
<formControlPr xmlns="http://schemas.microsoft.com/office/spreadsheetml/2009/9/main" objectType="CheckBox" checked="Checked" noThreeD="1" val="0"/>
</file>

<file path=xl/ctrlProps/ctrlProp161.xml><?xml version="1.0" encoding="utf-8"?>
<formControlPr xmlns="http://schemas.microsoft.com/office/spreadsheetml/2009/9/main" objectType="CheckBox" noThreeD="1" val="0"/>
</file>

<file path=xl/ctrlProps/ctrlProp162.xml><?xml version="1.0" encoding="utf-8"?>
<formControlPr xmlns="http://schemas.microsoft.com/office/spreadsheetml/2009/9/main" objectType="CheckBox" checked="Checked" noThreeD="1" val="0"/>
</file>

<file path=xl/ctrlProps/ctrlProp163.xml><?xml version="1.0" encoding="utf-8"?>
<formControlPr xmlns="http://schemas.microsoft.com/office/spreadsheetml/2009/9/main" objectType="CheckBox" noThreeD="1" val="0"/>
</file>

<file path=xl/ctrlProps/ctrlProp164.xml><?xml version="1.0" encoding="utf-8"?>
<formControlPr xmlns="http://schemas.microsoft.com/office/spreadsheetml/2009/9/main" objectType="CheckBox" noThreeD="1" val="0"/>
</file>

<file path=xl/ctrlProps/ctrlProp165.xml><?xml version="1.0" encoding="utf-8"?>
<formControlPr xmlns="http://schemas.microsoft.com/office/spreadsheetml/2009/9/main" objectType="CheckBox" noThreeD="1" val="0"/>
</file>

<file path=xl/ctrlProps/ctrlProp166.xml><?xml version="1.0" encoding="utf-8"?>
<formControlPr xmlns="http://schemas.microsoft.com/office/spreadsheetml/2009/9/main" objectType="CheckBox" noThreeD="1" val="0"/>
</file>

<file path=xl/ctrlProps/ctrlProp167.xml><?xml version="1.0" encoding="utf-8"?>
<formControlPr xmlns="http://schemas.microsoft.com/office/spreadsheetml/2009/9/main" objectType="CheckBox" noThreeD="1" val="0"/>
</file>

<file path=xl/ctrlProps/ctrlProp168.xml><?xml version="1.0" encoding="utf-8"?>
<formControlPr xmlns="http://schemas.microsoft.com/office/spreadsheetml/2009/9/main" objectType="CheckBox" checked="Checked" noThreeD="1" val="0"/>
</file>

<file path=xl/ctrlProps/ctrlProp169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checked="Checked" noThreeD="1" val="0"/>
</file>

<file path=xl/ctrlProps/ctrlProp170.xml><?xml version="1.0" encoding="utf-8"?>
<formControlPr xmlns="http://schemas.microsoft.com/office/spreadsheetml/2009/9/main" objectType="CheckBox" noThreeD="1" val="0"/>
</file>

<file path=xl/ctrlProps/ctrlProp171.xml><?xml version="1.0" encoding="utf-8"?>
<formControlPr xmlns="http://schemas.microsoft.com/office/spreadsheetml/2009/9/main" objectType="CheckBox" checked="Checked" noThreeD="1" val="0"/>
</file>

<file path=xl/ctrlProps/ctrlProp172.xml><?xml version="1.0" encoding="utf-8"?>
<formControlPr xmlns="http://schemas.microsoft.com/office/spreadsheetml/2009/9/main" objectType="CheckBox" noThreeD="1" val="0"/>
</file>

<file path=xl/ctrlProps/ctrlProp173.xml><?xml version="1.0" encoding="utf-8"?>
<formControlPr xmlns="http://schemas.microsoft.com/office/spreadsheetml/2009/9/main" objectType="CheckBox" noThreeD="1" val="0"/>
</file>

<file path=xl/ctrlProps/ctrlProp174.xml><?xml version="1.0" encoding="utf-8"?>
<formControlPr xmlns="http://schemas.microsoft.com/office/spreadsheetml/2009/9/main" objectType="CheckBox" noThreeD="1" val="0"/>
</file>

<file path=xl/ctrlProps/ctrlProp175.xml><?xml version="1.0" encoding="utf-8"?>
<formControlPr xmlns="http://schemas.microsoft.com/office/spreadsheetml/2009/9/main" objectType="CheckBox" checked="Checked" noThreeD="1" val="0"/>
</file>

<file path=xl/ctrlProps/ctrlProp176.xml><?xml version="1.0" encoding="utf-8"?>
<formControlPr xmlns="http://schemas.microsoft.com/office/spreadsheetml/2009/9/main" objectType="CheckBox" noThreeD="1" val="0"/>
</file>

<file path=xl/ctrlProps/ctrlProp177.xml><?xml version="1.0" encoding="utf-8"?>
<formControlPr xmlns="http://schemas.microsoft.com/office/spreadsheetml/2009/9/main" objectType="CheckBox" noThreeD="1" val="0"/>
</file>

<file path=xl/ctrlProps/ctrlProp178.xml><?xml version="1.0" encoding="utf-8"?>
<formControlPr xmlns="http://schemas.microsoft.com/office/spreadsheetml/2009/9/main" objectType="CheckBox" noThreeD="1" val="0"/>
</file>

<file path=xl/ctrlProps/ctrlProp179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80.xml><?xml version="1.0" encoding="utf-8"?>
<formControlPr xmlns="http://schemas.microsoft.com/office/spreadsheetml/2009/9/main" objectType="CheckBox" noThreeD="1" val="0"/>
</file>

<file path=xl/ctrlProps/ctrlProp181.xml><?xml version="1.0" encoding="utf-8"?>
<formControlPr xmlns="http://schemas.microsoft.com/office/spreadsheetml/2009/9/main" objectType="CheckBox" checked="Checked" noThreeD="1" val="0"/>
</file>

<file path=xl/ctrlProps/ctrlProp182.xml><?xml version="1.0" encoding="utf-8"?>
<formControlPr xmlns="http://schemas.microsoft.com/office/spreadsheetml/2009/9/main" objectType="CheckBox" noThreeD="1" val="0"/>
</file>

<file path=xl/ctrlProps/ctrlProp183.xml><?xml version="1.0" encoding="utf-8"?>
<formControlPr xmlns="http://schemas.microsoft.com/office/spreadsheetml/2009/9/main" objectType="CheckBox" noThreeD="1" val="0"/>
</file>

<file path=xl/ctrlProps/ctrlProp184.xml><?xml version="1.0" encoding="utf-8"?>
<formControlPr xmlns="http://schemas.microsoft.com/office/spreadsheetml/2009/9/main" objectType="CheckBox" noThreeD="1" val="0"/>
</file>

<file path=xl/ctrlProps/ctrlProp185.xml><?xml version="1.0" encoding="utf-8"?>
<formControlPr xmlns="http://schemas.microsoft.com/office/spreadsheetml/2009/9/main" objectType="CheckBox" noThreeD="1" val="0"/>
</file>

<file path=xl/ctrlProps/ctrlProp186.xml><?xml version="1.0" encoding="utf-8"?>
<formControlPr xmlns="http://schemas.microsoft.com/office/spreadsheetml/2009/9/main" objectType="CheckBox" checked="Checked" noThreeD="1" val="0"/>
</file>

<file path=xl/ctrlProps/ctrlProp187.xml><?xml version="1.0" encoding="utf-8"?>
<formControlPr xmlns="http://schemas.microsoft.com/office/spreadsheetml/2009/9/main" objectType="CheckBox" checked="Checked" noThreeD="1" val="0"/>
</file>

<file path=xl/ctrlProps/ctrlProp188.xml><?xml version="1.0" encoding="utf-8"?>
<formControlPr xmlns="http://schemas.microsoft.com/office/spreadsheetml/2009/9/main" objectType="CheckBox" checked="Checked" noThreeD="1" val="0"/>
</file>

<file path=xl/ctrlProps/ctrlProp189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190.xml><?xml version="1.0" encoding="utf-8"?>
<formControlPr xmlns="http://schemas.microsoft.com/office/spreadsheetml/2009/9/main" objectType="CheckBox" checked="Checked" noThreeD="1" val="0"/>
</file>

<file path=xl/ctrlProps/ctrlProp191.xml><?xml version="1.0" encoding="utf-8"?>
<formControlPr xmlns="http://schemas.microsoft.com/office/spreadsheetml/2009/9/main" objectType="CheckBox" checked="Checked" noThreeD="1" val="0"/>
</file>

<file path=xl/ctrlProps/ctrlProp192.xml><?xml version="1.0" encoding="utf-8"?>
<formControlPr xmlns="http://schemas.microsoft.com/office/spreadsheetml/2009/9/main" objectType="CheckBox" checked="Checked" noThreeD="1" val="0"/>
</file>

<file path=xl/ctrlProps/ctrlProp193.xml><?xml version="1.0" encoding="utf-8"?>
<formControlPr xmlns="http://schemas.microsoft.com/office/spreadsheetml/2009/9/main" objectType="CheckBox" noThreeD="1" val="0"/>
</file>

<file path=xl/ctrlProps/ctrlProp194.xml><?xml version="1.0" encoding="utf-8"?>
<formControlPr xmlns="http://schemas.microsoft.com/office/spreadsheetml/2009/9/main" objectType="CheckBox" noThreeD="1" val="0"/>
</file>

<file path=xl/ctrlProps/ctrlProp195.xml><?xml version="1.0" encoding="utf-8"?>
<formControlPr xmlns="http://schemas.microsoft.com/office/spreadsheetml/2009/9/main" objectType="CheckBox" checked="Checked" noThreeD="1" val="0"/>
</file>

<file path=xl/ctrlProps/ctrlProp196.xml><?xml version="1.0" encoding="utf-8"?>
<formControlPr xmlns="http://schemas.microsoft.com/office/spreadsheetml/2009/9/main" objectType="CheckBox" checked="Checked" noThreeD="1" val="0"/>
</file>

<file path=xl/ctrlProps/ctrlProp197.xml><?xml version="1.0" encoding="utf-8"?>
<formControlPr xmlns="http://schemas.microsoft.com/office/spreadsheetml/2009/9/main" objectType="CheckBox" checked="Checked" noThreeD="1" val="0"/>
</file>

<file path=xl/ctrlProps/ctrlProp198.xml><?xml version="1.0" encoding="utf-8"?>
<formControlPr xmlns="http://schemas.microsoft.com/office/spreadsheetml/2009/9/main" objectType="CheckBox" checked="Checked" noThreeD="1" val="0"/>
</file>

<file path=xl/ctrlProps/ctrlProp19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checked="Checked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checked="Checked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checked="Checked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checked="Checked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checked="Checked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819275" y="211455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48</xdr:row>
          <xdr:rowOff>0</xdr:rowOff>
        </xdr:from>
        <xdr:to>
          <xdr:col>252</xdr:col>
          <xdr:colOff>304800</xdr:colOff>
          <xdr:row>48</xdr:row>
          <xdr:rowOff>104775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199291575" y="10620375"/>
              <a:ext cx="304800" cy="1047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500062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1028700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04862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819275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48</xdr:row>
          <xdr:rowOff>0</xdr:rowOff>
        </xdr:from>
        <xdr:to>
          <xdr:col>252</xdr:col>
          <xdr:colOff>390525</xdr:colOff>
          <xdr:row>49</xdr:row>
          <xdr:rowOff>9525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199291575" y="10620375"/>
              <a:ext cx="390525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22910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10</xdr:row>
          <xdr:rowOff>161925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5000625" y="192405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210050" y="211455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1028700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735330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47625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8039100" y="1857375"/>
              <a:ext cx="39052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7362825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1047750" y="28670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1047750" y="30480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828800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83832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200525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191000" y="28575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5000625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500062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7372350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067675" y="3038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7372350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067675" y="28575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7</xdr:row>
          <xdr:rowOff>9525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7410450" y="118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7410450" y="13620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6</xdr:row>
          <xdr:rowOff>9525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7410450" y="10001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4</xdr:row>
          <xdr:rowOff>57150</xdr:rowOff>
        </xdr:from>
        <xdr:to>
          <xdr:col>9</xdr:col>
          <xdr:colOff>609600</xdr:colOff>
          <xdr:row>4</xdr:row>
          <xdr:rowOff>152400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7391400" y="876300"/>
              <a:ext cx="390525" cy="952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3</xdr:row>
          <xdr:rowOff>38100</xdr:rowOff>
        </xdr:from>
        <xdr:to>
          <xdr:col>9</xdr:col>
          <xdr:colOff>590550</xdr:colOff>
          <xdr:row>4</xdr:row>
          <xdr:rowOff>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7372350" y="676275"/>
              <a:ext cx="390525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209550</xdr:colOff>
          <xdr:row>3</xdr:row>
          <xdr:rowOff>38100</xdr:rowOff>
        </xdr:from>
        <xdr:to>
          <xdr:col>10</xdr:col>
          <xdr:colOff>600075</xdr:colOff>
          <xdr:row>4</xdr:row>
          <xdr:rowOff>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8058150" y="676275"/>
              <a:ext cx="390525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</xdr:row>
          <xdr:rowOff>19050</xdr:rowOff>
        </xdr:from>
        <xdr:to>
          <xdr:col>10</xdr:col>
          <xdr:colOff>619125</xdr:colOff>
          <xdr:row>4</xdr:row>
          <xdr:rowOff>133350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8067675" y="838200"/>
              <a:ext cx="400050" cy="1143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067675" y="10001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9525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067675" y="11811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067675" y="13620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819275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102870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22910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5000625" y="22955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172200" y="22955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43</xdr:row>
          <xdr:rowOff>9525</xdr:rowOff>
        </xdr:from>
        <xdr:to>
          <xdr:col>1</xdr:col>
          <xdr:colOff>600075</xdr:colOff>
          <xdr:row>44</xdr:row>
          <xdr:rowOff>28575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1047750" y="9696450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0</xdr:rowOff>
        </xdr:from>
        <xdr:to>
          <xdr:col>1</xdr:col>
          <xdr:colOff>600075</xdr:colOff>
          <xdr:row>45</xdr:row>
          <xdr:rowOff>9525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1047750" y="98679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838325" y="986790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43</xdr:row>
          <xdr:rowOff>0</xdr:rowOff>
        </xdr:from>
        <xdr:to>
          <xdr:col>2</xdr:col>
          <xdr:colOff>600075</xdr:colOff>
          <xdr:row>44</xdr:row>
          <xdr:rowOff>9525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838325" y="96869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44</xdr:row>
          <xdr:rowOff>0</xdr:rowOff>
        </xdr:from>
        <xdr:to>
          <xdr:col>5</xdr:col>
          <xdr:colOff>638175</xdr:colOff>
          <xdr:row>45</xdr:row>
          <xdr:rowOff>9525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248150" y="98679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43</xdr:row>
          <xdr:rowOff>0</xdr:rowOff>
        </xdr:from>
        <xdr:to>
          <xdr:col>5</xdr:col>
          <xdr:colOff>619125</xdr:colOff>
          <xdr:row>44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238625" y="96869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981575" y="98679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43</xdr:row>
          <xdr:rowOff>0</xdr:rowOff>
        </xdr:from>
        <xdr:to>
          <xdr:col>6</xdr:col>
          <xdr:colOff>571500</xdr:colOff>
          <xdr:row>44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981575" y="96869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44</xdr:row>
          <xdr:rowOff>0</xdr:rowOff>
        </xdr:from>
        <xdr:to>
          <xdr:col>9</xdr:col>
          <xdr:colOff>600075</xdr:colOff>
          <xdr:row>45</xdr:row>
          <xdr:rowOff>9525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7372350" y="98679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9525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067675" y="98679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43</xdr:row>
          <xdr:rowOff>0</xdr:rowOff>
        </xdr:from>
        <xdr:to>
          <xdr:col>9</xdr:col>
          <xdr:colOff>581025</xdr:colOff>
          <xdr:row>44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7362825" y="96869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43</xdr:row>
          <xdr:rowOff>0</xdr:rowOff>
        </xdr:from>
        <xdr:to>
          <xdr:col>10</xdr:col>
          <xdr:colOff>609600</xdr:colOff>
          <xdr:row>44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067675" y="96869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172200" y="98679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43</xdr:row>
          <xdr:rowOff>0</xdr:rowOff>
        </xdr:from>
        <xdr:to>
          <xdr:col>8</xdr:col>
          <xdr:colOff>190500</xdr:colOff>
          <xdr:row>44</xdr:row>
          <xdr:rowOff>9525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172200" y="96869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3009900" y="98679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43</xdr:row>
          <xdr:rowOff>0</xdr:rowOff>
        </xdr:from>
        <xdr:to>
          <xdr:col>4</xdr:col>
          <xdr:colOff>190500</xdr:colOff>
          <xdr:row>44</xdr:row>
          <xdr:rowOff>9525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3009900" y="96869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8048625" y="2257425"/>
              <a:ext cx="400050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7353300" y="22955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172200" y="21145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172200" y="19335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172200" y="98679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32</xdr:row>
          <xdr:rowOff>0</xdr:rowOff>
        </xdr:from>
        <xdr:to>
          <xdr:col>2</xdr:col>
          <xdr:colOff>600075</xdr:colOff>
          <xdr:row>33</xdr:row>
          <xdr:rowOff>9525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838325" y="70580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32</xdr:row>
          <xdr:rowOff>0</xdr:rowOff>
        </xdr:from>
        <xdr:to>
          <xdr:col>3</xdr:col>
          <xdr:colOff>600075</xdr:colOff>
          <xdr:row>33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628900" y="7058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18</xdr:row>
      <xdr:rowOff>0</xdr:rowOff>
    </xdr:from>
    <xdr:ext cx="4327525" cy="28575"/>
    <xdr:sp>
      <xdr:nvSpPr>
        <xdr:cNvPr id="2" name="Text Box 1"/>
        <xdr:cNvSpPr txBox="1">
          <a:spLocks noChangeArrowheads="1"/>
        </xdr:cNvSpPr>
      </xdr:nvSpPr>
      <xdr:spPr>
        <a:xfrm>
          <a:off x="0" y="4524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84675" cy="28575"/>
    <xdr:sp>
      <xdr:nvSpPr>
        <xdr:cNvPr id="3" name="Text Box 1"/>
        <xdr:cNvSpPr txBox="1">
          <a:spLocks noChangeArrowheads="1"/>
        </xdr:cNvSpPr>
      </xdr:nvSpPr>
      <xdr:spPr>
        <a:xfrm>
          <a:off x="0" y="4524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460875" cy="28575"/>
    <xdr:sp>
      <xdr:nvSpPr>
        <xdr:cNvPr id="4" name="Text Box 1"/>
        <xdr:cNvSpPr txBox="1">
          <a:spLocks noChangeArrowheads="1"/>
        </xdr:cNvSpPr>
      </xdr:nvSpPr>
      <xdr:spPr>
        <a:xfrm>
          <a:off x="0" y="4524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5" name="Text Box 1"/>
        <xdr:cNvSpPr txBox="1">
          <a:spLocks noChangeArrowheads="1"/>
        </xdr:cNvSpPr>
      </xdr:nvSpPr>
      <xdr:spPr>
        <a:xfrm>
          <a:off x="0" y="4524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6" name="Text Box 1"/>
        <xdr:cNvSpPr txBox="1">
          <a:spLocks noChangeArrowheads="1"/>
        </xdr:cNvSpPr>
      </xdr:nvSpPr>
      <xdr:spPr>
        <a:xfrm>
          <a:off x="0" y="4524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7" name="Text Box 1"/>
        <xdr:cNvSpPr txBox="1">
          <a:spLocks noChangeArrowheads="1"/>
        </xdr:cNvSpPr>
      </xdr:nvSpPr>
      <xdr:spPr>
        <a:xfrm>
          <a:off x="0" y="4524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84675" cy="28575"/>
    <xdr:sp>
      <xdr:nvSpPr>
        <xdr:cNvPr id="8" name="Text Box 1"/>
        <xdr:cNvSpPr txBox="1">
          <a:spLocks noChangeArrowheads="1"/>
        </xdr:cNvSpPr>
      </xdr:nvSpPr>
      <xdr:spPr>
        <a:xfrm>
          <a:off x="0" y="4524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460875" cy="28575"/>
    <xdr:sp>
      <xdr:nvSpPr>
        <xdr:cNvPr id="9" name="Text Box 1"/>
        <xdr:cNvSpPr txBox="1">
          <a:spLocks noChangeArrowheads="1"/>
        </xdr:cNvSpPr>
      </xdr:nvSpPr>
      <xdr:spPr>
        <a:xfrm>
          <a:off x="0" y="4524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10" name="Text Box 1"/>
        <xdr:cNvSpPr txBox="1">
          <a:spLocks noChangeArrowheads="1"/>
        </xdr:cNvSpPr>
      </xdr:nvSpPr>
      <xdr:spPr>
        <a:xfrm>
          <a:off x="0" y="4524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11" name="Text Box 1"/>
        <xdr:cNvSpPr txBox="1">
          <a:spLocks noChangeArrowheads="1"/>
        </xdr:cNvSpPr>
      </xdr:nvSpPr>
      <xdr:spPr>
        <a:xfrm>
          <a:off x="0" y="4524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12" name="Text Box 1"/>
        <xdr:cNvSpPr txBox="1">
          <a:spLocks noChangeArrowheads="1"/>
        </xdr:cNvSpPr>
      </xdr:nvSpPr>
      <xdr:spPr>
        <a:xfrm>
          <a:off x="0" y="4524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90675" y="10629900"/>
              <a:ext cx="304800" cy="1047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905375" y="2143125"/>
              <a:ext cx="390525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0</xdr:rowOff>
        </xdr:from>
        <xdr:to>
          <xdr:col>2</xdr:col>
          <xdr:colOff>723900</xdr:colOff>
          <xdr:row>10</xdr:row>
          <xdr:rowOff>0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905000" y="1971675"/>
              <a:ext cx="4095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90675" y="10629900"/>
              <a:ext cx="3905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895475" y="2209800"/>
              <a:ext cx="4286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6</xdr:col>
          <xdr:colOff>9525</xdr:colOff>
          <xdr:row>10</xdr:row>
          <xdr:rowOff>47625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4238625" y="1962150"/>
              <a:ext cx="409575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666750</xdr:colOff>
          <xdr:row>10</xdr:row>
          <xdr:rowOff>47625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905375" y="192405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6</xdr:col>
          <xdr:colOff>9525</xdr:colOff>
          <xdr:row>11</xdr:row>
          <xdr:rowOff>28575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4229100" y="2209800"/>
              <a:ext cx="41910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1181100" y="1971675"/>
              <a:ext cx="4095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19050</xdr:colOff>
          <xdr:row>11</xdr:row>
          <xdr:rowOff>38100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1181100" y="2209800"/>
              <a:ext cx="428625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10</xdr:col>
          <xdr:colOff>0</xdr:colOff>
          <xdr:row>10</xdr:row>
          <xdr:rowOff>38100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7277100" y="1971675"/>
              <a:ext cx="409575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8001000" y="1943100"/>
              <a:ext cx="40957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10</xdr:col>
          <xdr:colOff>0</xdr:colOff>
          <xdr:row>11</xdr:row>
          <xdr:rowOff>19050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7277100" y="2200275"/>
              <a:ext cx="4095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171450</xdr:rowOff>
        </xdr:from>
        <xdr:to>
          <xdr:col>10</xdr:col>
          <xdr:colOff>723900</xdr:colOff>
          <xdr:row>11</xdr:row>
          <xdr:rowOff>38100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8001000" y="2143125"/>
              <a:ext cx="4095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7229475" y="685800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8020050" y="733425"/>
              <a:ext cx="41910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239000" y="885825"/>
              <a:ext cx="4095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11</xdr:col>
          <xdr:colOff>0</xdr:colOff>
          <xdr:row>5</xdr:row>
          <xdr:rowOff>38100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8010525" y="876300"/>
              <a:ext cx="438150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781175" y="4667250"/>
              <a:ext cx="390525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543175" y="466725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1028700" y="554355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10191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7716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771650" y="554355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4076700" y="57245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4076700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838700" y="57435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8291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143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886700" y="575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124700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886700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6000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6000750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952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952750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600075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6</xdr:row>
          <xdr:rowOff>190500</xdr:rowOff>
        </xdr:to>
        <xdr:sp>
          <xdr:nvSpPr>
            <xdr:cNvPr id="7206" name="Check Box 38" hidden="1">
              <a:extLst>
                <a:ext uri="{63B3BB69-23CF-44E3-9099-C40C66FF867C}">
                  <a14:compatExt spid="_x0000_s7206"/>
                </a:ext>
              </a:extLst>
            </xdr:cNvPr>
            <xdr:cNvSpPr/>
          </xdr:nvSpPr>
          <xdr:spPr>
            <a:xfrm>
              <a:off x="7162800" y="1343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7</xdr:row>
          <xdr:rowOff>200025</xdr:rowOff>
        </xdr:to>
        <xdr:sp>
          <xdr:nvSpPr>
            <xdr:cNvPr id="7207" name="Check Box 39" hidden="1">
              <a:extLst>
                <a:ext uri="{63B3BB69-23CF-44E3-9099-C40C66FF867C}">
                  <a14:compatExt spid="_x0000_s7207"/>
                </a:ext>
              </a:extLst>
            </xdr:cNvPr>
            <xdr:cNvSpPr/>
          </xdr:nvSpPr>
          <xdr:spPr>
            <a:xfrm>
              <a:off x="7162800" y="15525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5</xdr:row>
          <xdr:rowOff>190500</xdr:rowOff>
        </xdr:to>
        <xdr:sp>
          <xdr:nvSpPr>
            <xdr:cNvPr id="7208" name="Check Box 40" hidden="1">
              <a:extLst>
                <a:ext uri="{63B3BB69-23CF-44E3-9099-C40C66FF867C}">
                  <a14:compatExt spid="_x0000_s7208"/>
                </a:ext>
              </a:extLst>
            </xdr:cNvPr>
            <xdr:cNvSpPr/>
          </xdr:nvSpPr>
          <xdr:spPr>
            <a:xfrm>
              <a:off x="7162800" y="11334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4</xdr:row>
          <xdr:rowOff>57150</xdr:rowOff>
        </xdr:from>
        <xdr:to>
          <xdr:col>9</xdr:col>
          <xdr:colOff>609600</xdr:colOff>
          <xdr:row>4</xdr:row>
          <xdr:rowOff>152400</xdr:rowOff>
        </xdr:to>
        <xdr:sp>
          <xdr:nvSpPr>
            <xdr:cNvPr id="7209" name="Check Box 41" hidden="1">
              <a:extLst>
                <a:ext uri="{63B3BB69-23CF-44E3-9099-C40C66FF867C}">
                  <a14:compatExt spid="_x0000_s7209"/>
                </a:ext>
              </a:extLst>
            </xdr:cNvPr>
            <xdr:cNvSpPr/>
          </xdr:nvSpPr>
          <xdr:spPr>
            <a:xfrm>
              <a:off x="7143750" y="981075"/>
              <a:ext cx="390525" cy="952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3</xdr:row>
          <xdr:rowOff>38100</xdr:rowOff>
        </xdr:from>
        <xdr:to>
          <xdr:col>9</xdr:col>
          <xdr:colOff>590550</xdr:colOff>
          <xdr:row>3</xdr:row>
          <xdr:rowOff>180975</xdr:rowOff>
        </xdr:to>
        <xdr:sp>
          <xdr:nvSpPr>
            <xdr:cNvPr id="7210" name="Check Box 42" hidden="1">
              <a:extLst>
                <a:ext uri="{63B3BB69-23CF-44E3-9099-C40C66FF867C}">
                  <a14:compatExt spid="_x0000_s7210"/>
                </a:ext>
              </a:extLst>
            </xdr:cNvPr>
            <xdr:cNvSpPr/>
          </xdr:nvSpPr>
          <xdr:spPr>
            <a:xfrm>
              <a:off x="7124700" y="752475"/>
              <a:ext cx="390525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209550</xdr:colOff>
          <xdr:row>3</xdr:row>
          <xdr:rowOff>38100</xdr:rowOff>
        </xdr:from>
        <xdr:to>
          <xdr:col>10</xdr:col>
          <xdr:colOff>600075</xdr:colOff>
          <xdr:row>3</xdr:row>
          <xdr:rowOff>180975</xdr:rowOff>
        </xdr:to>
        <xdr:sp>
          <xdr:nvSpPr>
            <xdr:cNvPr id="7211" name="Check Box 43" hidden="1">
              <a:extLst>
                <a:ext uri="{63B3BB69-23CF-44E3-9099-C40C66FF867C}">
                  <a14:compatExt spid="_x0000_s7211"/>
                </a:ext>
              </a:extLst>
            </xdr:cNvPr>
            <xdr:cNvSpPr/>
          </xdr:nvSpPr>
          <xdr:spPr>
            <a:xfrm>
              <a:off x="7896225" y="752475"/>
              <a:ext cx="390525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</xdr:row>
          <xdr:rowOff>19050</xdr:rowOff>
        </xdr:from>
        <xdr:to>
          <xdr:col>10</xdr:col>
          <xdr:colOff>619125</xdr:colOff>
          <xdr:row>4</xdr:row>
          <xdr:rowOff>133350</xdr:rowOff>
        </xdr:to>
        <xdr:sp>
          <xdr:nvSpPr>
            <xdr:cNvPr id="7212" name="Check Box 44" hidden="1">
              <a:extLst>
                <a:ext uri="{63B3BB69-23CF-44E3-9099-C40C66FF867C}">
                  <a14:compatExt spid="_x0000_s7212"/>
                </a:ext>
              </a:extLst>
            </xdr:cNvPr>
            <xdr:cNvSpPr/>
          </xdr:nvSpPr>
          <xdr:spPr>
            <a:xfrm>
              <a:off x="7905750" y="942975"/>
              <a:ext cx="400050" cy="1143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5</xdr:row>
          <xdr:rowOff>190500</xdr:rowOff>
        </xdr:to>
        <xdr:sp>
          <xdr:nvSpPr>
            <xdr:cNvPr id="7213" name="Check Box 45" hidden="1">
              <a:extLst>
                <a:ext uri="{63B3BB69-23CF-44E3-9099-C40C66FF867C}">
                  <a14:compatExt spid="_x0000_s7213"/>
                </a:ext>
              </a:extLst>
            </xdr:cNvPr>
            <xdr:cNvSpPr/>
          </xdr:nvSpPr>
          <xdr:spPr>
            <a:xfrm>
              <a:off x="7905750" y="1133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6</xdr:row>
          <xdr:rowOff>190500</xdr:rowOff>
        </xdr:to>
        <xdr:sp>
          <xdr:nvSpPr>
            <xdr:cNvPr id="7214" name="Check Box 46" hidden="1">
              <a:extLst>
                <a:ext uri="{63B3BB69-23CF-44E3-9099-C40C66FF867C}">
                  <a14:compatExt spid="_x0000_s7214"/>
                </a:ext>
              </a:extLst>
            </xdr:cNvPr>
            <xdr:cNvSpPr/>
          </xdr:nvSpPr>
          <xdr:spPr>
            <a:xfrm>
              <a:off x="7905750" y="13430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7</xdr:row>
          <xdr:rowOff>190500</xdr:rowOff>
        </xdr:to>
        <xdr:sp>
          <xdr:nvSpPr>
            <xdr:cNvPr id="7215" name="Check Box 47" hidden="1">
              <a:extLst>
                <a:ext uri="{63B3BB69-23CF-44E3-9099-C40C66FF867C}">
                  <a14:compatExt spid="_x0000_s7215"/>
                </a:ext>
              </a:extLst>
            </xdr:cNvPr>
            <xdr:cNvSpPr/>
          </xdr:nvSpPr>
          <xdr:spPr>
            <a:xfrm>
              <a:off x="7905750" y="1552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6</xdr:row>
          <xdr:rowOff>190500</xdr:rowOff>
        </xdr:to>
        <xdr:sp>
          <xdr:nvSpPr>
            <xdr:cNvPr id="7216" name="Check Box 48" hidden="1">
              <a:extLst>
                <a:ext uri="{63B3BB69-23CF-44E3-9099-C40C66FF867C}">
                  <a14:compatExt spid="_x0000_s7216"/>
                </a:ext>
              </a:extLst>
            </xdr:cNvPr>
            <xdr:cNvSpPr/>
          </xdr:nvSpPr>
          <xdr:spPr>
            <a:xfrm>
              <a:off x="7162800" y="13430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7</xdr:row>
          <xdr:rowOff>200025</xdr:rowOff>
        </xdr:to>
        <xdr:sp>
          <xdr:nvSpPr>
            <xdr:cNvPr id="7217" name="Check Box 49" hidden="1">
              <a:extLst>
                <a:ext uri="{63B3BB69-23CF-44E3-9099-C40C66FF867C}">
                  <a14:compatExt spid="_x0000_s7217"/>
                </a:ext>
              </a:extLst>
            </xdr:cNvPr>
            <xdr:cNvSpPr/>
          </xdr:nvSpPr>
          <xdr:spPr>
            <a:xfrm>
              <a:off x="7162800" y="15525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5</xdr:row>
          <xdr:rowOff>190500</xdr:rowOff>
        </xdr:to>
        <xdr:sp>
          <xdr:nvSpPr>
            <xdr:cNvPr id="7218" name="Check Box 50" hidden="1">
              <a:extLst>
                <a:ext uri="{63B3BB69-23CF-44E3-9099-C40C66FF867C}">
                  <a14:compatExt spid="_x0000_s7218"/>
                </a:ext>
              </a:extLst>
            </xdr:cNvPr>
            <xdr:cNvSpPr/>
          </xdr:nvSpPr>
          <xdr:spPr>
            <a:xfrm>
              <a:off x="7162800" y="11334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4</xdr:row>
          <xdr:rowOff>57150</xdr:rowOff>
        </xdr:from>
        <xdr:to>
          <xdr:col>9</xdr:col>
          <xdr:colOff>609600</xdr:colOff>
          <xdr:row>4</xdr:row>
          <xdr:rowOff>152400</xdr:rowOff>
        </xdr:to>
        <xdr:sp>
          <xdr:nvSpPr>
            <xdr:cNvPr id="7219" name="Check Box 51" hidden="1">
              <a:extLst>
                <a:ext uri="{63B3BB69-23CF-44E3-9099-C40C66FF867C}">
                  <a14:compatExt spid="_x0000_s7219"/>
                </a:ext>
              </a:extLst>
            </xdr:cNvPr>
            <xdr:cNvSpPr/>
          </xdr:nvSpPr>
          <xdr:spPr>
            <a:xfrm>
              <a:off x="7143750" y="981075"/>
              <a:ext cx="390525" cy="952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3</xdr:row>
          <xdr:rowOff>38100</xdr:rowOff>
        </xdr:from>
        <xdr:to>
          <xdr:col>9</xdr:col>
          <xdr:colOff>590550</xdr:colOff>
          <xdr:row>3</xdr:row>
          <xdr:rowOff>180975</xdr:rowOff>
        </xdr:to>
        <xdr:sp>
          <xdr:nvSpPr>
            <xdr:cNvPr id="7220" name="Check Box 52" hidden="1">
              <a:extLst>
                <a:ext uri="{63B3BB69-23CF-44E3-9099-C40C66FF867C}">
                  <a14:compatExt spid="_x0000_s7220"/>
                </a:ext>
              </a:extLst>
            </xdr:cNvPr>
            <xdr:cNvSpPr/>
          </xdr:nvSpPr>
          <xdr:spPr>
            <a:xfrm>
              <a:off x="7124700" y="752475"/>
              <a:ext cx="390525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209550</xdr:colOff>
          <xdr:row>3</xdr:row>
          <xdr:rowOff>38100</xdr:rowOff>
        </xdr:from>
        <xdr:to>
          <xdr:col>10</xdr:col>
          <xdr:colOff>600075</xdr:colOff>
          <xdr:row>3</xdr:row>
          <xdr:rowOff>180975</xdr:rowOff>
        </xdr:to>
        <xdr:sp>
          <xdr:nvSpPr>
            <xdr:cNvPr id="7221" name="Check Box 53" hidden="1">
              <a:extLst>
                <a:ext uri="{63B3BB69-23CF-44E3-9099-C40C66FF867C}">
                  <a14:compatExt spid="_x0000_s7221"/>
                </a:ext>
              </a:extLst>
            </xdr:cNvPr>
            <xdr:cNvSpPr/>
          </xdr:nvSpPr>
          <xdr:spPr>
            <a:xfrm>
              <a:off x="7896225" y="752475"/>
              <a:ext cx="390525" cy="1428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</xdr:row>
          <xdr:rowOff>19050</xdr:rowOff>
        </xdr:from>
        <xdr:to>
          <xdr:col>10</xdr:col>
          <xdr:colOff>619125</xdr:colOff>
          <xdr:row>4</xdr:row>
          <xdr:rowOff>133350</xdr:rowOff>
        </xdr:to>
        <xdr:sp>
          <xdr:nvSpPr>
            <xdr:cNvPr id="7222" name="Check Box 54" hidden="1">
              <a:extLst>
                <a:ext uri="{63B3BB69-23CF-44E3-9099-C40C66FF867C}">
                  <a14:compatExt spid="_x0000_s7222"/>
                </a:ext>
              </a:extLst>
            </xdr:cNvPr>
            <xdr:cNvSpPr/>
          </xdr:nvSpPr>
          <xdr:spPr>
            <a:xfrm>
              <a:off x="7905750" y="942975"/>
              <a:ext cx="400050" cy="1143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5</xdr:row>
          <xdr:rowOff>190500</xdr:rowOff>
        </xdr:to>
        <xdr:sp>
          <xdr:nvSpPr>
            <xdr:cNvPr id="7223" name="Check Box 55" hidden="1">
              <a:extLst>
                <a:ext uri="{63B3BB69-23CF-44E3-9099-C40C66FF867C}">
                  <a14:compatExt spid="_x0000_s7223"/>
                </a:ext>
              </a:extLst>
            </xdr:cNvPr>
            <xdr:cNvSpPr/>
          </xdr:nvSpPr>
          <xdr:spPr>
            <a:xfrm>
              <a:off x="7905750" y="1133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6</xdr:row>
          <xdr:rowOff>190500</xdr:rowOff>
        </xdr:to>
        <xdr:sp>
          <xdr:nvSpPr>
            <xdr:cNvPr id="7224" name="Check Box 56" hidden="1">
              <a:extLst>
                <a:ext uri="{63B3BB69-23CF-44E3-9099-C40C66FF867C}">
                  <a14:compatExt spid="_x0000_s7224"/>
                </a:ext>
              </a:extLst>
            </xdr:cNvPr>
            <xdr:cNvSpPr/>
          </xdr:nvSpPr>
          <xdr:spPr>
            <a:xfrm>
              <a:off x="7905750" y="13430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7</xdr:row>
          <xdr:rowOff>190500</xdr:rowOff>
        </xdr:to>
        <xdr:sp>
          <xdr:nvSpPr>
            <xdr:cNvPr id="7225" name="Check Box 57" hidden="1">
              <a:extLst>
                <a:ext uri="{63B3BB69-23CF-44E3-9099-C40C66FF867C}">
                  <a14:compatExt spid="_x0000_s7225"/>
                </a:ext>
              </a:extLst>
            </xdr:cNvPr>
            <xdr:cNvSpPr/>
          </xdr:nvSpPr>
          <xdr:spPr>
            <a:xfrm>
              <a:off x="7905750" y="1552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17</xdr:row>
      <xdr:rowOff>0</xdr:rowOff>
    </xdr:from>
    <xdr:ext cx="4327525" cy="28575"/>
    <xdr:sp>
      <xdr:nvSpPr>
        <xdr:cNvPr id="2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3" name="Text Box 1"/>
        <xdr:cNvSpPr txBox="1">
          <a:spLocks noChangeArrowheads="1"/>
        </xdr:cNvSpPr>
      </xdr:nvSpPr>
      <xdr:spPr>
        <a:xfrm>
          <a:off x="0" y="50768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4" name="Text Box 1"/>
        <xdr:cNvSpPr txBox="1">
          <a:spLocks noChangeArrowheads="1"/>
        </xdr:cNvSpPr>
      </xdr:nvSpPr>
      <xdr:spPr>
        <a:xfrm>
          <a:off x="0" y="50768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5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6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7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8" name="Text Box 1"/>
        <xdr:cNvSpPr txBox="1">
          <a:spLocks noChangeArrowheads="1"/>
        </xdr:cNvSpPr>
      </xdr:nvSpPr>
      <xdr:spPr>
        <a:xfrm>
          <a:off x="0" y="50768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9" name="Text Box 1"/>
        <xdr:cNvSpPr txBox="1">
          <a:spLocks noChangeArrowheads="1"/>
        </xdr:cNvSpPr>
      </xdr:nvSpPr>
      <xdr:spPr>
        <a:xfrm>
          <a:off x="0" y="50768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0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1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2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13" name="Text Box 1"/>
        <xdr:cNvSpPr txBox="1">
          <a:spLocks noChangeArrowheads="1"/>
        </xdr:cNvSpPr>
      </xdr:nvSpPr>
      <xdr:spPr>
        <a:xfrm>
          <a:off x="0" y="50768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14" name="Text Box 1"/>
        <xdr:cNvSpPr txBox="1">
          <a:spLocks noChangeArrowheads="1"/>
        </xdr:cNvSpPr>
      </xdr:nvSpPr>
      <xdr:spPr>
        <a:xfrm>
          <a:off x="0" y="50768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5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16" name="Text Box 1"/>
        <xdr:cNvSpPr txBox="1">
          <a:spLocks noChangeArrowheads="1"/>
        </xdr:cNvSpPr>
      </xdr:nvSpPr>
      <xdr:spPr>
        <a:xfrm>
          <a:off x="0" y="50768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17" name="Text Box 1"/>
        <xdr:cNvSpPr txBox="1">
          <a:spLocks noChangeArrowheads="1"/>
        </xdr:cNvSpPr>
      </xdr:nvSpPr>
      <xdr:spPr>
        <a:xfrm>
          <a:off x="0" y="50768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8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9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20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21" name="Text Box 1"/>
        <xdr:cNvSpPr txBox="1">
          <a:spLocks noChangeArrowheads="1"/>
        </xdr:cNvSpPr>
      </xdr:nvSpPr>
      <xdr:spPr>
        <a:xfrm>
          <a:off x="0" y="50768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22" name="Text Box 1"/>
        <xdr:cNvSpPr txBox="1">
          <a:spLocks noChangeArrowheads="1"/>
        </xdr:cNvSpPr>
      </xdr:nvSpPr>
      <xdr:spPr>
        <a:xfrm>
          <a:off x="0" y="50768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23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24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25" name="Text Box 1"/>
        <xdr:cNvSpPr txBox="1">
          <a:spLocks noChangeArrowheads="1"/>
        </xdr:cNvSpPr>
      </xdr:nvSpPr>
      <xdr:spPr>
        <a:xfrm>
          <a:off x="0" y="50768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26" name="Text Box 1"/>
        <xdr:cNvSpPr txBox="1">
          <a:spLocks noChangeArrowheads="1"/>
        </xdr:cNvSpPr>
      </xdr:nvSpPr>
      <xdr:spPr>
        <a:xfrm>
          <a:off x="0" y="50768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27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28" name="Text Box 1"/>
        <xdr:cNvSpPr txBox="1">
          <a:spLocks noChangeArrowheads="1"/>
        </xdr:cNvSpPr>
      </xdr:nvSpPr>
      <xdr:spPr>
        <a:xfrm>
          <a:off x="0" y="4759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460875" cy="28575"/>
    <xdr:sp>
      <xdr:nvSpPr>
        <xdr:cNvPr id="29" name="Text Box 1"/>
        <xdr:cNvSpPr txBox="1">
          <a:spLocks noChangeArrowheads="1"/>
        </xdr:cNvSpPr>
      </xdr:nvSpPr>
      <xdr:spPr>
        <a:xfrm>
          <a:off x="0" y="47593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30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31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32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33" name="Text Box 1"/>
        <xdr:cNvSpPr txBox="1">
          <a:spLocks noChangeArrowheads="1"/>
        </xdr:cNvSpPr>
      </xdr:nvSpPr>
      <xdr:spPr>
        <a:xfrm>
          <a:off x="0" y="4759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460875" cy="28575"/>
    <xdr:sp>
      <xdr:nvSpPr>
        <xdr:cNvPr id="34" name="Text Box 1"/>
        <xdr:cNvSpPr txBox="1">
          <a:spLocks noChangeArrowheads="1"/>
        </xdr:cNvSpPr>
      </xdr:nvSpPr>
      <xdr:spPr>
        <a:xfrm>
          <a:off x="0" y="47593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35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36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37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38" name="Text Box 1"/>
        <xdr:cNvSpPr txBox="1">
          <a:spLocks noChangeArrowheads="1"/>
        </xdr:cNvSpPr>
      </xdr:nvSpPr>
      <xdr:spPr>
        <a:xfrm>
          <a:off x="0" y="4759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39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40" name="Text Box 1"/>
        <xdr:cNvSpPr txBox="1">
          <a:spLocks noChangeArrowheads="1"/>
        </xdr:cNvSpPr>
      </xdr:nvSpPr>
      <xdr:spPr>
        <a:xfrm>
          <a:off x="0" y="4759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460875" cy="28575"/>
    <xdr:sp>
      <xdr:nvSpPr>
        <xdr:cNvPr id="41" name="Text Box 1"/>
        <xdr:cNvSpPr txBox="1">
          <a:spLocks noChangeArrowheads="1"/>
        </xdr:cNvSpPr>
      </xdr:nvSpPr>
      <xdr:spPr>
        <a:xfrm>
          <a:off x="0" y="47593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42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43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44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45" name="Text Box 1"/>
        <xdr:cNvSpPr txBox="1">
          <a:spLocks noChangeArrowheads="1"/>
        </xdr:cNvSpPr>
      </xdr:nvSpPr>
      <xdr:spPr>
        <a:xfrm>
          <a:off x="0" y="4759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460875" cy="28575"/>
    <xdr:sp>
      <xdr:nvSpPr>
        <xdr:cNvPr id="46" name="Text Box 1"/>
        <xdr:cNvSpPr txBox="1">
          <a:spLocks noChangeArrowheads="1"/>
        </xdr:cNvSpPr>
      </xdr:nvSpPr>
      <xdr:spPr>
        <a:xfrm>
          <a:off x="0" y="47593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47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48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49" name="Text Box 1"/>
        <xdr:cNvSpPr txBox="1">
          <a:spLocks noChangeArrowheads="1"/>
        </xdr:cNvSpPr>
      </xdr:nvSpPr>
      <xdr:spPr>
        <a:xfrm>
          <a:off x="0" y="4759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50" name="Text Box 1"/>
        <xdr:cNvSpPr txBox="1">
          <a:spLocks noChangeArrowheads="1"/>
        </xdr:cNvSpPr>
      </xdr:nvSpPr>
      <xdr:spPr>
        <a:xfrm>
          <a:off x="0" y="4759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11</xdr:row>
          <xdr:rowOff>142875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52625" y="25431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266825" y="93472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7</xdr:row>
          <xdr:rowOff>219075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200150" y="1609725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705350" y="93472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162675" y="93472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562850" y="93567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13</xdr:row>
          <xdr:rowOff>180975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962150" y="30384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11</xdr:row>
          <xdr:rowOff>19050</xdr:rowOff>
        </xdr:from>
        <xdr:to>
          <xdr:col>5</xdr:col>
          <xdr:colOff>704850</xdr:colOff>
          <xdr:row>11</xdr:row>
          <xdr:rowOff>200025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171950" y="26003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371475</xdr:colOff>
          <xdr:row>10</xdr:row>
          <xdr:rowOff>171450</xdr:rowOff>
        </xdr:from>
        <xdr:to>
          <xdr:col>7</xdr:col>
          <xdr:colOff>285750</xdr:colOff>
          <xdr:row>12</xdr:row>
          <xdr:rowOff>85725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5029200" y="2524125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371475</xdr:colOff>
          <xdr:row>11</xdr:row>
          <xdr:rowOff>190500</xdr:rowOff>
        </xdr:from>
        <xdr:to>
          <xdr:col>7</xdr:col>
          <xdr:colOff>285750</xdr:colOff>
          <xdr:row>13</xdr:row>
          <xdr:rowOff>76200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5029200" y="2771775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295275</xdr:colOff>
          <xdr:row>13</xdr:row>
          <xdr:rowOff>9525</xdr:rowOff>
        </xdr:from>
        <xdr:to>
          <xdr:col>5</xdr:col>
          <xdr:colOff>695325</xdr:colOff>
          <xdr:row>13</xdr:row>
          <xdr:rowOff>171450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162425" y="304800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361950</xdr:colOff>
          <xdr:row>12</xdr:row>
          <xdr:rowOff>209550</xdr:rowOff>
        </xdr:from>
        <xdr:to>
          <xdr:col>7</xdr:col>
          <xdr:colOff>276225</xdr:colOff>
          <xdr:row>14</xdr:row>
          <xdr:rowOff>38100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5019675" y="3019425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11</xdr:row>
          <xdr:rowOff>209550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915275" y="2400300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12</xdr:row>
          <xdr:rowOff>180975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915275" y="2647950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13</xdr:row>
          <xdr:rowOff>28575</xdr:rowOff>
        </xdr:from>
        <xdr:to>
          <xdr:col>9</xdr:col>
          <xdr:colOff>704850</xdr:colOff>
          <xdr:row>13</xdr:row>
          <xdr:rowOff>190500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7000875" y="30670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57150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915275" y="2838450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180975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924675" y="12192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3</xdr:row>
          <xdr:rowOff>180975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724775" y="7620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4</xdr:row>
          <xdr:rowOff>180975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724775" y="9906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8</xdr:row>
          <xdr:rowOff>180975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952625" y="18954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8</xdr:row>
          <xdr:rowOff>180975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609850" y="190500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9</xdr:row>
          <xdr:rowOff>180975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609850" y="213360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295275</xdr:colOff>
          <xdr:row>7</xdr:row>
          <xdr:rowOff>180975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90900" y="1666875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7</xdr:row>
          <xdr:rowOff>180975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705100" y="1666875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7</xdr:row>
          <xdr:rowOff>180975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352925" y="1666875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208915</xdr:colOff>
          <xdr:row>23</xdr:row>
          <xdr:rowOff>32385</xdr:rowOff>
        </xdr:from>
        <xdr:to>
          <xdr:col>3</xdr:col>
          <xdr:colOff>608965</xdr:colOff>
          <xdr:row>23</xdr:row>
          <xdr:rowOff>203835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485390" y="561086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11</xdr:row>
          <xdr:rowOff>28575</xdr:rowOff>
        </xdr:from>
        <xdr:to>
          <xdr:col>9</xdr:col>
          <xdr:colOff>695325</xdr:colOff>
          <xdr:row>11</xdr:row>
          <xdr:rowOff>190500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991350" y="26098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12</xdr:row>
          <xdr:rowOff>28575</xdr:rowOff>
        </xdr:from>
        <xdr:to>
          <xdr:col>9</xdr:col>
          <xdr:colOff>714375</xdr:colOff>
          <xdr:row>12</xdr:row>
          <xdr:rowOff>190500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7010400" y="28384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180975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724775" y="12192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4</xdr:row>
          <xdr:rowOff>180975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924675" y="9906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3</xdr:row>
          <xdr:rowOff>180975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924675" y="7620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12</xdr:row>
          <xdr:rowOff>28575</xdr:rowOff>
        </xdr:from>
        <xdr:to>
          <xdr:col>1</xdr:col>
          <xdr:colOff>838200</xdr:colOff>
          <xdr:row>13</xdr:row>
          <xdr:rowOff>47625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057275" y="2838450"/>
              <a:ext cx="514350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207645</xdr:colOff>
          <xdr:row>22</xdr:row>
          <xdr:rowOff>213995</xdr:rowOff>
        </xdr:from>
        <xdr:to>
          <xdr:col>2</xdr:col>
          <xdr:colOff>636270</xdr:colOff>
          <xdr:row>24</xdr:row>
          <xdr:rowOff>83185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88795" y="5513070"/>
              <a:ext cx="428625" cy="37719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12</xdr:row>
          <xdr:rowOff>133350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952625" y="2733675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13</xdr:row>
          <xdr:rowOff>38100</xdr:rowOff>
        </xdr:from>
        <xdr:to>
          <xdr:col>2</xdr:col>
          <xdr:colOff>114300</xdr:colOff>
          <xdr:row>13</xdr:row>
          <xdr:rowOff>219075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66800" y="3076575"/>
              <a:ext cx="6286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11</xdr:row>
          <xdr:rowOff>47625</xdr:rowOff>
        </xdr:from>
        <xdr:to>
          <xdr:col>2</xdr:col>
          <xdr:colOff>123825</xdr:colOff>
          <xdr:row>12</xdr:row>
          <xdr:rowOff>28575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066800" y="2628900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11</xdr:row>
          <xdr:rowOff>209550</xdr:rowOff>
        </xdr:from>
        <xdr:to>
          <xdr:col>6</xdr:col>
          <xdr:colOff>228600</xdr:colOff>
          <xdr:row>12</xdr:row>
          <xdr:rowOff>190500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181475" y="2790825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7</xdr:row>
          <xdr:rowOff>200025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990725" y="1590675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9</xdr:row>
          <xdr:rowOff>161925</xdr:rowOff>
        </xdr:to>
        <xdr:sp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1952625" y="2085975"/>
              <a:ext cx="40957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16</xdr:row>
      <xdr:rowOff>0</xdr:rowOff>
    </xdr:from>
    <xdr:ext cx="4327525" cy="28575"/>
    <xdr:sp>
      <xdr:nvSpPr>
        <xdr:cNvPr id="2" name="Text Box 1"/>
        <xdr:cNvSpPr txBox="1">
          <a:spLocks noChangeArrowheads="1"/>
        </xdr:cNvSpPr>
      </xdr:nvSpPr>
      <xdr:spPr>
        <a:xfrm>
          <a:off x="0" y="415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3" name="Text Box 1"/>
        <xdr:cNvSpPr txBox="1">
          <a:spLocks noChangeArrowheads="1"/>
        </xdr:cNvSpPr>
      </xdr:nvSpPr>
      <xdr:spPr>
        <a:xfrm>
          <a:off x="0" y="41560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460875" cy="28575"/>
    <xdr:sp>
      <xdr:nvSpPr>
        <xdr:cNvPr id="4" name="Text Box 1"/>
        <xdr:cNvSpPr txBox="1">
          <a:spLocks noChangeArrowheads="1"/>
        </xdr:cNvSpPr>
      </xdr:nvSpPr>
      <xdr:spPr>
        <a:xfrm>
          <a:off x="0" y="41560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5" name="Text Box 1"/>
        <xdr:cNvSpPr txBox="1">
          <a:spLocks noChangeArrowheads="1"/>
        </xdr:cNvSpPr>
      </xdr:nvSpPr>
      <xdr:spPr>
        <a:xfrm>
          <a:off x="0" y="415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6" name="Text Box 1"/>
        <xdr:cNvSpPr txBox="1">
          <a:spLocks noChangeArrowheads="1"/>
        </xdr:cNvSpPr>
      </xdr:nvSpPr>
      <xdr:spPr>
        <a:xfrm>
          <a:off x="0" y="415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7" name="Text Box 1"/>
        <xdr:cNvSpPr txBox="1">
          <a:spLocks noChangeArrowheads="1"/>
        </xdr:cNvSpPr>
      </xdr:nvSpPr>
      <xdr:spPr>
        <a:xfrm>
          <a:off x="0" y="415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8" name="Text Box 1"/>
        <xdr:cNvSpPr txBox="1">
          <a:spLocks noChangeArrowheads="1"/>
        </xdr:cNvSpPr>
      </xdr:nvSpPr>
      <xdr:spPr>
        <a:xfrm>
          <a:off x="0" y="41560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460875" cy="28575"/>
    <xdr:sp>
      <xdr:nvSpPr>
        <xdr:cNvPr id="9" name="Text Box 1"/>
        <xdr:cNvSpPr txBox="1">
          <a:spLocks noChangeArrowheads="1"/>
        </xdr:cNvSpPr>
      </xdr:nvSpPr>
      <xdr:spPr>
        <a:xfrm>
          <a:off x="0" y="41560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10" name="Text Box 1"/>
        <xdr:cNvSpPr txBox="1">
          <a:spLocks noChangeArrowheads="1"/>
        </xdr:cNvSpPr>
      </xdr:nvSpPr>
      <xdr:spPr>
        <a:xfrm>
          <a:off x="0" y="415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11" name="Text Box 1"/>
        <xdr:cNvSpPr txBox="1">
          <a:spLocks noChangeArrowheads="1"/>
        </xdr:cNvSpPr>
      </xdr:nvSpPr>
      <xdr:spPr>
        <a:xfrm>
          <a:off x="0" y="415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27525" cy="28575"/>
    <xdr:sp>
      <xdr:nvSpPr>
        <xdr:cNvPr id="12" name="Text Box 1"/>
        <xdr:cNvSpPr txBox="1">
          <a:spLocks noChangeArrowheads="1"/>
        </xdr:cNvSpPr>
      </xdr:nvSpPr>
      <xdr:spPr>
        <a:xfrm>
          <a:off x="0" y="415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384675" cy="28575"/>
    <xdr:sp>
      <xdr:nvSpPr>
        <xdr:cNvPr id="13" name="Text Box 1"/>
        <xdr:cNvSpPr txBox="1">
          <a:spLocks noChangeArrowheads="1"/>
        </xdr:cNvSpPr>
      </xdr:nvSpPr>
      <xdr:spPr>
        <a:xfrm>
          <a:off x="0" y="41560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4460875" cy="28575"/>
    <xdr:sp>
      <xdr:nvSpPr>
        <xdr:cNvPr id="14" name="Text Box 1"/>
        <xdr:cNvSpPr txBox="1">
          <a:spLocks noChangeArrowheads="1"/>
        </xdr:cNvSpPr>
      </xdr:nvSpPr>
      <xdr:spPr>
        <a:xfrm>
          <a:off x="0" y="41560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15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16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17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18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19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20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21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22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23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24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25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26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27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28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29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30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31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32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33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34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35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36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37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38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39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40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41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42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43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44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45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46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47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48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49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50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51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52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53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84675" cy="28575"/>
    <xdr:sp>
      <xdr:nvSpPr>
        <xdr:cNvPr id="54" name="Text Box 1"/>
        <xdr:cNvSpPr txBox="1">
          <a:spLocks noChangeArrowheads="1"/>
        </xdr:cNvSpPr>
      </xdr:nvSpPr>
      <xdr:spPr>
        <a:xfrm>
          <a:off x="0" y="49561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460875" cy="28575"/>
    <xdr:sp>
      <xdr:nvSpPr>
        <xdr:cNvPr id="55" name="Text Box 1"/>
        <xdr:cNvSpPr txBox="1">
          <a:spLocks noChangeArrowheads="1"/>
        </xdr:cNvSpPr>
      </xdr:nvSpPr>
      <xdr:spPr>
        <a:xfrm>
          <a:off x="0" y="49561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56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57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4327525" cy="28575"/>
    <xdr:sp>
      <xdr:nvSpPr>
        <xdr:cNvPr id="58" name="Text Box 1"/>
        <xdr:cNvSpPr txBox="1">
          <a:spLocks noChangeArrowheads="1"/>
        </xdr:cNvSpPr>
      </xdr:nvSpPr>
      <xdr:spPr>
        <a:xfrm>
          <a:off x="0" y="49561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70" name="Text Box 1"/>
        <xdr:cNvSpPr txBox="1">
          <a:spLocks noChangeArrowheads="1"/>
        </xdr:cNvSpPr>
      </xdr:nvSpPr>
      <xdr:spPr>
        <a:xfrm>
          <a:off x="0" y="46894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84675" cy="28575"/>
    <xdr:sp>
      <xdr:nvSpPr>
        <xdr:cNvPr id="71" name="Text Box 1"/>
        <xdr:cNvSpPr txBox="1">
          <a:spLocks noChangeArrowheads="1"/>
        </xdr:cNvSpPr>
      </xdr:nvSpPr>
      <xdr:spPr>
        <a:xfrm>
          <a:off x="0" y="46894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460875" cy="28575"/>
    <xdr:sp>
      <xdr:nvSpPr>
        <xdr:cNvPr id="72" name="Text Box 1"/>
        <xdr:cNvSpPr txBox="1">
          <a:spLocks noChangeArrowheads="1"/>
        </xdr:cNvSpPr>
      </xdr:nvSpPr>
      <xdr:spPr>
        <a:xfrm>
          <a:off x="0" y="46894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73" name="Text Box 1"/>
        <xdr:cNvSpPr txBox="1">
          <a:spLocks noChangeArrowheads="1"/>
        </xdr:cNvSpPr>
      </xdr:nvSpPr>
      <xdr:spPr>
        <a:xfrm>
          <a:off x="0" y="46894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74" name="Text Box 1"/>
        <xdr:cNvSpPr txBox="1">
          <a:spLocks noChangeArrowheads="1"/>
        </xdr:cNvSpPr>
      </xdr:nvSpPr>
      <xdr:spPr>
        <a:xfrm>
          <a:off x="0" y="46894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75" name="Text Box 1"/>
        <xdr:cNvSpPr txBox="1">
          <a:spLocks noChangeArrowheads="1"/>
        </xdr:cNvSpPr>
      </xdr:nvSpPr>
      <xdr:spPr>
        <a:xfrm>
          <a:off x="0" y="46894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84675" cy="28575"/>
    <xdr:sp>
      <xdr:nvSpPr>
        <xdr:cNvPr id="76" name="Text Box 1"/>
        <xdr:cNvSpPr txBox="1">
          <a:spLocks noChangeArrowheads="1"/>
        </xdr:cNvSpPr>
      </xdr:nvSpPr>
      <xdr:spPr>
        <a:xfrm>
          <a:off x="0" y="46894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460875" cy="28575"/>
    <xdr:sp>
      <xdr:nvSpPr>
        <xdr:cNvPr id="77" name="Text Box 1"/>
        <xdr:cNvSpPr txBox="1">
          <a:spLocks noChangeArrowheads="1"/>
        </xdr:cNvSpPr>
      </xdr:nvSpPr>
      <xdr:spPr>
        <a:xfrm>
          <a:off x="0" y="46894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78" name="Text Box 1"/>
        <xdr:cNvSpPr txBox="1">
          <a:spLocks noChangeArrowheads="1"/>
        </xdr:cNvSpPr>
      </xdr:nvSpPr>
      <xdr:spPr>
        <a:xfrm>
          <a:off x="0" y="46894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79" name="Text Box 1"/>
        <xdr:cNvSpPr txBox="1">
          <a:spLocks noChangeArrowheads="1"/>
        </xdr:cNvSpPr>
      </xdr:nvSpPr>
      <xdr:spPr>
        <a:xfrm>
          <a:off x="0" y="46894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4327525" cy="28575"/>
    <xdr:sp>
      <xdr:nvSpPr>
        <xdr:cNvPr id="80" name="Text Box 1"/>
        <xdr:cNvSpPr txBox="1">
          <a:spLocks noChangeArrowheads="1"/>
        </xdr:cNvSpPr>
      </xdr:nvSpPr>
      <xdr:spPr>
        <a:xfrm>
          <a:off x="0" y="46894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59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60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61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62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63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64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65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66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67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68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69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81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82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83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84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85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86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87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88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89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90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91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92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93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94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95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96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97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98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99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100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101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02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03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04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105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06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107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108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09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10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11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112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460875" cy="28575"/>
    <xdr:sp>
      <xdr:nvSpPr>
        <xdr:cNvPr id="113" name="Text Box 1"/>
        <xdr:cNvSpPr txBox="1">
          <a:spLocks noChangeArrowheads="1"/>
        </xdr:cNvSpPr>
      </xdr:nvSpPr>
      <xdr:spPr>
        <a:xfrm>
          <a:off x="0" y="44227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14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15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27525" cy="28575"/>
    <xdr:sp>
      <xdr:nvSpPr>
        <xdr:cNvPr id="116" name="Text Box 1"/>
        <xdr:cNvSpPr txBox="1">
          <a:spLocks noChangeArrowheads="1"/>
        </xdr:cNvSpPr>
      </xdr:nvSpPr>
      <xdr:spPr>
        <a:xfrm>
          <a:off x="0" y="4422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4384675" cy="28575"/>
    <xdr:sp>
      <xdr:nvSpPr>
        <xdr:cNvPr id="117" name="Text Box 1"/>
        <xdr:cNvSpPr txBox="1">
          <a:spLocks noChangeArrowheads="1"/>
        </xdr:cNvSpPr>
      </xdr:nvSpPr>
      <xdr:spPr>
        <a:xfrm>
          <a:off x="0" y="44227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11</xdr:row>
          <xdr:rowOff>142875</xdr:rowOff>
        </xdr:to>
        <xdr:sp>
          <xdr:nvSpPr>
            <xdr:cNvPr id="12289" name="Check Box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1952625" y="25431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>
          <xdr:nvSpPr>
            <xdr:cNvPr id="12290" name="Check Box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>
            <a:xfrm>
              <a:off x="1266825" y="93472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7</xdr:row>
          <xdr:rowOff>219075</xdr:rowOff>
        </xdr:to>
        <xdr:sp>
          <xdr:nvSpPr>
            <xdr:cNvPr id="12291" name="Check Box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>
            <a:xfrm>
              <a:off x="1200150" y="1609725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>
          <xdr:nvSpPr>
            <xdr:cNvPr id="12292" name="Check Box 4" hidden="1">
              <a:extLst>
                <a:ext uri="{63B3BB69-23CF-44E3-9099-C40C66FF867C}">
                  <a14:compatExt spid="_x0000_s12292"/>
                </a:ext>
              </a:extLst>
            </xdr:cNvPr>
            <xdr:cNvSpPr/>
          </xdr:nvSpPr>
          <xdr:spPr>
            <a:xfrm>
              <a:off x="4705350" y="93472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>
          <xdr:nvSpPr>
            <xdr:cNvPr id="12293" name="Check Box 5" hidden="1">
              <a:extLst>
                <a:ext uri="{63B3BB69-23CF-44E3-9099-C40C66FF867C}">
                  <a14:compatExt spid="_x0000_s12293"/>
                </a:ext>
              </a:extLst>
            </xdr:cNvPr>
            <xdr:cNvSpPr/>
          </xdr:nvSpPr>
          <xdr:spPr>
            <a:xfrm>
              <a:off x="6162675" y="93472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>
          <xdr:nvSpPr>
            <xdr:cNvPr id="12294" name="Check Box 6" hidden="1">
              <a:extLst>
                <a:ext uri="{63B3BB69-23CF-44E3-9099-C40C66FF867C}">
                  <a14:compatExt spid="_x0000_s12294"/>
                </a:ext>
              </a:extLst>
            </xdr:cNvPr>
            <xdr:cNvSpPr/>
          </xdr:nvSpPr>
          <xdr:spPr>
            <a:xfrm>
              <a:off x="7562850" y="93567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13</xdr:row>
          <xdr:rowOff>180975</xdr:rowOff>
        </xdr:to>
        <xdr:sp>
          <xdr:nvSpPr>
            <xdr:cNvPr id="12295" name="Check Box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>
            <a:xfrm>
              <a:off x="1962150" y="30384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11</xdr:row>
          <xdr:rowOff>19050</xdr:rowOff>
        </xdr:from>
        <xdr:to>
          <xdr:col>5</xdr:col>
          <xdr:colOff>704850</xdr:colOff>
          <xdr:row>11</xdr:row>
          <xdr:rowOff>200025</xdr:rowOff>
        </xdr:to>
        <xdr:sp>
          <xdr:nvSpPr>
            <xdr:cNvPr id="12296" name="Check Box 8" hidden="1">
              <a:extLst>
                <a:ext uri="{63B3BB69-23CF-44E3-9099-C40C66FF867C}">
                  <a14:compatExt spid="_x0000_s12296"/>
                </a:ext>
              </a:extLst>
            </xdr:cNvPr>
            <xdr:cNvSpPr/>
          </xdr:nvSpPr>
          <xdr:spPr>
            <a:xfrm>
              <a:off x="4171950" y="26003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371475</xdr:colOff>
          <xdr:row>10</xdr:row>
          <xdr:rowOff>171450</xdr:rowOff>
        </xdr:from>
        <xdr:to>
          <xdr:col>7</xdr:col>
          <xdr:colOff>285750</xdr:colOff>
          <xdr:row>12</xdr:row>
          <xdr:rowOff>85725</xdr:rowOff>
        </xdr:to>
        <xdr:sp>
          <xdr:nvSpPr>
            <xdr:cNvPr id="12297" name="Check Box 9" hidden="1">
              <a:extLst>
                <a:ext uri="{63B3BB69-23CF-44E3-9099-C40C66FF867C}">
                  <a14:compatExt spid="_x0000_s12297"/>
                </a:ext>
              </a:extLst>
            </xdr:cNvPr>
            <xdr:cNvSpPr/>
          </xdr:nvSpPr>
          <xdr:spPr>
            <a:xfrm>
              <a:off x="5029200" y="2524125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371475</xdr:colOff>
          <xdr:row>11</xdr:row>
          <xdr:rowOff>190500</xdr:rowOff>
        </xdr:from>
        <xdr:to>
          <xdr:col>7</xdr:col>
          <xdr:colOff>285750</xdr:colOff>
          <xdr:row>13</xdr:row>
          <xdr:rowOff>76200</xdr:rowOff>
        </xdr:to>
        <xdr:sp>
          <xdr:nvSpPr>
            <xdr:cNvPr id="12298" name="Check Box 10" hidden="1">
              <a:extLst>
                <a:ext uri="{63B3BB69-23CF-44E3-9099-C40C66FF867C}">
                  <a14:compatExt spid="_x0000_s12298"/>
                </a:ext>
              </a:extLst>
            </xdr:cNvPr>
            <xdr:cNvSpPr/>
          </xdr:nvSpPr>
          <xdr:spPr>
            <a:xfrm>
              <a:off x="5029200" y="2771775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295275</xdr:colOff>
          <xdr:row>13</xdr:row>
          <xdr:rowOff>9525</xdr:rowOff>
        </xdr:from>
        <xdr:to>
          <xdr:col>5</xdr:col>
          <xdr:colOff>695325</xdr:colOff>
          <xdr:row>13</xdr:row>
          <xdr:rowOff>171450</xdr:rowOff>
        </xdr:to>
        <xdr:sp>
          <xdr:nvSpPr>
            <xdr:cNvPr id="12299" name="Check Box 11" hidden="1">
              <a:extLst>
                <a:ext uri="{63B3BB69-23CF-44E3-9099-C40C66FF867C}">
                  <a14:compatExt spid="_x0000_s12299"/>
                </a:ext>
              </a:extLst>
            </xdr:cNvPr>
            <xdr:cNvSpPr/>
          </xdr:nvSpPr>
          <xdr:spPr>
            <a:xfrm>
              <a:off x="4162425" y="304800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361950</xdr:colOff>
          <xdr:row>12</xdr:row>
          <xdr:rowOff>209550</xdr:rowOff>
        </xdr:from>
        <xdr:to>
          <xdr:col>7</xdr:col>
          <xdr:colOff>276225</xdr:colOff>
          <xdr:row>14</xdr:row>
          <xdr:rowOff>38100</xdr:rowOff>
        </xdr:to>
        <xdr:sp>
          <xdr:nvSpPr>
            <xdr:cNvPr id="12300" name="Check Box 12" hidden="1">
              <a:extLst>
                <a:ext uri="{63B3BB69-23CF-44E3-9099-C40C66FF867C}">
                  <a14:compatExt spid="_x0000_s12300"/>
                </a:ext>
              </a:extLst>
            </xdr:cNvPr>
            <xdr:cNvSpPr/>
          </xdr:nvSpPr>
          <xdr:spPr>
            <a:xfrm>
              <a:off x="5019675" y="3019425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11</xdr:row>
          <xdr:rowOff>209550</xdr:rowOff>
        </xdr:to>
        <xdr:sp>
          <xdr:nvSpPr>
            <xdr:cNvPr id="12301" name="Check Box 13" hidden="1">
              <a:extLst>
                <a:ext uri="{63B3BB69-23CF-44E3-9099-C40C66FF867C}">
                  <a14:compatExt spid="_x0000_s12301"/>
                </a:ext>
              </a:extLst>
            </xdr:cNvPr>
            <xdr:cNvSpPr/>
          </xdr:nvSpPr>
          <xdr:spPr>
            <a:xfrm>
              <a:off x="7915275" y="2400300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12</xdr:row>
          <xdr:rowOff>180975</xdr:rowOff>
        </xdr:to>
        <xdr:sp>
          <xdr:nvSpPr>
            <xdr:cNvPr id="12302" name="Check Box 14" hidden="1">
              <a:extLst>
                <a:ext uri="{63B3BB69-23CF-44E3-9099-C40C66FF867C}">
                  <a14:compatExt spid="_x0000_s12302"/>
                </a:ext>
              </a:extLst>
            </xdr:cNvPr>
            <xdr:cNvSpPr/>
          </xdr:nvSpPr>
          <xdr:spPr>
            <a:xfrm>
              <a:off x="7915275" y="2647950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13</xdr:row>
          <xdr:rowOff>28575</xdr:rowOff>
        </xdr:from>
        <xdr:to>
          <xdr:col>9</xdr:col>
          <xdr:colOff>704850</xdr:colOff>
          <xdr:row>13</xdr:row>
          <xdr:rowOff>190500</xdr:rowOff>
        </xdr:to>
        <xdr:sp>
          <xdr:nvSpPr>
            <xdr:cNvPr id="12303" name="Check Box 15" hidden="1">
              <a:extLst>
                <a:ext uri="{63B3BB69-23CF-44E3-9099-C40C66FF867C}">
                  <a14:compatExt spid="_x0000_s12303"/>
                </a:ext>
              </a:extLst>
            </xdr:cNvPr>
            <xdr:cNvSpPr/>
          </xdr:nvSpPr>
          <xdr:spPr>
            <a:xfrm>
              <a:off x="7000875" y="30670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57150</xdr:rowOff>
        </xdr:to>
        <xdr:sp>
          <xdr:nvSpPr>
            <xdr:cNvPr id="12304" name="Check Box 16" hidden="1">
              <a:extLst>
                <a:ext uri="{63B3BB69-23CF-44E3-9099-C40C66FF867C}">
                  <a14:compatExt spid="_x0000_s12304"/>
                </a:ext>
              </a:extLst>
            </xdr:cNvPr>
            <xdr:cNvSpPr/>
          </xdr:nvSpPr>
          <xdr:spPr>
            <a:xfrm>
              <a:off x="7915275" y="2838450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180975</xdr:rowOff>
        </xdr:to>
        <xdr:sp>
          <xdr:nvSpPr>
            <xdr:cNvPr id="12305" name="Check Box 17" hidden="1">
              <a:extLst>
                <a:ext uri="{63B3BB69-23CF-44E3-9099-C40C66FF867C}">
                  <a14:compatExt spid="_x0000_s12305"/>
                </a:ext>
              </a:extLst>
            </xdr:cNvPr>
            <xdr:cNvSpPr/>
          </xdr:nvSpPr>
          <xdr:spPr>
            <a:xfrm>
              <a:off x="6924675" y="12192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3</xdr:row>
          <xdr:rowOff>180975</xdr:rowOff>
        </xdr:to>
        <xdr:sp>
          <xdr:nvSpPr>
            <xdr:cNvPr id="12306" name="Check Box 18" hidden="1">
              <a:extLst>
                <a:ext uri="{63B3BB69-23CF-44E3-9099-C40C66FF867C}">
                  <a14:compatExt spid="_x0000_s12306"/>
                </a:ext>
              </a:extLst>
            </xdr:cNvPr>
            <xdr:cNvSpPr/>
          </xdr:nvSpPr>
          <xdr:spPr>
            <a:xfrm>
              <a:off x="7724775" y="7620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4</xdr:row>
          <xdr:rowOff>180975</xdr:rowOff>
        </xdr:to>
        <xdr:sp>
          <xdr:nvSpPr>
            <xdr:cNvPr id="12307" name="Check Box 19" hidden="1">
              <a:extLst>
                <a:ext uri="{63B3BB69-23CF-44E3-9099-C40C66FF867C}">
                  <a14:compatExt spid="_x0000_s12307"/>
                </a:ext>
              </a:extLst>
            </xdr:cNvPr>
            <xdr:cNvSpPr/>
          </xdr:nvSpPr>
          <xdr:spPr>
            <a:xfrm>
              <a:off x="7724775" y="9906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8</xdr:row>
          <xdr:rowOff>180975</xdr:rowOff>
        </xdr:to>
        <xdr:sp>
          <xdr:nvSpPr>
            <xdr:cNvPr id="12308" name="Check Box 20" hidden="1">
              <a:extLst>
                <a:ext uri="{63B3BB69-23CF-44E3-9099-C40C66FF867C}">
                  <a14:compatExt spid="_x0000_s12308"/>
                </a:ext>
              </a:extLst>
            </xdr:cNvPr>
            <xdr:cNvSpPr/>
          </xdr:nvSpPr>
          <xdr:spPr>
            <a:xfrm>
              <a:off x="1952625" y="189547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8</xdr:row>
          <xdr:rowOff>180975</xdr:rowOff>
        </xdr:to>
        <xdr:sp>
          <xdr:nvSpPr>
            <xdr:cNvPr id="12309" name="Check Box 21" hidden="1">
              <a:extLst>
                <a:ext uri="{63B3BB69-23CF-44E3-9099-C40C66FF867C}">
                  <a14:compatExt spid="_x0000_s12309"/>
                </a:ext>
              </a:extLst>
            </xdr:cNvPr>
            <xdr:cNvSpPr/>
          </xdr:nvSpPr>
          <xdr:spPr>
            <a:xfrm>
              <a:off x="2609850" y="190500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9</xdr:row>
          <xdr:rowOff>180975</xdr:rowOff>
        </xdr:to>
        <xdr:sp>
          <xdr:nvSpPr>
            <xdr:cNvPr id="12310" name="Check Box 22" hidden="1">
              <a:extLst>
                <a:ext uri="{63B3BB69-23CF-44E3-9099-C40C66FF867C}">
                  <a14:compatExt spid="_x0000_s12310"/>
                </a:ext>
              </a:extLst>
            </xdr:cNvPr>
            <xdr:cNvSpPr/>
          </xdr:nvSpPr>
          <xdr:spPr>
            <a:xfrm>
              <a:off x="2609850" y="213360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295275</xdr:colOff>
          <xdr:row>7</xdr:row>
          <xdr:rowOff>180975</xdr:rowOff>
        </xdr:to>
        <xdr:sp>
          <xdr:nvSpPr>
            <xdr:cNvPr id="12311" name="Check Box 23" hidden="1">
              <a:extLst>
                <a:ext uri="{63B3BB69-23CF-44E3-9099-C40C66FF867C}">
                  <a14:compatExt spid="_x0000_s12311"/>
                </a:ext>
              </a:extLst>
            </xdr:cNvPr>
            <xdr:cNvSpPr/>
          </xdr:nvSpPr>
          <xdr:spPr>
            <a:xfrm>
              <a:off x="3390900" y="1666875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7</xdr:row>
          <xdr:rowOff>180975</xdr:rowOff>
        </xdr:to>
        <xdr:sp>
          <xdr:nvSpPr>
            <xdr:cNvPr id="12312" name="Check Box 24" hidden="1">
              <a:extLst>
                <a:ext uri="{63B3BB69-23CF-44E3-9099-C40C66FF867C}">
                  <a14:compatExt spid="_x0000_s12312"/>
                </a:ext>
              </a:extLst>
            </xdr:cNvPr>
            <xdr:cNvSpPr/>
          </xdr:nvSpPr>
          <xdr:spPr>
            <a:xfrm>
              <a:off x="2705100" y="1666875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7</xdr:row>
          <xdr:rowOff>180975</xdr:rowOff>
        </xdr:to>
        <xdr:sp>
          <xdr:nvSpPr>
            <xdr:cNvPr id="12313" name="Check Box 25" hidden="1">
              <a:extLst>
                <a:ext uri="{63B3BB69-23CF-44E3-9099-C40C66FF867C}">
                  <a14:compatExt spid="_x0000_s12313"/>
                </a:ext>
              </a:extLst>
            </xdr:cNvPr>
            <xdr:cNvSpPr/>
          </xdr:nvSpPr>
          <xdr:spPr>
            <a:xfrm>
              <a:off x="4352925" y="1666875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208915</xdr:colOff>
          <xdr:row>23</xdr:row>
          <xdr:rowOff>32385</xdr:rowOff>
        </xdr:from>
        <xdr:to>
          <xdr:col>3</xdr:col>
          <xdr:colOff>608965</xdr:colOff>
          <xdr:row>23</xdr:row>
          <xdr:rowOff>203835</xdr:rowOff>
        </xdr:to>
        <xdr:sp>
          <xdr:nvSpPr>
            <xdr:cNvPr id="12314" name="Check Box 26" hidden="1">
              <a:extLst>
                <a:ext uri="{63B3BB69-23CF-44E3-9099-C40C66FF867C}">
                  <a14:compatExt spid="_x0000_s12314"/>
                </a:ext>
              </a:extLst>
            </xdr:cNvPr>
            <xdr:cNvSpPr/>
          </xdr:nvSpPr>
          <xdr:spPr>
            <a:xfrm>
              <a:off x="2485390" y="561086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11</xdr:row>
          <xdr:rowOff>28575</xdr:rowOff>
        </xdr:from>
        <xdr:to>
          <xdr:col>9</xdr:col>
          <xdr:colOff>695325</xdr:colOff>
          <xdr:row>11</xdr:row>
          <xdr:rowOff>190500</xdr:rowOff>
        </xdr:to>
        <xdr:sp>
          <xdr:nvSpPr>
            <xdr:cNvPr id="12315" name="Check Box 27" hidden="1">
              <a:extLst>
                <a:ext uri="{63B3BB69-23CF-44E3-9099-C40C66FF867C}">
                  <a14:compatExt spid="_x0000_s12315"/>
                </a:ext>
              </a:extLst>
            </xdr:cNvPr>
            <xdr:cNvSpPr/>
          </xdr:nvSpPr>
          <xdr:spPr>
            <a:xfrm>
              <a:off x="6991350" y="26098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12</xdr:row>
          <xdr:rowOff>28575</xdr:rowOff>
        </xdr:from>
        <xdr:to>
          <xdr:col>9</xdr:col>
          <xdr:colOff>714375</xdr:colOff>
          <xdr:row>12</xdr:row>
          <xdr:rowOff>190500</xdr:rowOff>
        </xdr:to>
        <xdr:sp>
          <xdr:nvSpPr>
            <xdr:cNvPr id="12316" name="Check Box 28" hidden="1">
              <a:extLst>
                <a:ext uri="{63B3BB69-23CF-44E3-9099-C40C66FF867C}">
                  <a14:compatExt spid="_x0000_s12316"/>
                </a:ext>
              </a:extLst>
            </xdr:cNvPr>
            <xdr:cNvSpPr/>
          </xdr:nvSpPr>
          <xdr:spPr>
            <a:xfrm>
              <a:off x="7010400" y="2838450"/>
              <a:ext cx="40005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180975</xdr:rowOff>
        </xdr:to>
        <xdr:sp>
          <xdr:nvSpPr>
            <xdr:cNvPr id="12317" name="Check Box 29" hidden="1">
              <a:extLst>
                <a:ext uri="{63B3BB69-23CF-44E3-9099-C40C66FF867C}">
                  <a14:compatExt spid="_x0000_s12317"/>
                </a:ext>
              </a:extLst>
            </xdr:cNvPr>
            <xdr:cNvSpPr/>
          </xdr:nvSpPr>
          <xdr:spPr>
            <a:xfrm>
              <a:off x="7724775" y="12192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4</xdr:row>
          <xdr:rowOff>180975</xdr:rowOff>
        </xdr:to>
        <xdr:sp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</a:extLst>
            </xdr:cNvPr>
            <xdr:cNvSpPr/>
          </xdr:nvSpPr>
          <xdr:spPr>
            <a:xfrm>
              <a:off x="6924675" y="9906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3</xdr:row>
          <xdr:rowOff>180975</xdr:rowOff>
        </xdr:to>
        <xdr:sp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</a:extLst>
            </xdr:cNvPr>
            <xdr:cNvSpPr/>
          </xdr:nvSpPr>
          <xdr:spPr>
            <a:xfrm>
              <a:off x="6924675" y="76200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12</xdr:row>
          <xdr:rowOff>28575</xdr:rowOff>
        </xdr:from>
        <xdr:to>
          <xdr:col>1</xdr:col>
          <xdr:colOff>838200</xdr:colOff>
          <xdr:row>13</xdr:row>
          <xdr:rowOff>47625</xdr:rowOff>
        </xdr:to>
        <xdr:sp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</a:extLst>
            </xdr:cNvPr>
            <xdr:cNvSpPr/>
          </xdr:nvSpPr>
          <xdr:spPr>
            <a:xfrm>
              <a:off x="1057275" y="2838450"/>
              <a:ext cx="514350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207645</xdr:colOff>
          <xdr:row>22</xdr:row>
          <xdr:rowOff>213995</xdr:rowOff>
        </xdr:from>
        <xdr:to>
          <xdr:col>2</xdr:col>
          <xdr:colOff>636270</xdr:colOff>
          <xdr:row>24</xdr:row>
          <xdr:rowOff>83185</xdr:rowOff>
        </xdr:to>
        <xdr:sp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</a:extLst>
            </xdr:cNvPr>
            <xdr:cNvSpPr/>
          </xdr:nvSpPr>
          <xdr:spPr>
            <a:xfrm>
              <a:off x="1788795" y="5513070"/>
              <a:ext cx="428625" cy="37719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12</xdr:row>
          <xdr:rowOff>133350</xdr:rowOff>
        </xdr:to>
        <xdr:sp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</a:extLst>
            </xdr:cNvPr>
            <xdr:cNvSpPr/>
          </xdr:nvSpPr>
          <xdr:spPr>
            <a:xfrm>
              <a:off x="1952625" y="2733675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13</xdr:row>
          <xdr:rowOff>38100</xdr:rowOff>
        </xdr:from>
        <xdr:to>
          <xdr:col>2</xdr:col>
          <xdr:colOff>114300</xdr:colOff>
          <xdr:row>13</xdr:row>
          <xdr:rowOff>219075</xdr:rowOff>
        </xdr:to>
        <xdr:sp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</a:extLst>
            </xdr:cNvPr>
            <xdr:cNvSpPr/>
          </xdr:nvSpPr>
          <xdr:spPr>
            <a:xfrm>
              <a:off x="1066800" y="3076575"/>
              <a:ext cx="6286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11</xdr:row>
          <xdr:rowOff>47625</xdr:rowOff>
        </xdr:from>
        <xdr:to>
          <xdr:col>2</xdr:col>
          <xdr:colOff>123825</xdr:colOff>
          <xdr:row>12</xdr:row>
          <xdr:rowOff>28575</xdr:rowOff>
        </xdr:to>
        <xdr:sp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</a:extLst>
            </xdr:cNvPr>
            <xdr:cNvSpPr/>
          </xdr:nvSpPr>
          <xdr:spPr>
            <a:xfrm>
              <a:off x="1066800" y="2628900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11</xdr:row>
          <xdr:rowOff>209550</xdr:rowOff>
        </xdr:from>
        <xdr:to>
          <xdr:col>6</xdr:col>
          <xdr:colOff>228600</xdr:colOff>
          <xdr:row>12</xdr:row>
          <xdr:rowOff>190500</xdr:rowOff>
        </xdr:to>
        <xdr:sp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</a:extLst>
            </xdr:cNvPr>
            <xdr:cNvSpPr/>
          </xdr:nvSpPr>
          <xdr:spPr>
            <a:xfrm>
              <a:off x="4181475" y="2790825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7</xdr:row>
          <xdr:rowOff>200025</xdr:rowOff>
        </xdr:to>
        <xdr:sp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</a:extLst>
            </xdr:cNvPr>
            <xdr:cNvSpPr/>
          </xdr:nvSpPr>
          <xdr:spPr>
            <a:xfrm>
              <a:off x="1990725" y="1590675"/>
              <a:ext cx="40957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9</xdr:row>
          <xdr:rowOff>161925</xdr:rowOff>
        </xdr:to>
        <xdr:sp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</a:extLst>
            </xdr:cNvPr>
            <xdr:cNvSpPr/>
          </xdr:nvSpPr>
          <xdr:spPr>
            <a:xfrm>
              <a:off x="1952625" y="2085975"/>
              <a:ext cx="40957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14</xdr:row>
      <xdr:rowOff>0</xdr:rowOff>
    </xdr:from>
    <xdr:ext cx="4327525" cy="28575"/>
    <xdr:sp>
      <xdr:nvSpPr>
        <xdr:cNvPr id="2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3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4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5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6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7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8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9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0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1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2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13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14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15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16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17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18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19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20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21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22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23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24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25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26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27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28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29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30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31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32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33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34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35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36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37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38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39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40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41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42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43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44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45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46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47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48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49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50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51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52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53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>
      <xdr:nvSpPr>
        <xdr:cNvPr id="54" name="Text Box 1"/>
        <xdr:cNvSpPr txBox="1">
          <a:spLocks noChangeArrowheads="1"/>
        </xdr:cNvSpPr>
      </xdr:nvSpPr>
      <xdr:spPr>
        <a:xfrm>
          <a:off x="0" y="38893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>
      <xdr:nvSpPr>
        <xdr:cNvPr id="55" name="Text Box 1"/>
        <xdr:cNvSpPr txBox="1">
          <a:spLocks noChangeArrowheads="1"/>
        </xdr:cNvSpPr>
      </xdr:nvSpPr>
      <xdr:spPr>
        <a:xfrm>
          <a:off x="0" y="38893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56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57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>
      <xdr:nvSpPr>
        <xdr:cNvPr id="58" name="Text Box 1"/>
        <xdr:cNvSpPr txBox="1">
          <a:spLocks noChangeArrowheads="1"/>
        </xdr:cNvSpPr>
      </xdr:nvSpPr>
      <xdr:spPr>
        <a:xfrm>
          <a:off x="0" y="38893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59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60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61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62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63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64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65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66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67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68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69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70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71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72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73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74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75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76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77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78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79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80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81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82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83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84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85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86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87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88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89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90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91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92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93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94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95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96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97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98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99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100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101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02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03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04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105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06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107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108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09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10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11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112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460875" cy="28575"/>
    <xdr:sp>
      <xdr:nvSpPr>
        <xdr:cNvPr id="113" name="Text Box 1"/>
        <xdr:cNvSpPr txBox="1">
          <a:spLocks noChangeArrowheads="1"/>
        </xdr:cNvSpPr>
      </xdr:nvSpPr>
      <xdr:spPr>
        <a:xfrm>
          <a:off x="0" y="36226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14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15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27525" cy="28575"/>
    <xdr:sp>
      <xdr:nvSpPr>
        <xdr:cNvPr id="116" name="Text Box 1"/>
        <xdr:cNvSpPr txBox="1">
          <a:spLocks noChangeArrowheads="1"/>
        </xdr:cNvSpPr>
      </xdr:nvSpPr>
      <xdr:spPr>
        <a:xfrm>
          <a:off x="0" y="36226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4384675" cy="28575"/>
    <xdr:sp>
      <xdr:nvSpPr>
        <xdr:cNvPr id="117" name="Text Box 1"/>
        <xdr:cNvSpPr txBox="1">
          <a:spLocks noChangeArrowheads="1"/>
        </xdr:cNvSpPr>
      </xdr:nvSpPr>
      <xdr:spPr>
        <a:xfrm>
          <a:off x="0" y="36226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zh-CN" altLang="en-US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914400</xdr:colOff>
      <xdr:row>2</xdr:row>
      <xdr:rowOff>11430</xdr:rowOff>
    </xdr:from>
    <xdr:to>
      <xdr:col>9</xdr:col>
      <xdr:colOff>688340</xdr:colOff>
      <xdr:row>3</xdr:row>
      <xdr:rowOff>200025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40905" y="592455"/>
          <a:ext cx="190754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914400</xdr:colOff>
      <xdr:row>3</xdr:row>
      <xdr:rowOff>230505</xdr:rowOff>
    </xdr:from>
    <xdr:to>
      <xdr:col>9</xdr:col>
      <xdr:colOff>709930</xdr:colOff>
      <xdr:row>5</xdr:row>
      <xdr:rowOff>193040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40905" y="1049655"/>
          <a:ext cx="1929130" cy="4387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~1\baodihui\LOCALS~1\Temp\notesE8DBF2\&#27169;&#26495;\&#29289;&#26009;&#35828;&#26126;&#27169;&#26495;V2.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506;&#36335;&#32773;\&#25506;&#36335;&#32773;&#25104;&#20154;&#35013;\&#22823;&#36135;&#21046;&#21333;\TAJJ80646&#22278;&#39046;T&#24676;3-3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4FW\&#25289;&#38142;BOM&#21333;\&#33258;&#37319;&#25289;&#38142;&#25968;&#25454;&#27719;&#24635;122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&#26700;&#38754;\&#25289;&#38142;BOM&#21333;\&#29579;&#28070;&#23439;&#25289;&#38142;BOM&#21333;14FW-12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物料说明"/>
      <sheetName val="大类名称"/>
      <sheetName val="小类名称"/>
      <sheetName val="针织面料"/>
      <sheetName val="梭织面料"/>
      <sheetName val="里料"/>
      <sheetName val="辅料"/>
      <sheetName val="绣花"/>
      <sheetName val="洗水"/>
      <sheetName val="执行标准2007-04-02"/>
      <sheetName val="颜色色号2007-04-02"/>
      <sheetName val="单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3-15"/>
      <sheetName val="规格表3-25"/>
      <sheetName val="头版批版报告3-26"/>
      <sheetName val="跳码样批版报告3-31"/>
      <sheetName val="物料单3-24"/>
      <sheetName val="核价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14FW全品牌拉链信息汇总表"/>
      <sheetName val="拉链属性"/>
      <sheetName val="设计号与款号对照表"/>
      <sheetName val="探路者颜色-YKK色号对照表"/>
      <sheetName val="14SSSKU颜色代码对照表"/>
      <sheetName val="拉链供应商分配表"/>
      <sheetName val="Sheet3"/>
      <sheetName val="覆盖率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模板"/>
      <sheetName val="拉链属性"/>
      <sheetName val="设计号与款号对照表"/>
      <sheetName val="探路者颜色-YKK色号对照表"/>
      <sheetName val="14SSSKU颜色代码对照表"/>
      <sheetName val="拉链供应商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9" Type="http://schemas.openxmlformats.org/officeDocument/2006/relationships/ctrlProp" Target="../ctrlProps/ctrlProp121.xml"/><Relationship Id="rId58" Type="http://schemas.openxmlformats.org/officeDocument/2006/relationships/ctrlProp" Target="../ctrlProps/ctrlProp120.xml"/><Relationship Id="rId57" Type="http://schemas.openxmlformats.org/officeDocument/2006/relationships/ctrlProp" Target="../ctrlProps/ctrlProp119.xml"/><Relationship Id="rId56" Type="http://schemas.openxmlformats.org/officeDocument/2006/relationships/ctrlProp" Target="../ctrlProps/ctrlProp118.xml"/><Relationship Id="rId55" Type="http://schemas.openxmlformats.org/officeDocument/2006/relationships/ctrlProp" Target="../ctrlProps/ctrlProp117.xml"/><Relationship Id="rId54" Type="http://schemas.openxmlformats.org/officeDocument/2006/relationships/ctrlProp" Target="../ctrlProps/ctrlProp116.xml"/><Relationship Id="rId53" Type="http://schemas.openxmlformats.org/officeDocument/2006/relationships/ctrlProp" Target="../ctrlProps/ctrlProp115.xml"/><Relationship Id="rId52" Type="http://schemas.openxmlformats.org/officeDocument/2006/relationships/ctrlProp" Target="../ctrlProps/ctrlProp114.xml"/><Relationship Id="rId51" Type="http://schemas.openxmlformats.org/officeDocument/2006/relationships/ctrlProp" Target="../ctrlProps/ctrlProp113.xml"/><Relationship Id="rId50" Type="http://schemas.openxmlformats.org/officeDocument/2006/relationships/ctrlProp" Target="../ctrlProps/ctrlProp112.xml"/><Relationship Id="rId5" Type="http://schemas.openxmlformats.org/officeDocument/2006/relationships/ctrlProp" Target="../ctrlProps/ctrlProp67.xml"/><Relationship Id="rId49" Type="http://schemas.openxmlformats.org/officeDocument/2006/relationships/ctrlProp" Target="../ctrlProps/ctrlProp111.xml"/><Relationship Id="rId48" Type="http://schemas.openxmlformats.org/officeDocument/2006/relationships/ctrlProp" Target="../ctrlProps/ctrlProp110.xml"/><Relationship Id="rId47" Type="http://schemas.openxmlformats.org/officeDocument/2006/relationships/ctrlProp" Target="../ctrlProps/ctrlProp109.xml"/><Relationship Id="rId46" Type="http://schemas.openxmlformats.org/officeDocument/2006/relationships/ctrlProp" Target="../ctrlProps/ctrlProp108.xml"/><Relationship Id="rId45" Type="http://schemas.openxmlformats.org/officeDocument/2006/relationships/ctrlProp" Target="../ctrlProps/ctrlProp107.xml"/><Relationship Id="rId44" Type="http://schemas.openxmlformats.org/officeDocument/2006/relationships/ctrlProp" Target="../ctrlProps/ctrlProp106.xml"/><Relationship Id="rId43" Type="http://schemas.openxmlformats.org/officeDocument/2006/relationships/ctrlProp" Target="../ctrlProps/ctrlProp105.xml"/><Relationship Id="rId42" Type="http://schemas.openxmlformats.org/officeDocument/2006/relationships/ctrlProp" Target="../ctrlProps/ctrlProp104.xml"/><Relationship Id="rId41" Type="http://schemas.openxmlformats.org/officeDocument/2006/relationships/ctrlProp" Target="../ctrlProps/ctrlProp103.xml"/><Relationship Id="rId40" Type="http://schemas.openxmlformats.org/officeDocument/2006/relationships/ctrlProp" Target="../ctrlProps/ctrlProp102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28.xml"/><Relationship Id="rId8" Type="http://schemas.openxmlformats.org/officeDocument/2006/relationships/ctrlProp" Target="../ctrlProps/ctrlProp127.xml"/><Relationship Id="rId7" Type="http://schemas.openxmlformats.org/officeDocument/2006/relationships/ctrlProp" Target="../ctrlProps/ctrlProp126.xml"/><Relationship Id="rId6" Type="http://schemas.openxmlformats.org/officeDocument/2006/relationships/ctrlProp" Target="../ctrlProps/ctrlProp125.xml"/><Relationship Id="rId5" Type="http://schemas.openxmlformats.org/officeDocument/2006/relationships/ctrlProp" Target="../ctrlProps/ctrlProp124.xml"/><Relationship Id="rId41" Type="http://schemas.openxmlformats.org/officeDocument/2006/relationships/ctrlProp" Target="../ctrlProps/ctrlProp160.xml"/><Relationship Id="rId40" Type="http://schemas.openxmlformats.org/officeDocument/2006/relationships/ctrlProp" Target="../ctrlProps/ctrlProp159.xml"/><Relationship Id="rId4" Type="http://schemas.openxmlformats.org/officeDocument/2006/relationships/ctrlProp" Target="../ctrlProps/ctrlProp123.xml"/><Relationship Id="rId39" Type="http://schemas.openxmlformats.org/officeDocument/2006/relationships/ctrlProp" Target="../ctrlProps/ctrlProp158.xml"/><Relationship Id="rId38" Type="http://schemas.openxmlformats.org/officeDocument/2006/relationships/ctrlProp" Target="../ctrlProps/ctrlProp157.xml"/><Relationship Id="rId37" Type="http://schemas.openxmlformats.org/officeDocument/2006/relationships/ctrlProp" Target="../ctrlProps/ctrlProp156.xml"/><Relationship Id="rId36" Type="http://schemas.openxmlformats.org/officeDocument/2006/relationships/ctrlProp" Target="../ctrlProps/ctrlProp155.xml"/><Relationship Id="rId35" Type="http://schemas.openxmlformats.org/officeDocument/2006/relationships/ctrlProp" Target="../ctrlProps/ctrlProp154.xml"/><Relationship Id="rId34" Type="http://schemas.openxmlformats.org/officeDocument/2006/relationships/ctrlProp" Target="../ctrlProps/ctrlProp153.xml"/><Relationship Id="rId33" Type="http://schemas.openxmlformats.org/officeDocument/2006/relationships/ctrlProp" Target="../ctrlProps/ctrlProp152.xml"/><Relationship Id="rId32" Type="http://schemas.openxmlformats.org/officeDocument/2006/relationships/ctrlProp" Target="../ctrlProps/ctrlProp151.xml"/><Relationship Id="rId31" Type="http://schemas.openxmlformats.org/officeDocument/2006/relationships/ctrlProp" Target="../ctrlProps/ctrlProp150.xml"/><Relationship Id="rId30" Type="http://schemas.openxmlformats.org/officeDocument/2006/relationships/ctrlProp" Target="../ctrlProps/ctrlProp149.xml"/><Relationship Id="rId3" Type="http://schemas.openxmlformats.org/officeDocument/2006/relationships/ctrlProp" Target="../ctrlProps/ctrlProp122.xml"/><Relationship Id="rId29" Type="http://schemas.openxmlformats.org/officeDocument/2006/relationships/ctrlProp" Target="../ctrlProps/ctrlProp148.xml"/><Relationship Id="rId28" Type="http://schemas.openxmlformats.org/officeDocument/2006/relationships/ctrlProp" Target="../ctrlProps/ctrlProp147.xml"/><Relationship Id="rId27" Type="http://schemas.openxmlformats.org/officeDocument/2006/relationships/ctrlProp" Target="../ctrlProps/ctrlProp146.xml"/><Relationship Id="rId26" Type="http://schemas.openxmlformats.org/officeDocument/2006/relationships/ctrlProp" Target="../ctrlProps/ctrlProp145.xml"/><Relationship Id="rId25" Type="http://schemas.openxmlformats.org/officeDocument/2006/relationships/ctrlProp" Target="../ctrlProps/ctrlProp144.xml"/><Relationship Id="rId24" Type="http://schemas.openxmlformats.org/officeDocument/2006/relationships/ctrlProp" Target="../ctrlProps/ctrlProp143.xml"/><Relationship Id="rId23" Type="http://schemas.openxmlformats.org/officeDocument/2006/relationships/ctrlProp" Target="../ctrlProps/ctrlProp142.xml"/><Relationship Id="rId22" Type="http://schemas.openxmlformats.org/officeDocument/2006/relationships/ctrlProp" Target="../ctrlProps/ctrlProp141.xml"/><Relationship Id="rId21" Type="http://schemas.openxmlformats.org/officeDocument/2006/relationships/ctrlProp" Target="../ctrlProps/ctrlProp140.xml"/><Relationship Id="rId20" Type="http://schemas.openxmlformats.org/officeDocument/2006/relationships/ctrlProp" Target="../ctrlProps/ctrlProp13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38.xml"/><Relationship Id="rId18" Type="http://schemas.openxmlformats.org/officeDocument/2006/relationships/ctrlProp" Target="../ctrlProps/ctrlProp137.xml"/><Relationship Id="rId17" Type="http://schemas.openxmlformats.org/officeDocument/2006/relationships/ctrlProp" Target="../ctrlProps/ctrlProp136.xml"/><Relationship Id="rId16" Type="http://schemas.openxmlformats.org/officeDocument/2006/relationships/ctrlProp" Target="../ctrlProps/ctrlProp135.xml"/><Relationship Id="rId15" Type="http://schemas.openxmlformats.org/officeDocument/2006/relationships/ctrlProp" Target="../ctrlProps/ctrlProp134.xml"/><Relationship Id="rId14" Type="http://schemas.openxmlformats.org/officeDocument/2006/relationships/ctrlProp" Target="../ctrlProps/ctrlProp133.xml"/><Relationship Id="rId13" Type="http://schemas.openxmlformats.org/officeDocument/2006/relationships/ctrlProp" Target="../ctrlProps/ctrlProp132.xml"/><Relationship Id="rId12" Type="http://schemas.openxmlformats.org/officeDocument/2006/relationships/ctrlProp" Target="../ctrlProps/ctrlProp131.xml"/><Relationship Id="rId11" Type="http://schemas.openxmlformats.org/officeDocument/2006/relationships/ctrlProp" Target="../ctrlProps/ctrlProp130.xml"/><Relationship Id="rId10" Type="http://schemas.openxmlformats.org/officeDocument/2006/relationships/ctrlProp" Target="../ctrlProps/ctrlProp12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67.xml"/><Relationship Id="rId8" Type="http://schemas.openxmlformats.org/officeDocument/2006/relationships/ctrlProp" Target="../ctrlProps/ctrlProp166.xml"/><Relationship Id="rId7" Type="http://schemas.openxmlformats.org/officeDocument/2006/relationships/ctrlProp" Target="../ctrlProps/ctrlProp165.xml"/><Relationship Id="rId6" Type="http://schemas.openxmlformats.org/officeDocument/2006/relationships/ctrlProp" Target="../ctrlProps/ctrlProp164.xml"/><Relationship Id="rId5" Type="http://schemas.openxmlformats.org/officeDocument/2006/relationships/ctrlProp" Target="../ctrlProps/ctrlProp163.xml"/><Relationship Id="rId41" Type="http://schemas.openxmlformats.org/officeDocument/2006/relationships/ctrlProp" Target="../ctrlProps/ctrlProp199.xml"/><Relationship Id="rId40" Type="http://schemas.openxmlformats.org/officeDocument/2006/relationships/ctrlProp" Target="../ctrlProps/ctrlProp198.xml"/><Relationship Id="rId4" Type="http://schemas.openxmlformats.org/officeDocument/2006/relationships/ctrlProp" Target="../ctrlProps/ctrlProp162.xml"/><Relationship Id="rId39" Type="http://schemas.openxmlformats.org/officeDocument/2006/relationships/ctrlProp" Target="../ctrlProps/ctrlProp197.xml"/><Relationship Id="rId38" Type="http://schemas.openxmlformats.org/officeDocument/2006/relationships/ctrlProp" Target="../ctrlProps/ctrlProp196.xml"/><Relationship Id="rId37" Type="http://schemas.openxmlformats.org/officeDocument/2006/relationships/ctrlProp" Target="../ctrlProps/ctrlProp195.xml"/><Relationship Id="rId36" Type="http://schemas.openxmlformats.org/officeDocument/2006/relationships/ctrlProp" Target="../ctrlProps/ctrlProp194.xml"/><Relationship Id="rId35" Type="http://schemas.openxmlformats.org/officeDocument/2006/relationships/ctrlProp" Target="../ctrlProps/ctrlProp193.xml"/><Relationship Id="rId34" Type="http://schemas.openxmlformats.org/officeDocument/2006/relationships/ctrlProp" Target="../ctrlProps/ctrlProp192.xml"/><Relationship Id="rId33" Type="http://schemas.openxmlformats.org/officeDocument/2006/relationships/ctrlProp" Target="../ctrlProps/ctrlProp191.xml"/><Relationship Id="rId32" Type="http://schemas.openxmlformats.org/officeDocument/2006/relationships/ctrlProp" Target="../ctrlProps/ctrlProp190.xml"/><Relationship Id="rId31" Type="http://schemas.openxmlformats.org/officeDocument/2006/relationships/ctrlProp" Target="../ctrlProps/ctrlProp189.xml"/><Relationship Id="rId30" Type="http://schemas.openxmlformats.org/officeDocument/2006/relationships/ctrlProp" Target="../ctrlProps/ctrlProp188.xml"/><Relationship Id="rId3" Type="http://schemas.openxmlformats.org/officeDocument/2006/relationships/ctrlProp" Target="../ctrlProps/ctrlProp161.xml"/><Relationship Id="rId29" Type="http://schemas.openxmlformats.org/officeDocument/2006/relationships/ctrlProp" Target="../ctrlProps/ctrlProp187.xml"/><Relationship Id="rId28" Type="http://schemas.openxmlformats.org/officeDocument/2006/relationships/ctrlProp" Target="../ctrlProps/ctrlProp186.xml"/><Relationship Id="rId27" Type="http://schemas.openxmlformats.org/officeDocument/2006/relationships/ctrlProp" Target="../ctrlProps/ctrlProp185.xml"/><Relationship Id="rId26" Type="http://schemas.openxmlformats.org/officeDocument/2006/relationships/ctrlProp" Target="../ctrlProps/ctrlProp184.xml"/><Relationship Id="rId25" Type="http://schemas.openxmlformats.org/officeDocument/2006/relationships/ctrlProp" Target="../ctrlProps/ctrlProp183.xml"/><Relationship Id="rId24" Type="http://schemas.openxmlformats.org/officeDocument/2006/relationships/ctrlProp" Target="../ctrlProps/ctrlProp182.xml"/><Relationship Id="rId23" Type="http://schemas.openxmlformats.org/officeDocument/2006/relationships/ctrlProp" Target="../ctrlProps/ctrlProp181.xml"/><Relationship Id="rId22" Type="http://schemas.openxmlformats.org/officeDocument/2006/relationships/ctrlProp" Target="../ctrlProps/ctrlProp180.xml"/><Relationship Id="rId21" Type="http://schemas.openxmlformats.org/officeDocument/2006/relationships/ctrlProp" Target="../ctrlProps/ctrlProp179.xml"/><Relationship Id="rId20" Type="http://schemas.openxmlformats.org/officeDocument/2006/relationships/ctrlProp" Target="../ctrlProps/ctrlProp178.xml"/><Relationship Id="rId2" Type="http://schemas.openxmlformats.org/officeDocument/2006/relationships/vmlDrawing" Target="../drawings/vmlDrawing4.vml"/><Relationship Id="rId19" Type="http://schemas.openxmlformats.org/officeDocument/2006/relationships/ctrlProp" Target="../ctrlProps/ctrlProp177.xml"/><Relationship Id="rId18" Type="http://schemas.openxmlformats.org/officeDocument/2006/relationships/ctrlProp" Target="../ctrlProps/ctrlProp176.xml"/><Relationship Id="rId17" Type="http://schemas.openxmlformats.org/officeDocument/2006/relationships/ctrlProp" Target="../ctrlProps/ctrlProp175.xml"/><Relationship Id="rId16" Type="http://schemas.openxmlformats.org/officeDocument/2006/relationships/ctrlProp" Target="../ctrlProps/ctrlProp174.xml"/><Relationship Id="rId15" Type="http://schemas.openxmlformats.org/officeDocument/2006/relationships/ctrlProp" Target="../ctrlProps/ctrlProp173.xml"/><Relationship Id="rId14" Type="http://schemas.openxmlformats.org/officeDocument/2006/relationships/ctrlProp" Target="../ctrlProps/ctrlProp172.xml"/><Relationship Id="rId13" Type="http://schemas.openxmlformats.org/officeDocument/2006/relationships/ctrlProp" Target="../ctrlProps/ctrlProp171.xml"/><Relationship Id="rId12" Type="http://schemas.openxmlformats.org/officeDocument/2006/relationships/ctrlProp" Target="../ctrlProps/ctrlProp170.xml"/><Relationship Id="rId11" Type="http://schemas.openxmlformats.org/officeDocument/2006/relationships/ctrlProp" Target="../ctrlProps/ctrlProp169.xml"/><Relationship Id="rId10" Type="http://schemas.openxmlformats.org/officeDocument/2006/relationships/ctrlProp" Target="../ctrlProps/ctrlProp168.xml"/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"/>
  <sheetViews>
    <sheetView workbookViewId="0">
      <selection activeCell="D27" sqref="D27"/>
    </sheetView>
  </sheetViews>
  <sheetFormatPr defaultColWidth="11" defaultRowHeight="14.25" outlineLevelCol="1"/>
  <cols>
    <col min="1" max="1" width="5.5" customWidth="1"/>
    <col min="2" max="2" width="96.375" style="473" customWidth="1"/>
    <col min="3" max="3" width="10.125" customWidth="1"/>
  </cols>
  <sheetData>
    <row r="1" ht="21" customHeight="1" spans="1:2">
      <c r="A1" s="474"/>
      <c r="B1" s="475" t="s">
        <v>0</v>
      </c>
    </row>
    <row r="2" spans="1:2">
      <c r="A2" s="9">
        <v>1</v>
      </c>
      <c r="B2" s="476" t="s">
        <v>1</v>
      </c>
    </row>
    <row r="3" spans="1:2">
      <c r="A3" s="9">
        <v>2</v>
      </c>
      <c r="B3" s="476" t="s">
        <v>2</v>
      </c>
    </row>
    <row r="4" spans="1:2">
      <c r="A4" s="9">
        <v>3</v>
      </c>
      <c r="B4" s="476" t="s">
        <v>3</v>
      </c>
    </row>
    <row r="5" spans="1:2">
      <c r="A5" s="9">
        <v>4</v>
      </c>
      <c r="B5" s="476" t="s">
        <v>4</v>
      </c>
    </row>
    <row r="6" spans="1:2">
      <c r="A6" s="9">
        <v>5</v>
      </c>
      <c r="B6" s="476" t="s">
        <v>5</v>
      </c>
    </row>
    <row r="7" spans="1:2">
      <c r="A7" s="9">
        <v>6</v>
      </c>
      <c r="B7" s="476" t="s">
        <v>6</v>
      </c>
    </row>
    <row r="8" s="472" customFormat="1" ht="15" customHeight="1" spans="1:2">
      <c r="A8" s="477">
        <v>7</v>
      </c>
      <c r="B8" s="478" t="s">
        <v>7</v>
      </c>
    </row>
    <row r="9" ht="18.95" customHeight="1" spans="1:2">
      <c r="A9" s="474"/>
      <c r="B9" s="479" t="s">
        <v>8</v>
      </c>
    </row>
    <row r="10" ht="15.95" customHeight="1" spans="1:2">
      <c r="A10" s="9">
        <v>1</v>
      </c>
      <c r="B10" s="480" t="s">
        <v>9</v>
      </c>
    </row>
    <row r="11" spans="1:2">
      <c r="A11" s="9">
        <v>2</v>
      </c>
      <c r="B11" s="476" t="s">
        <v>10</v>
      </c>
    </row>
    <row r="12" spans="1:2">
      <c r="A12" s="9">
        <v>3</v>
      </c>
      <c r="B12" s="478" t="s">
        <v>11</v>
      </c>
    </row>
    <row r="13" spans="1:2">
      <c r="A13" s="9">
        <v>4</v>
      </c>
      <c r="B13" s="476" t="s">
        <v>12</v>
      </c>
    </row>
    <row r="14" spans="1:2">
      <c r="A14" s="9">
        <v>5</v>
      </c>
      <c r="B14" s="476" t="s">
        <v>13</v>
      </c>
    </row>
    <row r="15" spans="1:2">
      <c r="A15" s="9">
        <v>6</v>
      </c>
      <c r="B15" s="476" t="s">
        <v>14</v>
      </c>
    </row>
    <row r="16" spans="1:2">
      <c r="A16" s="9">
        <v>7</v>
      </c>
      <c r="B16" s="476" t="s">
        <v>15</v>
      </c>
    </row>
    <row r="17" spans="1:2">
      <c r="A17" s="9">
        <v>8</v>
      </c>
      <c r="B17" s="476" t="s">
        <v>16</v>
      </c>
    </row>
    <row r="18" spans="1:2">
      <c r="A18" s="9">
        <v>9</v>
      </c>
      <c r="B18" s="476" t="s">
        <v>17</v>
      </c>
    </row>
    <row r="19" spans="1:2">
      <c r="A19" s="9"/>
      <c r="B19" s="476"/>
    </row>
    <row r="20" ht="20.25" spans="1:2">
      <c r="A20" s="474"/>
      <c r="B20" s="475" t="s">
        <v>18</v>
      </c>
    </row>
    <row r="21" spans="1:2">
      <c r="A21" s="9">
        <v>1</v>
      </c>
      <c r="B21" s="481" t="s">
        <v>19</v>
      </c>
    </row>
    <row r="22" spans="1:2">
      <c r="A22" s="9">
        <v>2</v>
      </c>
      <c r="B22" s="476" t="s">
        <v>20</v>
      </c>
    </row>
    <row r="23" spans="1:2">
      <c r="A23" s="9">
        <v>3</v>
      </c>
      <c r="B23" s="476" t="s">
        <v>21</v>
      </c>
    </row>
    <row r="24" spans="1:2">
      <c r="A24" s="9">
        <v>4</v>
      </c>
      <c r="B24" s="476" t="s">
        <v>22</v>
      </c>
    </row>
    <row r="25" spans="1:2">
      <c r="A25" s="9">
        <v>5</v>
      </c>
      <c r="B25" s="476" t="s">
        <v>23</v>
      </c>
    </row>
    <row r="26" spans="1:2">
      <c r="A26" s="9">
        <v>6</v>
      </c>
      <c r="B26" s="476" t="s">
        <v>24</v>
      </c>
    </row>
    <row r="27" spans="1:2">
      <c r="A27" s="9">
        <v>7</v>
      </c>
      <c r="B27" s="476" t="s">
        <v>25</v>
      </c>
    </row>
    <row r="28" spans="1:2">
      <c r="A28" s="9"/>
      <c r="B28" s="476"/>
    </row>
    <row r="29" ht="20.25" spans="1:2">
      <c r="A29" s="474"/>
      <c r="B29" s="475" t="s">
        <v>26</v>
      </c>
    </row>
    <row r="30" spans="1:2">
      <c r="A30" s="9">
        <v>1</v>
      </c>
      <c r="B30" s="481" t="s">
        <v>27</v>
      </c>
    </row>
    <row r="31" spans="1:2">
      <c r="A31" s="9">
        <v>2</v>
      </c>
      <c r="B31" s="476" t="s">
        <v>28</v>
      </c>
    </row>
    <row r="32" spans="1:2">
      <c r="A32" s="9">
        <v>3</v>
      </c>
      <c r="B32" s="476" t="s">
        <v>29</v>
      </c>
    </row>
    <row r="33" ht="28.5" spans="1:2">
      <c r="A33" s="9">
        <v>4</v>
      </c>
      <c r="B33" s="476" t="s">
        <v>30</v>
      </c>
    </row>
    <row r="34" spans="1:2">
      <c r="A34" s="9">
        <v>5</v>
      </c>
      <c r="B34" s="476" t="s">
        <v>31</v>
      </c>
    </row>
    <row r="35" spans="1:2">
      <c r="A35" s="9">
        <v>6</v>
      </c>
      <c r="B35" s="476" t="s">
        <v>32</v>
      </c>
    </row>
    <row r="36" spans="1:2">
      <c r="A36" s="9">
        <v>7</v>
      </c>
      <c r="B36" s="476" t="s">
        <v>33</v>
      </c>
    </row>
    <row r="37" spans="1:2">
      <c r="A37" s="9"/>
      <c r="B37" s="476"/>
    </row>
    <row r="39" spans="1:2">
      <c r="A39" s="482" t="s">
        <v>34</v>
      </c>
      <c r="B39" s="483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9"/>
  <sheetViews>
    <sheetView tabSelected="1" zoomScale="90" zoomScaleNormal="90" workbookViewId="0">
      <selection activeCell="K12" sqref="K12"/>
    </sheetView>
  </sheetViews>
  <sheetFormatPr defaultColWidth="9" defaultRowHeight="14.25"/>
  <cols>
    <col min="1" max="1" width="13.625" style="85" customWidth="1"/>
    <col min="2" max="3" width="9.125" style="85" customWidth="1"/>
    <col min="4" max="4" width="9.125" style="86" customWidth="1"/>
    <col min="5" max="8" width="8.625" style="85" customWidth="1"/>
    <col min="9" max="9" width="2.75" style="85" customWidth="1"/>
    <col min="10" max="12" width="15.625" style="85" customWidth="1"/>
    <col min="13" max="15" width="15.625" style="87" customWidth="1"/>
    <col min="16" max="253" width="9" style="85"/>
    <col min="254" max="16384" width="9" style="88"/>
  </cols>
  <sheetData>
    <row r="1" s="85" customFormat="1" ht="29" customHeight="1" spans="1:256">
      <c r="A1" s="89" t="s">
        <v>146</v>
      </c>
      <c r="B1" s="89"/>
      <c r="C1" s="90"/>
      <c r="D1" s="90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</row>
    <row r="2" s="85" customFormat="1" ht="20" customHeight="1" spans="1:256">
      <c r="A2" s="92" t="s">
        <v>61</v>
      </c>
      <c r="B2" s="93" t="str">
        <f>首期!B4</f>
        <v>TAJJFM82939</v>
      </c>
      <c r="C2" s="94"/>
      <c r="D2" s="95"/>
      <c r="E2" s="96" t="s">
        <v>68</v>
      </c>
      <c r="F2" s="97" t="s">
        <v>69</v>
      </c>
      <c r="G2" s="97"/>
      <c r="H2" s="97"/>
      <c r="I2" s="122"/>
      <c r="J2" s="123" t="s">
        <v>57</v>
      </c>
      <c r="K2" s="124" t="s">
        <v>56</v>
      </c>
      <c r="L2" s="124"/>
      <c r="M2" s="124"/>
      <c r="N2" s="124"/>
      <c r="O2" s="125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</row>
    <row r="3" s="85" customFormat="1" spans="1:256">
      <c r="A3" s="98" t="s">
        <v>147</v>
      </c>
      <c r="B3" s="99" t="s">
        <v>148</v>
      </c>
      <c r="C3" s="100"/>
      <c r="D3" s="99"/>
      <c r="E3" s="99"/>
      <c r="F3" s="99"/>
      <c r="G3" s="99"/>
      <c r="H3" s="99"/>
      <c r="I3" s="126"/>
      <c r="J3" s="127"/>
      <c r="K3" s="127"/>
      <c r="L3" s="127"/>
      <c r="M3" s="127"/>
      <c r="N3" s="127"/>
      <c r="O3" s="1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</row>
    <row r="4" s="85" customFormat="1" ht="16.5" spans="1:256">
      <c r="A4" s="98"/>
      <c r="B4" s="101" t="s">
        <v>149</v>
      </c>
      <c r="C4" s="102" t="s">
        <v>112</v>
      </c>
      <c r="D4" s="102" t="s">
        <v>113</v>
      </c>
      <c r="E4" s="102" t="s">
        <v>114</v>
      </c>
      <c r="F4" s="102" t="s">
        <v>115</v>
      </c>
      <c r="G4" s="102" t="s">
        <v>116</v>
      </c>
      <c r="H4" s="102" t="s">
        <v>117</v>
      </c>
      <c r="I4" s="126"/>
      <c r="J4" s="102" t="s">
        <v>112</v>
      </c>
      <c r="K4" s="102" t="s">
        <v>113</v>
      </c>
      <c r="L4" s="129" t="s">
        <v>114</v>
      </c>
      <c r="M4" s="102" t="s">
        <v>115</v>
      </c>
      <c r="N4" s="102" t="s">
        <v>116</v>
      </c>
      <c r="O4" s="130" t="s">
        <v>117</v>
      </c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</row>
    <row r="5" s="85" customFormat="1" ht="16.5" spans="1:256">
      <c r="A5" s="98"/>
      <c r="B5" s="101" t="s">
        <v>152</v>
      </c>
      <c r="C5" s="102" t="s">
        <v>153</v>
      </c>
      <c r="D5" s="102" t="s">
        <v>154</v>
      </c>
      <c r="E5" s="102" t="s">
        <v>155</v>
      </c>
      <c r="F5" s="102" t="s">
        <v>156</v>
      </c>
      <c r="G5" s="102" t="s">
        <v>157</v>
      </c>
      <c r="H5" s="102" t="s">
        <v>158</v>
      </c>
      <c r="I5" s="126"/>
      <c r="J5" s="131" t="s">
        <v>120</v>
      </c>
      <c r="K5" s="131" t="s">
        <v>120</v>
      </c>
      <c r="L5" s="131" t="s">
        <v>120</v>
      </c>
      <c r="M5" s="131" t="s">
        <v>300</v>
      </c>
      <c r="N5" s="131" t="s">
        <v>300</v>
      </c>
      <c r="O5" s="132" t="s">
        <v>300</v>
      </c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</row>
    <row r="6" s="85" customFormat="1" ht="21" customHeight="1" spans="1:256">
      <c r="A6" s="103" t="s">
        <v>159</v>
      </c>
      <c r="B6" s="104">
        <f>C6-1</f>
        <v>55</v>
      </c>
      <c r="C6" s="104">
        <f>D6-2</f>
        <v>56</v>
      </c>
      <c r="D6" s="105">
        <v>58</v>
      </c>
      <c r="E6" s="104">
        <f>D6+2</f>
        <v>60</v>
      </c>
      <c r="F6" s="104">
        <f>E6+2</f>
        <v>62</v>
      </c>
      <c r="G6" s="104">
        <f>F6+1</f>
        <v>63</v>
      </c>
      <c r="H6" s="104">
        <f>G6+1</f>
        <v>64</v>
      </c>
      <c r="I6" s="126"/>
      <c r="J6" s="131" t="s">
        <v>212</v>
      </c>
      <c r="K6" s="131" t="s">
        <v>215</v>
      </c>
      <c r="L6" s="131" t="s">
        <v>201</v>
      </c>
      <c r="M6" s="131" t="s">
        <v>201</v>
      </c>
      <c r="N6" s="131" t="s">
        <v>201</v>
      </c>
      <c r="O6" s="132" t="s">
        <v>212</v>
      </c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</row>
    <row r="7" s="85" customFormat="1" ht="21" customHeight="1" spans="1:256">
      <c r="A7" s="106" t="s">
        <v>162</v>
      </c>
      <c r="B7" s="104">
        <f t="shared" ref="B7:B9" si="0">C7-4</f>
        <v>84</v>
      </c>
      <c r="C7" s="104">
        <f t="shared" ref="C7:C9" si="1">D7-4</f>
        <v>88</v>
      </c>
      <c r="D7" s="107" t="s">
        <v>163</v>
      </c>
      <c r="E7" s="104">
        <f t="shared" ref="E7:E9" si="2">D7+4</f>
        <v>96</v>
      </c>
      <c r="F7" s="104">
        <f>E7+4</f>
        <v>100</v>
      </c>
      <c r="G7" s="104">
        <f t="shared" ref="G7:G9" si="3">F7+6</f>
        <v>106</v>
      </c>
      <c r="H7" s="104">
        <f>G7+6</f>
        <v>112</v>
      </c>
      <c r="I7" s="126"/>
      <c r="J7" s="131" t="s">
        <v>199</v>
      </c>
      <c r="K7" s="131" t="s">
        <v>199</v>
      </c>
      <c r="L7" s="131" t="s">
        <v>199</v>
      </c>
      <c r="M7" s="131" t="s">
        <v>199</v>
      </c>
      <c r="N7" s="131" t="s">
        <v>199</v>
      </c>
      <c r="O7" s="132" t="s">
        <v>199</v>
      </c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</row>
    <row r="8" s="85" customFormat="1" ht="21" customHeight="1" spans="1:256">
      <c r="A8" s="106" t="s">
        <v>164</v>
      </c>
      <c r="B8" s="104">
        <f t="shared" si="0"/>
        <v>80</v>
      </c>
      <c r="C8" s="104">
        <f t="shared" si="1"/>
        <v>84</v>
      </c>
      <c r="D8" s="107" t="s">
        <v>165</v>
      </c>
      <c r="E8" s="104">
        <f t="shared" si="2"/>
        <v>92</v>
      </c>
      <c r="F8" s="104">
        <f>E8+5</f>
        <v>97</v>
      </c>
      <c r="G8" s="104">
        <f t="shared" si="3"/>
        <v>103</v>
      </c>
      <c r="H8" s="104">
        <f>G8+7</f>
        <v>110</v>
      </c>
      <c r="I8" s="126"/>
      <c r="J8" s="131" t="s">
        <v>208</v>
      </c>
      <c r="K8" s="131" t="s">
        <v>207</v>
      </c>
      <c r="L8" s="131" t="s">
        <v>301</v>
      </c>
      <c r="M8" s="131" t="s">
        <v>209</v>
      </c>
      <c r="N8" s="131" t="s">
        <v>207</v>
      </c>
      <c r="O8" s="132" t="s">
        <v>208</v>
      </c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</row>
    <row r="9" s="85" customFormat="1" ht="21" customHeight="1" spans="1:256">
      <c r="A9" s="106" t="s">
        <v>166</v>
      </c>
      <c r="B9" s="104">
        <f t="shared" si="0"/>
        <v>86</v>
      </c>
      <c r="C9" s="104">
        <f t="shared" si="1"/>
        <v>90</v>
      </c>
      <c r="D9" s="107" t="s">
        <v>167</v>
      </c>
      <c r="E9" s="104">
        <f t="shared" si="2"/>
        <v>98</v>
      </c>
      <c r="F9" s="104">
        <f>E9+5</f>
        <v>103</v>
      </c>
      <c r="G9" s="104">
        <f t="shared" si="3"/>
        <v>109</v>
      </c>
      <c r="H9" s="104">
        <f>G9+7</f>
        <v>116</v>
      </c>
      <c r="I9" s="126"/>
      <c r="J9" s="131" t="s">
        <v>212</v>
      </c>
      <c r="K9" s="131" t="s">
        <v>215</v>
      </c>
      <c r="L9" s="131" t="s">
        <v>302</v>
      </c>
      <c r="M9" s="131" t="s">
        <v>215</v>
      </c>
      <c r="N9" s="131" t="s">
        <v>220</v>
      </c>
      <c r="O9" s="132" t="s">
        <v>303</v>
      </c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</row>
    <row r="10" s="85" customFormat="1" ht="21" customHeight="1" spans="1:256">
      <c r="A10" s="108" t="s">
        <v>168</v>
      </c>
      <c r="B10" s="109">
        <f>C10-1</f>
        <v>35.5</v>
      </c>
      <c r="C10" s="109">
        <f>D10-1</f>
        <v>36.5</v>
      </c>
      <c r="D10" s="110">
        <v>37.5</v>
      </c>
      <c r="E10" s="109">
        <f>D10+1</f>
        <v>38.5</v>
      </c>
      <c r="F10" s="109">
        <f>E10+1</f>
        <v>39.5</v>
      </c>
      <c r="G10" s="109">
        <f>F10+1.2</f>
        <v>40.7</v>
      </c>
      <c r="H10" s="109">
        <f>G10+1.2</f>
        <v>41.9</v>
      </c>
      <c r="I10" s="126"/>
      <c r="J10" s="131" t="s">
        <v>304</v>
      </c>
      <c r="K10" s="131" t="s">
        <v>305</v>
      </c>
      <c r="L10" s="131" t="s">
        <v>218</v>
      </c>
      <c r="M10" s="131" t="s">
        <v>306</v>
      </c>
      <c r="N10" s="131" t="s">
        <v>200</v>
      </c>
      <c r="O10" s="132" t="s">
        <v>223</v>
      </c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</row>
    <row r="11" s="85" customFormat="1" ht="21" customHeight="1" spans="1:256">
      <c r="A11" s="108" t="s">
        <v>169</v>
      </c>
      <c r="B11" s="109">
        <f>C11-0.5</f>
        <v>16.5</v>
      </c>
      <c r="C11" s="109">
        <f>D11-0.5</f>
        <v>17</v>
      </c>
      <c r="D11" s="110">
        <v>17.5</v>
      </c>
      <c r="E11" s="109">
        <f t="shared" ref="E11:H11" si="4">D11+0.5</f>
        <v>18</v>
      </c>
      <c r="F11" s="109">
        <f t="shared" si="4"/>
        <v>18.5</v>
      </c>
      <c r="G11" s="109">
        <f t="shared" si="4"/>
        <v>19</v>
      </c>
      <c r="H11" s="109">
        <f t="shared" si="4"/>
        <v>19.5</v>
      </c>
      <c r="I11" s="126"/>
      <c r="J11" s="131" t="s">
        <v>199</v>
      </c>
      <c r="K11" s="131" t="s">
        <v>307</v>
      </c>
      <c r="L11" s="131" t="s">
        <v>199</v>
      </c>
      <c r="M11" s="131" t="s">
        <v>199</v>
      </c>
      <c r="N11" s="131" t="s">
        <v>199</v>
      </c>
      <c r="O11" s="132" t="s">
        <v>199</v>
      </c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8"/>
      <c r="IT11" s="88"/>
      <c r="IU11" s="88"/>
      <c r="IV11" s="88"/>
    </row>
    <row r="12" s="85" customFormat="1" ht="21" customHeight="1" spans="1:256">
      <c r="A12" s="106" t="s">
        <v>171</v>
      </c>
      <c r="B12" s="104">
        <f>C12-0.7</f>
        <v>15.1</v>
      </c>
      <c r="C12" s="104">
        <f>D12-0.7</f>
        <v>15.8</v>
      </c>
      <c r="D12" s="105">
        <v>16.5</v>
      </c>
      <c r="E12" s="104">
        <f>D12+0.7</f>
        <v>17.2</v>
      </c>
      <c r="F12" s="104">
        <f>E12+0.7</f>
        <v>17.9</v>
      </c>
      <c r="G12" s="104">
        <f>F12+1</f>
        <v>18.9</v>
      </c>
      <c r="H12" s="104">
        <f>G12+1</f>
        <v>19.9</v>
      </c>
      <c r="I12" s="126"/>
      <c r="J12" s="131" t="s">
        <v>200</v>
      </c>
      <c r="K12" s="131" t="s">
        <v>199</v>
      </c>
      <c r="L12" s="131" t="s">
        <v>199</v>
      </c>
      <c r="M12" s="131" t="s">
        <v>199</v>
      </c>
      <c r="N12" s="131" t="s">
        <v>199</v>
      </c>
      <c r="O12" s="132" t="s">
        <v>199</v>
      </c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8"/>
      <c r="IT12" s="88"/>
      <c r="IU12" s="88"/>
      <c r="IV12" s="88"/>
    </row>
    <row r="13" s="85" customFormat="1" ht="21" customHeight="1" spans="1:256">
      <c r="A13" s="106" t="s">
        <v>174</v>
      </c>
      <c r="B13" s="104">
        <f>C13-0.7</f>
        <v>14.6</v>
      </c>
      <c r="C13" s="104">
        <f>D13-0.7</f>
        <v>15.3</v>
      </c>
      <c r="D13" s="105">
        <v>16</v>
      </c>
      <c r="E13" s="104">
        <f>D13+0.7</f>
        <v>16.7</v>
      </c>
      <c r="F13" s="104">
        <f>E13+0.7</f>
        <v>17.4</v>
      </c>
      <c r="G13" s="104">
        <f>F13+0.9</f>
        <v>18.3</v>
      </c>
      <c r="H13" s="104">
        <f>G13+0.9</f>
        <v>19.2</v>
      </c>
      <c r="I13" s="126"/>
      <c r="J13" s="131" t="s">
        <v>199</v>
      </c>
      <c r="K13" s="131" t="s">
        <v>199</v>
      </c>
      <c r="L13" s="131" t="s">
        <v>199</v>
      </c>
      <c r="M13" s="131" t="s">
        <v>199</v>
      </c>
      <c r="N13" s="131" t="s">
        <v>199</v>
      </c>
      <c r="O13" s="132" t="s">
        <v>199</v>
      </c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8"/>
      <c r="IT13" s="88"/>
      <c r="IU13" s="88"/>
      <c r="IV13" s="88"/>
    </row>
    <row r="14" s="85" customFormat="1" ht="21" customHeight="1" spans="1:256">
      <c r="A14" s="106" t="s">
        <v>175</v>
      </c>
      <c r="B14" s="104">
        <f>C14-1</f>
        <v>38</v>
      </c>
      <c r="C14" s="104">
        <f>D14-1</f>
        <v>39</v>
      </c>
      <c r="D14" s="105">
        <v>40</v>
      </c>
      <c r="E14" s="104">
        <f>D14+1</f>
        <v>41</v>
      </c>
      <c r="F14" s="104">
        <f>E14+1</f>
        <v>42</v>
      </c>
      <c r="G14" s="104">
        <f>F14+1.5</f>
        <v>43.5</v>
      </c>
      <c r="H14" s="104">
        <f>G14+1.5</f>
        <v>45</v>
      </c>
      <c r="I14" s="126"/>
      <c r="J14" s="131" t="s">
        <v>199</v>
      </c>
      <c r="K14" s="131" t="s">
        <v>199</v>
      </c>
      <c r="L14" s="131" t="s">
        <v>199</v>
      </c>
      <c r="M14" s="131" t="s">
        <v>199</v>
      </c>
      <c r="N14" s="131" t="s">
        <v>199</v>
      </c>
      <c r="O14" s="132" t="s">
        <v>199</v>
      </c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</row>
    <row r="15" s="85" customFormat="1" ht="21" customHeight="1" spans="1:256">
      <c r="A15" s="111"/>
      <c r="B15" s="112"/>
      <c r="C15" s="112"/>
      <c r="D15" s="112"/>
      <c r="E15" s="112"/>
      <c r="F15" s="112"/>
      <c r="G15" s="112"/>
      <c r="H15" s="113"/>
      <c r="I15" s="126"/>
      <c r="J15" s="131"/>
      <c r="K15" s="131"/>
      <c r="L15" s="131"/>
      <c r="M15" s="131"/>
      <c r="N15" s="131"/>
      <c r="O15" s="132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</row>
    <row r="16" s="85" customFormat="1" ht="21" customHeight="1" spans="1:256">
      <c r="A16" s="114"/>
      <c r="B16" s="115"/>
      <c r="C16" s="115"/>
      <c r="D16" s="115"/>
      <c r="E16" s="116"/>
      <c r="F16" s="115"/>
      <c r="G16" s="115"/>
      <c r="H16" s="115"/>
      <c r="I16" s="133"/>
      <c r="J16" s="134"/>
      <c r="K16" s="134"/>
      <c r="L16" s="135"/>
      <c r="M16" s="134"/>
      <c r="N16" s="134"/>
      <c r="O16" s="136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</row>
    <row r="17" ht="16.5" spans="1:16">
      <c r="A17" s="117"/>
      <c r="B17" s="117"/>
      <c r="C17" s="118"/>
      <c r="D17" s="118"/>
      <c r="E17" s="119"/>
      <c r="F17" s="118"/>
      <c r="G17" s="118"/>
      <c r="H17" s="118"/>
      <c r="M17" s="85"/>
      <c r="N17" s="85"/>
      <c r="O17" s="85"/>
      <c r="P17" s="88"/>
    </row>
    <row r="18" spans="1:16">
      <c r="A18" s="120" t="s">
        <v>180</v>
      </c>
      <c r="B18" s="120"/>
      <c r="C18" s="121"/>
      <c r="D18" s="121"/>
      <c r="M18" s="85"/>
      <c r="N18" s="85"/>
      <c r="O18" s="85"/>
      <c r="P18" s="88"/>
    </row>
    <row r="19" spans="3:16">
      <c r="C19" s="86"/>
      <c r="J19" s="137" t="s">
        <v>181</v>
      </c>
      <c r="K19" s="138">
        <v>45445</v>
      </c>
      <c r="L19" s="137" t="s">
        <v>182</v>
      </c>
      <c r="M19" s="137" t="s">
        <v>139</v>
      </c>
      <c r="N19" s="137" t="s">
        <v>183</v>
      </c>
      <c r="O19" s="85" t="s">
        <v>142</v>
      </c>
      <c r="P19" s="88"/>
    </row>
  </sheetData>
  <mergeCells count="8">
    <mergeCell ref="A1:O1"/>
    <mergeCell ref="B2:D2"/>
    <mergeCell ref="F2:H2"/>
    <mergeCell ref="K2:O2"/>
    <mergeCell ref="B3:H3"/>
    <mergeCell ref="J3:O3"/>
    <mergeCell ref="A3:A5"/>
    <mergeCell ref="I2:I16"/>
  </mergeCells>
  <pageMargins left="0.275" right="0.118055555555556" top="0.511805555555556" bottom="0.156944444444444" header="0.5" footer="0.118055555555556"/>
  <pageSetup paperSize="9" scale="75" orientation="landscape" horizontalDpi="600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zoomScale="125" zoomScaleNormal="125" workbookViewId="0">
      <selection activeCell="F4" sqref="F4:F5"/>
    </sheetView>
  </sheetViews>
  <sheetFormatPr defaultColWidth="9" defaultRowHeight="14.25"/>
  <cols>
    <col min="1" max="1" width="7" customWidth="1"/>
    <col min="2" max="2" width="14.5" customWidth="1"/>
    <col min="3" max="3" width="19.5" style="74" customWidth="1"/>
    <col min="4" max="4" width="10.9" customWidth="1"/>
    <col min="5" max="5" width="23.8" customWidth="1"/>
    <col min="6" max="6" width="11.375" customWidth="1"/>
    <col min="7" max="7" width="8" customWidth="1"/>
    <col min="8" max="8" width="9.5" customWidth="1"/>
    <col min="9" max="14" width="7.3" customWidth="1"/>
    <col min="15" max="15" width="10.625" customWidth="1"/>
  </cols>
  <sheetData>
    <row r="1" ht="29.25" spans="1:15">
      <c r="A1" s="3" t="s">
        <v>308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" t="s">
        <v>309</v>
      </c>
      <c r="B2" s="5" t="s">
        <v>310</v>
      </c>
      <c r="C2" s="5" t="s">
        <v>311</v>
      </c>
      <c r="D2" s="5" t="s">
        <v>312</v>
      </c>
      <c r="E2" s="5" t="s">
        <v>313</v>
      </c>
      <c r="F2" s="5" t="s">
        <v>314</v>
      </c>
      <c r="G2" s="5" t="s">
        <v>315</v>
      </c>
      <c r="H2" s="75" t="s">
        <v>316</v>
      </c>
      <c r="I2" s="4" t="s">
        <v>317</v>
      </c>
      <c r="J2" s="4" t="s">
        <v>318</v>
      </c>
      <c r="K2" s="4" t="s">
        <v>319</v>
      </c>
      <c r="L2" s="4" t="s">
        <v>320</v>
      </c>
      <c r="M2" s="4" t="s">
        <v>321</v>
      </c>
      <c r="N2" s="5" t="s">
        <v>322</v>
      </c>
      <c r="O2" s="5" t="s">
        <v>323</v>
      </c>
    </row>
    <row r="3" s="1" customFormat="1" ht="16.5" spans="1:15">
      <c r="A3" s="4"/>
      <c r="B3" s="7"/>
      <c r="C3" s="7"/>
      <c r="D3" s="7"/>
      <c r="E3" s="7"/>
      <c r="F3" s="7"/>
      <c r="G3" s="7"/>
      <c r="H3" s="76"/>
      <c r="I3" s="4" t="s">
        <v>261</v>
      </c>
      <c r="J3" s="4" t="s">
        <v>261</v>
      </c>
      <c r="K3" s="4" t="s">
        <v>261</v>
      </c>
      <c r="L3" s="4" t="s">
        <v>261</v>
      </c>
      <c r="M3" s="4" t="s">
        <v>261</v>
      </c>
      <c r="N3" s="7"/>
      <c r="O3" s="7"/>
    </row>
    <row r="4" ht="20" customHeight="1" spans="1:15">
      <c r="A4" s="15">
        <v>1</v>
      </c>
      <c r="B4" s="26" t="s">
        <v>324</v>
      </c>
      <c r="C4" s="26" t="s">
        <v>325</v>
      </c>
      <c r="D4" s="26" t="s">
        <v>326</v>
      </c>
      <c r="E4" s="26" t="s">
        <v>327</v>
      </c>
      <c r="F4" s="14" t="s">
        <v>328</v>
      </c>
      <c r="G4" s="77" t="s">
        <v>66</v>
      </c>
      <c r="H4" s="15" t="s">
        <v>66</v>
      </c>
      <c r="I4" s="81">
        <v>2</v>
      </c>
      <c r="J4" s="82">
        <v>1</v>
      </c>
      <c r="K4" s="82">
        <v>2</v>
      </c>
      <c r="L4" s="82">
        <v>0</v>
      </c>
      <c r="M4" s="15">
        <v>0</v>
      </c>
      <c r="N4" s="15">
        <f>SUM(I4:M4)</f>
        <v>5</v>
      </c>
      <c r="O4" s="15"/>
    </row>
    <row r="5" ht="20" customHeight="1" spans="1:15">
      <c r="A5" s="15">
        <v>2</v>
      </c>
      <c r="B5" s="26" t="s">
        <v>329</v>
      </c>
      <c r="C5" s="26" t="s">
        <v>325</v>
      </c>
      <c r="D5" s="26" t="s">
        <v>119</v>
      </c>
      <c r="E5" s="26" t="s">
        <v>327</v>
      </c>
      <c r="F5" s="14" t="s">
        <v>328</v>
      </c>
      <c r="G5" s="77" t="s">
        <v>66</v>
      </c>
      <c r="H5" s="15" t="s">
        <v>66</v>
      </c>
      <c r="I5" s="83">
        <v>2</v>
      </c>
      <c r="J5" s="82">
        <v>0</v>
      </c>
      <c r="K5" s="82">
        <v>2</v>
      </c>
      <c r="L5" s="82">
        <v>0</v>
      </c>
      <c r="M5" s="15">
        <v>0</v>
      </c>
      <c r="N5" s="15">
        <f>SUM(I5:M5)</f>
        <v>4</v>
      </c>
      <c r="O5" s="15"/>
    </row>
    <row r="6" ht="20" customHeight="1" spans="1:15">
      <c r="A6" s="15"/>
      <c r="B6" s="26"/>
      <c r="C6" s="26"/>
      <c r="D6" s="14"/>
      <c r="E6" s="12"/>
      <c r="F6" s="62"/>
      <c r="G6" s="77"/>
      <c r="H6" s="15"/>
      <c r="I6" s="83"/>
      <c r="J6" s="82"/>
      <c r="K6" s="82"/>
      <c r="L6" s="82"/>
      <c r="M6" s="15"/>
      <c r="N6" s="15"/>
      <c r="O6" s="15"/>
    </row>
    <row r="7" ht="20" customHeight="1" spans="1:15">
      <c r="A7" s="15"/>
      <c r="B7" s="26"/>
      <c r="C7" s="26"/>
      <c r="D7" s="14"/>
      <c r="E7" s="29"/>
      <c r="F7" s="26"/>
      <c r="G7" s="78"/>
      <c r="H7" s="54"/>
      <c r="I7" s="83"/>
      <c r="J7" s="82"/>
      <c r="K7" s="82"/>
      <c r="L7" s="82"/>
      <c r="M7" s="15"/>
      <c r="N7" s="15"/>
      <c r="O7" s="15"/>
    </row>
    <row r="8" ht="20" customHeight="1" spans="1:15">
      <c r="A8" s="15"/>
      <c r="B8" s="30"/>
      <c r="C8" s="30"/>
      <c r="D8" s="30"/>
      <c r="E8" s="64"/>
      <c r="F8" s="30"/>
      <c r="G8" s="15"/>
      <c r="H8" s="9"/>
      <c r="I8" s="81"/>
      <c r="J8" s="82"/>
      <c r="K8" s="82"/>
      <c r="L8" s="82"/>
      <c r="M8" s="15"/>
      <c r="N8" s="15"/>
      <c r="O8" s="9"/>
    </row>
    <row r="9" ht="20" customHeight="1" spans="1:15">
      <c r="A9" s="15"/>
      <c r="B9" s="30"/>
      <c r="C9" s="30"/>
      <c r="D9" s="30"/>
      <c r="E9" s="64"/>
      <c r="F9" s="30"/>
      <c r="G9" s="15"/>
      <c r="H9" s="9"/>
      <c r="I9" s="81"/>
      <c r="J9" s="82"/>
      <c r="K9" s="82"/>
      <c r="L9" s="82"/>
      <c r="M9" s="15"/>
      <c r="N9" s="15"/>
      <c r="O9" s="9"/>
    </row>
    <row r="10" ht="20" customHeight="1" spans="1:15">
      <c r="A10" s="15"/>
      <c r="B10" s="30"/>
      <c r="C10" s="30"/>
      <c r="D10" s="30"/>
      <c r="E10" s="64"/>
      <c r="F10" s="30"/>
      <c r="G10" s="15"/>
      <c r="H10" s="9"/>
      <c r="I10" s="81"/>
      <c r="J10" s="82"/>
      <c r="K10" s="82"/>
      <c r="L10" s="82"/>
      <c r="M10" s="15"/>
      <c r="N10" s="15"/>
      <c r="O10" s="9"/>
    </row>
    <row r="11" ht="20" customHeight="1" spans="1:15">
      <c r="A11" s="15"/>
      <c r="B11" s="30"/>
      <c r="C11" s="30"/>
      <c r="D11" s="30"/>
      <c r="E11" s="64"/>
      <c r="F11" s="30"/>
      <c r="G11" s="15"/>
      <c r="H11" s="9"/>
      <c r="I11" s="81"/>
      <c r="J11" s="82"/>
      <c r="K11" s="82"/>
      <c r="L11" s="82"/>
      <c r="M11" s="15"/>
      <c r="N11" s="15"/>
      <c r="O11" s="9"/>
    </row>
    <row r="12" s="2" customFormat="1" ht="18.75" spans="1:15">
      <c r="A12" s="16" t="s">
        <v>330</v>
      </c>
      <c r="B12" s="17"/>
      <c r="C12" s="30"/>
      <c r="D12" s="18"/>
      <c r="E12" s="19"/>
      <c r="F12" s="30"/>
      <c r="G12" s="15"/>
      <c r="H12" s="37"/>
      <c r="I12" s="31"/>
      <c r="J12" s="16" t="s">
        <v>331</v>
      </c>
      <c r="K12" s="17"/>
      <c r="L12" s="17"/>
      <c r="M12" s="18"/>
      <c r="N12" s="17"/>
      <c r="O12" s="24"/>
    </row>
    <row r="13" ht="61" customHeight="1" spans="1:15">
      <c r="A13" s="79" t="s">
        <v>332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4"/>
    </row>
  </sheetData>
  <mergeCells count="13">
    <mergeCell ref="A1:O1"/>
    <mergeCell ref="J12:M12"/>
    <mergeCell ref="A13:O13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zoomScale="125" zoomScaleNormal="125" workbookViewId="0">
      <selection activeCell="B4" sqref="B4:F5"/>
    </sheetView>
  </sheetViews>
  <sheetFormatPr defaultColWidth="9" defaultRowHeight="14.25"/>
  <cols>
    <col min="1" max="1" width="5.1" customWidth="1"/>
    <col min="2" max="2" width="8.9" customWidth="1"/>
    <col min="3" max="3" width="14.9" customWidth="1"/>
    <col min="4" max="4" width="18.6" customWidth="1"/>
    <col min="5" max="5" width="12.125" customWidth="1"/>
    <col min="6" max="6" width="23.2" customWidth="1"/>
    <col min="7" max="10" width="10" customWidth="1"/>
    <col min="11" max="11" width="9.125" customWidth="1"/>
    <col min="12" max="13" width="10.625" customWidth="1"/>
  </cols>
  <sheetData>
    <row r="1" ht="29.25" spans="1:13">
      <c r="A1" s="3" t="s">
        <v>333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309</v>
      </c>
      <c r="B2" s="5" t="s">
        <v>314</v>
      </c>
      <c r="C2" s="5" t="s">
        <v>310</v>
      </c>
      <c r="D2" s="5" t="s">
        <v>311</v>
      </c>
      <c r="E2" s="5" t="s">
        <v>312</v>
      </c>
      <c r="F2" s="5" t="s">
        <v>313</v>
      </c>
      <c r="G2" s="4" t="s">
        <v>334</v>
      </c>
      <c r="H2" s="4"/>
      <c r="I2" s="4" t="s">
        <v>335</v>
      </c>
      <c r="J2" s="4"/>
      <c r="K2" s="6" t="s">
        <v>336</v>
      </c>
      <c r="L2" s="69" t="s">
        <v>337</v>
      </c>
      <c r="M2" s="22" t="s">
        <v>338</v>
      </c>
    </row>
    <row r="3" s="1" customFormat="1" ht="16.5" spans="1:13">
      <c r="A3" s="4"/>
      <c r="B3" s="7"/>
      <c r="C3" s="7"/>
      <c r="D3" s="7"/>
      <c r="E3" s="7"/>
      <c r="F3" s="7"/>
      <c r="G3" s="4" t="s">
        <v>339</v>
      </c>
      <c r="H3" s="4" t="s">
        <v>340</v>
      </c>
      <c r="I3" s="4" t="s">
        <v>339</v>
      </c>
      <c r="J3" s="4" t="s">
        <v>340</v>
      </c>
      <c r="K3" s="8"/>
      <c r="L3" s="70"/>
      <c r="M3" s="23"/>
    </row>
    <row r="4" ht="22" customHeight="1" spans="1:13">
      <c r="A4" s="60">
        <v>1</v>
      </c>
      <c r="B4" s="14" t="s">
        <v>328</v>
      </c>
      <c r="C4" s="26" t="s">
        <v>324</v>
      </c>
      <c r="D4" s="26" t="s">
        <v>325</v>
      </c>
      <c r="E4" s="26" t="s">
        <v>326</v>
      </c>
      <c r="F4" s="26" t="s">
        <v>327</v>
      </c>
      <c r="G4" s="61">
        <v>-0.01</v>
      </c>
      <c r="H4" s="61">
        <v>-0.01</v>
      </c>
      <c r="I4" s="71">
        <v>-0.02</v>
      </c>
      <c r="J4" s="61">
        <v>-0.01</v>
      </c>
      <c r="K4" s="65"/>
      <c r="L4" s="15" t="s">
        <v>97</v>
      </c>
      <c r="M4" s="15" t="s">
        <v>341</v>
      </c>
    </row>
    <row r="5" ht="22" customHeight="1" spans="1:13">
      <c r="A5" s="60">
        <v>2</v>
      </c>
      <c r="B5" s="14" t="s">
        <v>328</v>
      </c>
      <c r="C5" s="26" t="s">
        <v>329</v>
      </c>
      <c r="D5" s="26" t="s">
        <v>325</v>
      </c>
      <c r="E5" s="26" t="s">
        <v>119</v>
      </c>
      <c r="F5" s="26" t="s">
        <v>327</v>
      </c>
      <c r="G5" s="61">
        <v>-0.01</v>
      </c>
      <c r="H5" s="61">
        <v>-0.01</v>
      </c>
      <c r="I5" s="71">
        <v>-0.02</v>
      </c>
      <c r="J5" s="61">
        <v>-0.01</v>
      </c>
      <c r="K5" s="65"/>
      <c r="L5" s="15" t="s">
        <v>97</v>
      </c>
      <c r="M5" s="15" t="s">
        <v>341</v>
      </c>
    </row>
    <row r="6" ht="22" customHeight="1" spans="1:13">
      <c r="A6" s="60"/>
      <c r="B6" s="62"/>
      <c r="C6" s="26"/>
      <c r="D6" s="26"/>
      <c r="E6" s="14"/>
      <c r="F6" s="12"/>
      <c r="G6" s="61"/>
      <c r="H6" s="61"/>
      <c r="I6" s="61"/>
      <c r="J6" s="71"/>
      <c r="K6" s="65"/>
      <c r="L6" s="15"/>
      <c r="M6" s="15"/>
    </row>
    <row r="7" ht="22" customHeight="1" spans="1:13">
      <c r="A7" s="60"/>
      <c r="B7" s="26"/>
      <c r="C7" s="26"/>
      <c r="D7" s="26"/>
      <c r="E7" s="14"/>
      <c r="F7" s="29"/>
      <c r="G7" s="61"/>
      <c r="H7" s="61"/>
      <c r="I7" s="71"/>
      <c r="J7" s="71"/>
      <c r="K7" s="65"/>
      <c r="L7" s="15"/>
      <c r="M7" s="15"/>
    </row>
    <row r="8" ht="22" customHeight="1" spans="1:13">
      <c r="A8" s="60"/>
      <c r="B8" s="63"/>
      <c r="C8" s="30"/>
      <c r="D8" s="30"/>
      <c r="E8" s="30"/>
      <c r="F8" s="64"/>
      <c r="G8" s="65"/>
      <c r="H8" s="66"/>
      <c r="I8" s="66"/>
      <c r="J8" s="66"/>
      <c r="K8" s="65"/>
      <c r="L8" s="9"/>
      <c r="M8" s="9"/>
    </row>
    <row r="9" ht="22" customHeight="1" spans="1:13">
      <c r="A9" s="60"/>
      <c r="B9" s="63"/>
      <c r="C9" s="30"/>
      <c r="D9" s="30"/>
      <c r="E9" s="30"/>
      <c r="F9" s="64"/>
      <c r="G9" s="65"/>
      <c r="H9" s="66"/>
      <c r="I9" s="66"/>
      <c r="J9" s="66"/>
      <c r="K9" s="65"/>
      <c r="L9" s="9"/>
      <c r="M9" s="9"/>
    </row>
    <row r="10" ht="22" customHeight="1" spans="1:13">
      <c r="A10" s="60"/>
      <c r="B10" s="63"/>
      <c r="C10" s="30"/>
      <c r="D10" s="30"/>
      <c r="E10" s="30"/>
      <c r="F10" s="64"/>
      <c r="G10" s="65"/>
      <c r="H10" s="66"/>
      <c r="I10" s="66"/>
      <c r="J10" s="66"/>
      <c r="K10" s="65"/>
      <c r="L10" s="9"/>
      <c r="M10" s="9"/>
    </row>
    <row r="11" ht="22" customHeight="1" spans="1:13">
      <c r="A11" s="60"/>
      <c r="B11" s="63"/>
      <c r="C11" s="30"/>
      <c r="D11" s="30"/>
      <c r="E11" s="30"/>
      <c r="F11" s="64"/>
      <c r="G11" s="65"/>
      <c r="H11" s="66"/>
      <c r="I11" s="66"/>
      <c r="J11" s="66"/>
      <c r="K11" s="65"/>
      <c r="L11" s="9"/>
      <c r="M11" s="9"/>
    </row>
    <row r="12" s="2" customFormat="1" ht="18.75" spans="1:13">
      <c r="A12" s="16" t="s">
        <v>342</v>
      </c>
      <c r="B12" s="17"/>
      <c r="C12" s="17"/>
      <c r="D12" s="30"/>
      <c r="E12" s="18"/>
      <c r="F12" s="64"/>
      <c r="G12" s="31"/>
      <c r="H12" s="16" t="s">
        <v>331</v>
      </c>
      <c r="I12" s="17"/>
      <c r="J12" s="17"/>
      <c r="K12" s="18"/>
      <c r="L12" s="72"/>
      <c r="M12" s="24"/>
    </row>
    <row r="13" ht="84" customHeight="1" spans="1:13">
      <c r="A13" s="67" t="s">
        <v>343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73"/>
    </row>
  </sheetData>
  <mergeCells count="15">
    <mergeCell ref="A1:M1"/>
    <mergeCell ref="G2:H2"/>
    <mergeCell ref="I2:J2"/>
    <mergeCell ref="H12:K12"/>
    <mergeCell ref="L12:M12"/>
    <mergeCell ref="A13:M13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7 M1:M3 M4:M6 M8:M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workbookViewId="0">
      <selection activeCell="G20" sqref="G20"/>
    </sheetView>
  </sheetViews>
  <sheetFormatPr defaultColWidth="9" defaultRowHeight="14.25"/>
  <cols>
    <col min="1" max="2" width="8.625" customWidth="1"/>
    <col min="3" max="3" width="13.5" customWidth="1"/>
    <col min="4" max="4" width="18.625" customWidth="1"/>
    <col min="5" max="5" width="12.125" customWidth="1"/>
    <col min="6" max="6" width="20.8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" t="s">
        <v>344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345</v>
      </c>
      <c r="B2" s="5" t="s">
        <v>314</v>
      </c>
      <c r="C2" s="5" t="s">
        <v>310</v>
      </c>
      <c r="D2" s="5" t="s">
        <v>311</v>
      </c>
      <c r="E2" s="5" t="s">
        <v>312</v>
      </c>
      <c r="F2" s="5" t="s">
        <v>313</v>
      </c>
      <c r="G2" s="38" t="s">
        <v>346</v>
      </c>
      <c r="H2" s="39"/>
      <c r="I2" s="57"/>
      <c r="J2" s="38" t="s">
        <v>347</v>
      </c>
      <c r="K2" s="39"/>
      <c r="L2" s="57"/>
      <c r="M2" s="38" t="s">
        <v>348</v>
      </c>
      <c r="N2" s="39"/>
      <c r="O2" s="57"/>
      <c r="P2" s="38" t="s">
        <v>349</v>
      </c>
      <c r="Q2" s="39"/>
      <c r="R2" s="57"/>
      <c r="S2" s="39" t="s">
        <v>350</v>
      </c>
      <c r="T2" s="39"/>
      <c r="U2" s="57"/>
      <c r="V2" s="34" t="s">
        <v>351</v>
      </c>
      <c r="W2" s="34" t="s">
        <v>323</v>
      </c>
    </row>
    <row r="3" s="1" customFormat="1" ht="16.5" spans="1:23">
      <c r="A3" s="7"/>
      <c r="B3" s="40"/>
      <c r="C3" s="40"/>
      <c r="D3" s="40"/>
      <c r="E3" s="40"/>
      <c r="F3" s="40"/>
      <c r="G3" s="4" t="s">
        <v>352</v>
      </c>
      <c r="H3" s="4" t="s">
        <v>68</v>
      </c>
      <c r="I3" s="4" t="s">
        <v>314</v>
      </c>
      <c r="J3" s="4" t="s">
        <v>352</v>
      </c>
      <c r="K3" s="4" t="s">
        <v>68</v>
      </c>
      <c r="L3" s="4" t="s">
        <v>314</v>
      </c>
      <c r="M3" s="4" t="s">
        <v>352</v>
      </c>
      <c r="N3" s="4" t="s">
        <v>68</v>
      </c>
      <c r="O3" s="4" t="s">
        <v>314</v>
      </c>
      <c r="P3" s="4" t="s">
        <v>352</v>
      </c>
      <c r="Q3" s="4" t="s">
        <v>68</v>
      </c>
      <c r="R3" s="4" t="s">
        <v>314</v>
      </c>
      <c r="S3" s="4" t="s">
        <v>352</v>
      </c>
      <c r="T3" s="4" t="s">
        <v>68</v>
      </c>
      <c r="U3" s="4" t="s">
        <v>314</v>
      </c>
      <c r="V3" s="59"/>
      <c r="W3" s="59"/>
    </row>
    <row r="4" ht="18.75" spans="1:23">
      <c r="A4" s="41" t="s">
        <v>353</v>
      </c>
      <c r="B4" s="14" t="s">
        <v>328</v>
      </c>
      <c r="C4" s="26" t="s">
        <v>324</v>
      </c>
      <c r="D4" s="26" t="s">
        <v>325</v>
      </c>
      <c r="E4" s="26" t="s">
        <v>326</v>
      </c>
      <c r="F4" s="26" t="s">
        <v>327</v>
      </c>
      <c r="G4" s="28" t="s">
        <v>354</v>
      </c>
      <c r="H4" s="42"/>
      <c r="I4" s="42" t="s">
        <v>355</v>
      </c>
      <c r="J4" s="42"/>
      <c r="K4" s="28"/>
      <c r="L4" s="28"/>
      <c r="M4" s="15"/>
      <c r="N4" s="15"/>
      <c r="O4" s="15"/>
      <c r="P4" s="15"/>
      <c r="Q4" s="15"/>
      <c r="R4" s="15"/>
      <c r="S4" s="15"/>
      <c r="T4" s="15"/>
      <c r="U4" s="15"/>
      <c r="V4" s="15" t="s">
        <v>356</v>
      </c>
      <c r="W4" s="15"/>
    </row>
    <row r="5" ht="18.75" spans="1:23">
      <c r="A5" s="43"/>
      <c r="B5" s="14" t="s">
        <v>328</v>
      </c>
      <c r="C5" s="26" t="s">
        <v>329</v>
      </c>
      <c r="D5" s="26" t="s">
        <v>325</v>
      </c>
      <c r="E5" s="26" t="s">
        <v>119</v>
      </c>
      <c r="F5" s="26" t="s">
        <v>327</v>
      </c>
      <c r="G5" s="44" t="s">
        <v>357</v>
      </c>
      <c r="H5" s="45"/>
      <c r="I5" s="58"/>
      <c r="J5" s="44" t="s">
        <v>358</v>
      </c>
      <c r="K5" s="45"/>
      <c r="L5" s="58"/>
      <c r="M5" s="38" t="s">
        <v>359</v>
      </c>
      <c r="N5" s="39"/>
      <c r="O5" s="57"/>
      <c r="P5" s="38" t="s">
        <v>360</v>
      </c>
      <c r="Q5" s="39"/>
      <c r="R5" s="57"/>
      <c r="S5" s="39" t="s">
        <v>361</v>
      </c>
      <c r="T5" s="39"/>
      <c r="U5" s="57"/>
      <c r="V5" s="15"/>
      <c r="W5" s="15"/>
    </row>
    <row r="6" ht="18.75" spans="1:23">
      <c r="A6" s="43"/>
      <c r="B6" s="14"/>
      <c r="C6" s="26"/>
      <c r="D6" s="26"/>
      <c r="E6" s="26"/>
      <c r="F6" s="26"/>
      <c r="G6" s="46" t="s">
        <v>352</v>
      </c>
      <c r="H6" s="46" t="s">
        <v>68</v>
      </c>
      <c r="I6" s="46" t="s">
        <v>314</v>
      </c>
      <c r="J6" s="46" t="s">
        <v>352</v>
      </c>
      <c r="K6" s="46" t="s">
        <v>68</v>
      </c>
      <c r="L6" s="46" t="s">
        <v>314</v>
      </c>
      <c r="M6" s="4" t="s">
        <v>352</v>
      </c>
      <c r="N6" s="4" t="s">
        <v>68</v>
      </c>
      <c r="O6" s="4" t="s">
        <v>314</v>
      </c>
      <c r="P6" s="4" t="s">
        <v>352</v>
      </c>
      <c r="Q6" s="4" t="s">
        <v>68</v>
      </c>
      <c r="R6" s="4" t="s">
        <v>314</v>
      </c>
      <c r="S6" s="4" t="s">
        <v>352</v>
      </c>
      <c r="T6" s="4" t="s">
        <v>68</v>
      </c>
      <c r="U6" s="4" t="s">
        <v>314</v>
      </c>
      <c r="V6" s="15"/>
      <c r="W6" s="15"/>
    </row>
    <row r="7" ht="18.75" spans="1:23">
      <c r="A7" s="47"/>
      <c r="B7" s="14"/>
      <c r="C7" s="26"/>
      <c r="D7" s="26"/>
      <c r="E7" s="26"/>
      <c r="F7" s="26"/>
      <c r="G7" s="28"/>
      <c r="H7" s="42"/>
      <c r="I7" s="42"/>
      <c r="J7" s="42"/>
      <c r="K7" s="42"/>
      <c r="L7" s="28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</row>
    <row r="8" spans="1:23">
      <c r="A8" s="41"/>
      <c r="B8" s="48"/>
      <c r="C8" s="49"/>
      <c r="D8" s="49"/>
      <c r="E8" s="49"/>
      <c r="F8" s="41"/>
      <c r="G8" s="15"/>
      <c r="H8" s="42"/>
      <c r="I8" s="42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ht="22" customHeight="1" spans="1:23">
      <c r="A9" s="43"/>
      <c r="B9" s="50"/>
      <c r="C9" s="47"/>
      <c r="D9" s="51"/>
      <c r="E9" s="47"/>
      <c r="F9" s="47"/>
      <c r="G9" s="15"/>
      <c r="H9" s="42"/>
      <c r="I9" s="42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spans="1:23">
      <c r="A10" s="41"/>
      <c r="B10" s="48"/>
      <c r="C10" s="52"/>
      <c r="D10" s="49"/>
      <c r="E10" s="52"/>
      <c r="F10" s="41"/>
      <c r="G10" s="15"/>
      <c r="H10" s="42"/>
      <c r="I10" s="42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spans="1:23">
      <c r="A11" s="43"/>
      <c r="B11" s="50"/>
      <c r="C11" s="53"/>
      <c r="D11" s="51"/>
      <c r="E11" s="53"/>
      <c r="F11" s="47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23">
      <c r="A12" s="54"/>
      <c r="B12" s="54"/>
      <c r="C12" s="54"/>
      <c r="D12" s="54"/>
      <c r="E12" s="54"/>
      <c r="F12" s="54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pans="1:23">
      <c r="A13" s="53"/>
      <c r="B13" s="53"/>
      <c r="C13" s="53"/>
      <c r="D13" s="53"/>
      <c r="E13" s="53"/>
      <c r="F13" s="53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spans="1:23">
      <c r="A14" s="54"/>
      <c r="B14" s="54"/>
      <c r="C14" s="54"/>
      <c r="D14" s="54"/>
      <c r="E14" s="54"/>
      <c r="F14" s="54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53"/>
      <c r="B15" s="53"/>
      <c r="C15" s="53"/>
      <c r="D15" s="53"/>
      <c r="E15" s="53"/>
      <c r="F15" s="53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="2" customFormat="1" ht="33" customHeight="1" spans="1:23">
      <c r="A17" s="16" t="s">
        <v>342</v>
      </c>
      <c r="B17" s="17"/>
      <c r="C17" s="17"/>
      <c r="D17" s="17"/>
      <c r="E17" s="18"/>
      <c r="F17" s="19"/>
      <c r="G17" s="31"/>
      <c r="H17" s="37"/>
      <c r="I17" s="37"/>
      <c r="J17" s="16" t="s">
        <v>331</v>
      </c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8"/>
      <c r="V17" s="17"/>
      <c r="W17" s="24"/>
    </row>
    <row r="18" ht="80" customHeight="1" spans="1:23">
      <c r="A18" s="55" t="s">
        <v>362</v>
      </c>
      <c r="B18" s="55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</row>
  </sheetData>
  <mergeCells count="48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8:B9"/>
    <mergeCell ref="B10:B11"/>
    <mergeCell ref="B12:B13"/>
    <mergeCell ref="B14:B15"/>
    <mergeCell ref="C2:C3"/>
    <mergeCell ref="C8:C9"/>
    <mergeCell ref="C10:C11"/>
    <mergeCell ref="C12:C13"/>
    <mergeCell ref="C14:C15"/>
    <mergeCell ref="D2:D3"/>
    <mergeCell ref="D8:D9"/>
    <mergeCell ref="D10:D11"/>
    <mergeCell ref="D12:D13"/>
    <mergeCell ref="D14:D15"/>
    <mergeCell ref="E2:E3"/>
    <mergeCell ref="E8:E9"/>
    <mergeCell ref="E10:E11"/>
    <mergeCell ref="E12:E13"/>
    <mergeCell ref="E14:E15"/>
    <mergeCell ref="F2:F3"/>
    <mergeCell ref="F8:F9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24" sqref="I24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363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33" t="s">
        <v>364</v>
      </c>
      <c r="B2" s="34" t="s">
        <v>310</v>
      </c>
      <c r="C2" s="34" t="s">
        <v>311</v>
      </c>
      <c r="D2" s="34" t="s">
        <v>312</v>
      </c>
      <c r="E2" s="34" t="s">
        <v>313</v>
      </c>
      <c r="F2" s="34" t="s">
        <v>314</v>
      </c>
      <c r="G2" s="33" t="s">
        <v>365</v>
      </c>
      <c r="H2" s="33" t="s">
        <v>366</v>
      </c>
      <c r="I2" s="33" t="s">
        <v>367</v>
      </c>
      <c r="J2" s="33" t="s">
        <v>366</v>
      </c>
      <c r="K2" s="33" t="s">
        <v>368</v>
      </c>
      <c r="L2" s="33" t="s">
        <v>366</v>
      </c>
      <c r="M2" s="34" t="s">
        <v>351</v>
      </c>
      <c r="N2" s="34" t="s">
        <v>323</v>
      </c>
    </row>
    <row r="3" spans="1:14">
      <c r="A3" s="9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ht="16.5" spans="1:14">
      <c r="A4" s="35" t="s">
        <v>364</v>
      </c>
      <c r="B4" s="36" t="s">
        <v>369</v>
      </c>
      <c r="C4" s="36" t="s">
        <v>352</v>
      </c>
      <c r="D4" s="36" t="s">
        <v>312</v>
      </c>
      <c r="E4" s="34" t="s">
        <v>313</v>
      </c>
      <c r="F4" s="34" t="s">
        <v>314</v>
      </c>
      <c r="G4" s="33" t="s">
        <v>365</v>
      </c>
      <c r="H4" s="33" t="s">
        <v>366</v>
      </c>
      <c r="I4" s="33" t="s">
        <v>367</v>
      </c>
      <c r="J4" s="33" t="s">
        <v>366</v>
      </c>
      <c r="K4" s="33" t="s">
        <v>368</v>
      </c>
      <c r="L4" s="33" t="s">
        <v>366</v>
      </c>
      <c r="M4" s="34" t="s">
        <v>351</v>
      </c>
      <c r="N4" s="34" t="s">
        <v>323</v>
      </c>
    </row>
    <row r="5" spans="1:14">
      <c r="A5" s="9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</row>
    <row r="6" spans="1:14">
      <c r="A6" s="9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="2" customFormat="1" ht="18.75" spans="1:14">
      <c r="A11" s="16" t="s">
        <v>370</v>
      </c>
      <c r="B11" s="17"/>
      <c r="C11" s="17"/>
      <c r="D11" s="18"/>
      <c r="E11" s="19"/>
      <c r="F11" s="37"/>
      <c r="G11" s="31"/>
      <c r="H11" s="37"/>
      <c r="I11" s="16" t="s">
        <v>371</v>
      </c>
      <c r="J11" s="17"/>
      <c r="K11" s="17"/>
      <c r="L11" s="17"/>
      <c r="M11" s="17"/>
      <c r="N11" s="24"/>
    </row>
    <row r="12" ht="16.5" spans="1:14">
      <c r="A12" s="20" t="s">
        <v>372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zoomScale="125" zoomScaleNormal="125" workbookViewId="0">
      <selection activeCell="F21" sqref="F21"/>
    </sheetView>
  </sheetViews>
  <sheetFormatPr defaultColWidth="9" defaultRowHeight="14.25"/>
  <cols>
    <col min="1" max="1" width="7" customWidth="1"/>
    <col min="2" max="2" width="8.3" customWidth="1"/>
    <col min="3" max="3" width="14.7" customWidth="1"/>
    <col min="4" max="4" width="12.875" customWidth="1"/>
    <col min="5" max="5" width="12.125" customWidth="1"/>
    <col min="6" max="6" width="16.4" customWidth="1"/>
    <col min="7" max="7" width="11.625" customWidth="1"/>
    <col min="8" max="9" width="14" customWidth="1"/>
    <col min="10" max="10" width="11.5" customWidth="1"/>
  </cols>
  <sheetData>
    <row r="1" ht="29.25" spans="1:10">
      <c r="A1" s="3" t="s">
        <v>373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345</v>
      </c>
      <c r="B2" s="5" t="s">
        <v>314</v>
      </c>
      <c r="C2" s="5" t="s">
        <v>310</v>
      </c>
      <c r="D2" s="5" t="s">
        <v>311</v>
      </c>
      <c r="E2" s="5" t="s">
        <v>312</v>
      </c>
      <c r="F2" s="5" t="s">
        <v>313</v>
      </c>
      <c r="G2" s="4" t="s">
        <v>374</v>
      </c>
      <c r="H2" s="4" t="s">
        <v>375</v>
      </c>
      <c r="I2" s="4" t="s">
        <v>376</v>
      </c>
      <c r="J2" s="4" t="s">
        <v>377</v>
      </c>
      <c r="K2" s="5" t="s">
        <v>351</v>
      </c>
      <c r="L2" s="5" t="s">
        <v>323</v>
      </c>
    </row>
    <row r="3" ht="18.75" spans="1:12">
      <c r="A3" s="25" t="s">
        <v>353</v>
      </c>
      <c r="B3" s="14" t="s">
        <v>328</v>
      </c>
      <c r="C3" s="26" t="s">
        <v>324</v>
      </c>
      <c r="D3" s="26" t="s">
        <v>325</v>
      </c>
      <c r="E3" s="26" t="s">
        <v>326</v>
      </c>
      <c r="F3" s="26" t="s">
        <v>327</v>
      </c>
      <c r="G3" s="27" t="s">
        <v>378</v>
      </c>
      <c r="H3" s="28" t="s">
        <v>379</v>
      </c>
      <c r="I3" s="28"/>
      <c r="J3" s="15"/>
      <c r="K3" s="32" t="s">
        <v>380</v>
      </c>
      <c r="L3" s="15" t="s">
        <v>341</v>
      </c>
    </row>
    <row r="4" ht="18.75" spans="1:12">
      <c r="A4" s="25" t="s">
        <v>353</v>
      </c>
      <c r="B4" s="14" t="s">
        <v>328</v>
      </c>
      <c r="C4" s="26" t="s">
        <v>329</v>
      </c>
      <c r="D4" s="26" t="s">
        <v>325</v>
      </c>
      <c r="E4" s="26" t="s">
        <v>119</v>
      </c>
      <c r="F4" s="26" t="s">
        <v>327</v>
      </c>
      <c r="G4" s="27" t="s">
        <v>378</v>
      </c>
      <c r="H4" s="28" t="s">
        <v>379</v>
      </c>
      <c r="I4" s="28"/>
      <c r="J4" s="15"/>
      <c r="K4" s="32" t="s">
        <v>380</v>
      </c>
      <c r="L4" s="15" t="s">
        <v>341</v>
      </c>
    </row>
    <row r="5" ht="18.75" spans="1:12">
      <c r="A5" s="25"/>
      <c r="B5" s="26"/>
      <c r="C5" s="26"/>
      <c r="D5" s="26"/>
      <c r="E5" s="14"/>
      <c r="F5" s="12"/>
      <c r="G5" s="27"/>
      <c r="H5" s="28"/>
      <c r="I5" s="9"/>
      <c r="J5" s="9"/>
      <c r="K5" s="32"/>
      <c r="L5" s="15"/>
    </row>
    <row r="6" ht="18.75" spans="1:12">
      <c r="A6" s="25"/>
      <c r="B6" s="26"/>
      <c r="C6" s="26"/>
      <c r="D6" s="26"/>
      <c r="E6" s="14"/>
      <c r="F6" s="29"/>
      <c r="G6" s="27"/>
      <c r="H6" s="28"/>
      <c r="I6" s="9"/>
      <c r="J6" s="9"/>
      <c r="K6" s="32"/>
      <c r="L6" s="15"/>
    </row>
    <row r="7" spans="1:12">
      <c r="A7" s="9"/>
      <c r="B7" s="30"/>
      <c r="C7" s="9"/>
      <c r="D7" s="9"/>
      <c r="E7" s="9"/>
      <c r="F7" s="9"/>
      <c r="G7" s="9"/>
      <c r="H7" s="9"/>
      <c r="I7" s="9"/>
      <c r="J7" s="9"/>
      <c r="K7" s="9"/>
      <c r="L7" s="9"/>
    </row>
    <row r="8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="2" customFormat="1" ht="18.75" spans="1:12">
      <c r="A9" s="16" t="s">
        <v>381</v>
      </c>
      <c r="B9" s="17"/>
      <c r="C9" s="17"/>
      <c r="D9" s="17"/>
      <c r="E9" s="18"/>
      <c r="F9" s="19"/>
      <c r="G9" s="31"/>
      <c r="H9" s="16" t="s">
        <v>382</v>
      </c>
      <c r="I9" s="17"/>
      <c r="J9" s="17"/>
      <c r="K9" s="17"/>
      <c r="L9" s="24"/>
    </row>
    <row r="10" ht="16.5" spans="1:12">
      <c r="A10" s="20" t="s">
        <v>383</v>
      </c>
      <c r="B10" s="20"/>
      <c r="C10" s="21"/>
      <c r="D10" s="21"/>
      <c r="E10" s="21"/>
      <c r="F10" s="21"/>
      <c r="G10" s="21"/>
      <c r="H10" s="21"/>
      <c r="I10" s="21"/>
      <c r="J10" s="21"/>
      <c r="K10" s="21"/>
      <c r="L10" s="21"/>
    </row>
  </sheetData>
  <mergeCells count="5">
    <mergeCell ref="A1:J1"/>
    <mergeCell ref="A9:E9"/>
    <mergeCell ref="F9:G9"/>
    <mergeCell ref="H9:J9"/>
    <mergeCell ref="A10:L10"/>
  </mergeCells>
  <dataValidations count="1">
    <dataValidation type="list" allowBlank="1" showInputMessage="1" showErrorMessage="1" sqref="L3 L4 L5:L6 L7:L10">
      <formula1>"YES,NO"</formula1>
    </dataValidation>
  </dataValidation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zoomScale="125" zoomScaleNormal="125" workbookViewId="0">
      <selection activeCell="E16" sqref="E16"/>
    </sheetView>
  </sheetViews>
  <sheetFormatPr defaultColWidth="9" defaultRowHeight="14.25"/>
  <cols>
    <col min="1" max="1" width="7" customWidth="1"/>
    <col min="2" max="2" width="10" customWidth="1"/>
    <col min="3" max="3" width="17.3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384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309</v>
      </c>
      <c r="B2" s="5" t="s">
        <v>314</v>
      </c>
      <c r="C2" s="5" t="s">
        <v>352</v>
      </c>
      <c r="D2" s="5" t="s">
        <v>312</v>
      </c>
      <c r="E2" s="5" t="s">
        <v>313</v>
      </c>
      <c r="F2" s="4" t="s">
        <v>385</v>
      </c>
      <c r="G2" s="4" t="s">
        <v>335</v>
      </c>
      <c r="H2" s="6" t="s">
        <v>336</v>
      </c>
      <c r="I2" s="22" t="s">
        <v>338</v>
      </c>
    </row>
    <row r="3" s="1" customFormat="1" ht="16.5" spans="1:9">
      <c r="A3" s="4"/>
      <c r="B3" s="7"/>
      <c r="C3" s="7"/>
      <c r="D3" s="7"/>
      <c r="E3" s="7"/>
      <c r="F3" s="4" t="s">
        <v>386</v>
      </c>
      <c r="G3" s="4" t="s">
        <v>339</v>
      </c>
      <c r="H3" s="8"/>
      <c r="I3" s="23"/>
    </row>
    <row r="4" ht="18.75" spans="1:9">
      <c r="A4" s="9"/>
      <c r="B4" s="9"/>
      <c r="C4" s="10"/>
      <c r="D4" s="11"/>
      <c r="E4" s="12"/>
      <c r="F4" s="13"/>
      <c r="G4" s="13"/>
      <c r="H4" s="13"/>
      <c r="I4" s="15"/>
    </row>
    <row r="5" ht="18.75" spans="1:9">
      <c r="A5" s="9"/>
      <c r="B5" s="9"/>
      <c r="C5" s="10"/>
      <c r="D5" s="14"/>
      <c r="E5" s="12"/>
      <c r="F5" s="13"/>
      <c r="G5" s="13"/>
      <c r="H5" s="13"/>
      <c r="I5" s="15"/>
    </row>
    <row r="6" ht="18.75" spans="1:9">
      <c r="A6" s="9"/>
      <c r="B6" s="9"/>
      <c r="C6" s="10"/>
      <c r="D6" s="14"/>
      <c r="E6" s="12"/>
      <c r="F6" s="13"/>
      <c r="G6" s="13"/>
      <c r="H6" s="13"/>
      <c r="I6" s="15"/>
    </row>
    <row r="7" spans="1:9">
      <c r="A7" s="9"/>
      <c r="B7" s="9"/>
      <c r="C7" s="15"/>
      <c r="D7" s="15"/>
      <c r="E7" s="15"/>
      <c r="F7" s="15"/>
      <c r="G7" s="15"/>
      <c r="H7" s="15"/>
      <c r="I7" s="15"/>
    </row>
    <row r="8" spans="1:9">
      <c r="A8" s="9"/>
      <c r="B8" s="9"/>
      <c r="C8" s="9"/>
      <c r="D8" s="9"/>
      <c r="E8" s="9"/>
      <c r="F8" s="9"/>
      <c r="G8" s="9"/>
      <c r="H8" s="9"/>
      <c r="I8" s="9"/>
    </row>
    <row r="9" spans="1:9">
      <c r="A9" s="9"/>
      <c r="B9" s="9"/>
      <c r="C9" s="9"/>
      <c r="D9" s="9"/>
      <c r="E9" s="9"/>
      <c r="F9" s="9"/>
      <c r="G9" s="9"/>
      <c r="H9" s="9"/>
      <c r="I9" s="9"/>
    </row>
    <row r="10" spans="1:9">
      <c r="A10" s="9"/>
      <c r="B10" s="9"/>
      <c r="C10" s="9"/>
      <c r="D10" s="9"/>
      <c r="E10" s="9"/>
      <c r="F10" s="9"/>
      <c r="G10" s="9"/>
      <c r="H10" s="9"/>
      <c r="I10" s="9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6" t="s">
        <v>387</v>
      </c>
      <c r="B12" s="17"/>
      <c r="C12" s="17"/>
      <c r="D12" s="18"/>
      <c r="E12" s="19"/>
      <c r="F12" s="16" t="s">
        <v>388</v>
      </c>
      <c r="G12" s="17"/>
      <c r="H12" s="18"/>
      <c r="I12" s="24"/>
    </row>
    <row r="13" ht="16.5" spans="1:9">
      <c r="A13" s="20" t="s">
        <v>389</v>
      </c>
      <c r="B13" s="20"/>
      <c r="C13" s="21"/>
      <c r="D13" s="21"/>
      <c r="E13" s="21"/>
      <c r="F13" s="21"/>
      <c r="G13" s="21"/>
      <c r="H13" s="21"/>
      <c r="I13" s="21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workbookViewId="0">
      <selection activeCell="B8" sqref="B8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452" t="s">
        <v>35</v>
      </c>
      <c r="C2" s="453"/>
      <c r="D2" s="453"/>
      <c r="E2" s="453"/>
      <c r="F2" s="453"/>
      <c r="G2" s="453"/>
      <c r="H2" s="453"/>
      <c r="I2" s="467"/>
    </row>
    <row r="3" ht="27.95" customHeight="1" spans="2:9">
      <c r="B3" s="454"/>
      <c r="C3" s="455"/>
      <c r="D3" s="456" t="s">
        <v>36</v>
      </c>
      <c r="E3" s="457"/>
      <c r="F3" s="458" t="s">
        <v>37</v>
      </c>
      <c r="G3" s="459"/>
      <c r="H3" s="456" t="s">
        <v>38</v>
      </c>
      <c r="I3" s="468"/>
    </row>
    <row r="4" ht="27.95" customHeight="1" spans="2:9">
      <c r="B4" s="454" t="s">
        <v>39</v>
      </c>
      <c r="C4" s="455" t="s">
        <v>40</v>
      </c>
      <c r="D4" s="455" t="s">
        <v>41</v>
      </c>
      <c r="E4" s="455" t="s">
        <v>42</v>
      </c>
      <c r="F4" s="460" t="s">
        <v>41</v>
      </c>
      <c r="G4" s="460" t="s">
        <v>42</v>
      </c>
      <c r="H4" s="455" t="s">
        <v>41</v>
      </c>
      <c r="I4" s="469" t="s">
        <v>42</v>
      </c>
    </row>
    <row r="5" ht="27.95" customHeight="1" spans="2:9">
      <c r="B5" s="461" t="s">
        <v>43</v>
      </c>
      <c r="C5" s="9">
        <v>13</v>
      </c>
      <c r="D5" s="9">
        <v>0</v>
      </c>
      <c r="E5" s="9">
        <v>1</v>
      </c>
      <c r="F5" s="462">
        <v>0</v>
      </c>
      <c r="G5" s="462">
        <v>1</v>
      </c>
      <c r="H5" s="9">
        <v>1</v>
      </c>
      <c r="I5" s="470">
        <v>2</v>
      </c>
    </row>
    <row r="6" ht="27.95" customHeight="1" spans="2:9">
      <c r="B6" s="461" t="s">
        <v>44</v>
      </c>
      <c r="C6" s="9">
        <v>20</v>
      </c>
      <c r="D6" s="9">
        <v>0</v>
      </c>
      <c r="E6" s="9">
        <v>1</v>
      </c>
      <c r="F6" s="462">
        <v>1</v>
      </c>
      <c r="G6" s="462">
        <v>2</v>
      </c>
      <c r="H6" s="9">
        <v>2</v>
      </c>
      <c r="I6" s="470">
        <v>3</v>
      </c>
    </row>
    <row r="7" ht="27.95" customHeight="1" spans="2:9">
      <c r="B7" s="461" t="s">
        <v>45</v>
      </c>
      <c r="C7" s="9">
        <v>32</v>
      </c>
      <c r="D7" s="9">
        <v>0</v>
      </c>
      <c r="E7" s="9">
        <v>1</v>
      </c>
      <c r="F7" s="462">
        <v>2</v>
      </c>
      <c r="G7" s="462">
        <v>3</v>
      </c>
      <c r="H7" s="9">
        <v>3</v>
      </c>
      <c r="I7" s="470">
        <v>4</v>
      </c>
    </row>
    <row r="8" ht="27.95" customHeight="1" spans="2:9">
      <c r="B8" s="461" t="s">
        <v>46</v>
      </c>
      <c r="C8" s="9">
        <v>50</v>
      </c>
      <c r="D8" s="9">
        <v>1</v>
      </c>
      <c r="E8" s="9">
        <v>2</v>
      </c>
      <c r="F8" s="462">
        <v>3</v>
      </c>
      <c r="G8" s="462">
        <v>4</v>
      </c>
      <c r="H8" s="9">
        <v>5</v>
      </c>
      <c r="I8" s="470">
        <v>6</v>
      </c>
    </row>
    <row r="9" ht="27.95" customHeight="1" spans="2:9">
      <c r="B9" s="461" t="s">
        <v>47</v>
      </c>
      <c r="C9" s="9">
        <v>80</v>
      </c>
      <c r="D9" s="9">
        <v>2</v>
      </c>
      <c r="E9" s="9">
        <v>3</v>
      </c>
      <c r="F9" s="462">
        <v>5</v>
      </c>
      <c r="G9" s="462">
        <v>6</v>
      </c>
      <c r="H9" s="9">
        <v>7</v>
      </c>
      <c r="I9" s="470">
        <v>8</v>
      </c>
    </row>
    <row r="10" ht="27.95" customHeight="1" spans="2:9">
      <c r="B10" s="461" t="s">
        <v>48</v>
      </c>
      <c r="C10" s="9">
        <v>125</v>
      </c>
      <c r="D10" s="9">
        <v>3</v>
      </c>
      <c r="E10" s="9">
        <v>4</v>
      </c>
      <c r="F10" s="462">
        <v>7</v>
      </c>
      <c r="G10" s="462">
        <v>8</v>
      </c>
      <c r="H10" s="9">
        <v>10</v>
      </c>
      <c r="I10" s="470">
        <v>11</v>
      </c>
    </row>
    <row r="11" ht="27.95" customHeight="1" spans="2:9">
      <c r="B11" s="461" t="s">
        <v>49</v>
      </c>
      <c r="C11" s="9">
        <v>200</v>
      </c>
      <c r="D11" s="9">
        <v>5</v>
      </c>
      <c r="E11" s="9">
        <v>6</v>
      </c>
      <c r="F11" s="462">
        <v>10</v>
      </c>
      <c r="G11" s="462">
        <v>11</v>
      </c>
      <c r="H11" s="9">
        <v>14</v>
      </c>
      <c r="I11" s="470">
        <v>15</v>
      </c>
    </row>
    <row r="12" ht="27.95" customHeight="1" spans="2:9">
      <c r="B12" s="463" t="s">
        <v>50</v>
      </c>
      <c r="C12" s="464">
        <v>315</v>
      </c>
      <c r="D12" s="464">
        <v>7</v>
      </c>
      <c r="E12" s="464">
        <v>8</v>
      </c>
      <c r="F12" s="465">
        <v>14</v>
      </c>
      <c r="G12" s="465">
        <v>15</v>
      </c>
      <c r="H12" s="464">
        <v>21</v>
      </c>
      <c r="I12" s="471">
        <v>22</v>
      </c>
    </row>
    <row r="14" spans="2:4">
      <c r="B14" s="466" t="s">
        <v>51</v>
      </c>
      <c r="C14" s="466"/>
      <c r="D14" s="466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2"/>
  <sheetViews>
    <sheetView view="pageBreakPreview" zoomScaleNormal="100" workbookViewId="0">
      <selection activeCell="F4" sqref="F4:G8"/>
    </sheetView>
  </sheetViews>
  <sheetFormatPr defaultColWidth="10.375" defaultRowHeight="16.5" customHeight="1"/>
  <cols>
    <col min="1" max="1" width="11.125" style="243" customWidth="1"/>
    <col min="2" max="9" width="10.375" style="243"/>
    <col min="10" max="10" width="8.875" style="243" customWidth="1"/>
    <col min="11" max="11" width="12" style="243" customWidth="1"/>
    <col min="12" max="16384" width="10.375" style="243"/>
  </cols>
  <sheetData>
    <row r="1" ht="21" spans="1:11">
      <c r="A1" s="376" t="s">
        <v>52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</row>
    <row r="2" ht="15" spans="1:11">
      <c r="A2" s="244" t="s">
        <v>53</v>
      </c>
      <c r="B2" s="245" t="s">
        <v>54</v>
      </c>
      <c r="C2" s="245"/>
      <c r="D2" s="246" t="s">
        <v>55</v>
      </c>
      <c r="E2" s="246"/>
      <c r="F2" s="245" t="s">
        <v>56</v>
      </c>
      <c r="G2" s="245"/>
      <c r="H2" s="247" t="s">
        <v>57</v>
      </c>
      <c r="I2" s="318" t="s">
        <v>56</v>
      </c>
      <c r="J2" s="318"/>
      <c r="K2" s="319"/>
    </row>
    <row r="3" ht="14.25" spans="1:11">
      <c r="A3" s="248" t="s">
        <v>58</v>
      </c>
      <c r="B3" s="249"/>
      <c r="C3" s="250"/>
      <c r="D3" s="251" t="s">
        <v>59</v>
      </c>
      <c r="E3" s="252"/>
      <c r="F3" s="252"/>
      <c r="G3" s="253"/>
      <c r="H3" s="251" t="s">
        <v>60</v>
      </c>
      <c r="I3" s="252"/>
      <c r="J3" s="252"/>
      <c r="K3" s="253"/>
    </row>
    <row r="4" ht="14.25" spans="1:11">
      <c r="A4" s="254" t="s">
        <v>61</v>
      </c>
      <c r="B4" s="148" t="s">
        <v>62</v>
      </c>
      <c r="C4" s="149"/>
      <c r="D4" s="254" t="s">
        <v>63</v>
      </c>
      <c r="E4" s="255"/>
      <c r="F4" s="256" t="s">
        <v>64</v>
      </c>
      <c r="G4" s="257"/>
      <c r="H4" s="254" t="s">
        <v>65</v>
      </c>
      <c r="I4" s="255"/>
      <c r="J4" s="148" t="s">
        <v>66</v>
      </c>
      <c r="K4" s="149" t="s">
        <v>67</v>
      </c>
    </row>
    <row r="5" ht="14.25" spans="1:11">
      <c r="A5" s="258" t="s">
        <v>68</v>
      </c>
      <c r="B5" s="148" t="s">
        <v>69</v>
      </c>
      <c r="C5" s="149"/>
      <c r="D5" s="254" t="s">
        <v>70</v>
      </c>
      <c r="E5" s="255"/>
      <c r="F5" s="256">
        <v>45416</v>
      </c>
      <c r="G5" s="257"/>
      <c r="H5" s="254" t="s">
        <v>71</v>
      </c>
      <c r="I5" s="255"/>
      <c r="J5" s="148" t="s">
        <v>66</v>
      </c>
      <c r="K5" s="149" t="s">
        <v>67</v>
      </c>
    </row>
    <row r="6" ht="14.25" spans="1:11">
      <c r="A6" s="254" t="s">
        <v>72</v>
      </c>
      <c r="B6" s="259" t="s">
        <v>73</v>
      </c>
      <c r="C6" s="260">
        <v>6</v>
      </c>
      <c r="D6" s="258" t="s">
        <v>74</v>
      </c>
      <c r="E6" s="261"/>
      <c r="F6" s="256">
        <v>45424</v>
      </c>
      <c r="G6" s="257"/>
      <c r="H6" s="254" t="s">
        <v>75</v>
      </c>
      <c r="I6" s="255"/>
      <c r="J6" s="148" t="s">
        <v>66</v>
      </c>
      <c r="K6" s="149" t="s">
        <v>67</v>
      </c>
    </row>
    <row r="7" ht="14.25" spans="1:11">
      <c r="A7" s="254" t="s">
        <v>76</v>
      </c>
      <c r="B7" s="262" t="s">
        <v>77</v>
      </c>
      <c r="C7" s="263"/>
      <c r="D7" s="258" t="s">
        <v>78</v>
      </c>
      <c r="E7" s="264"/>
      <c r="F7" s="256">
        <v>45427</v>
      </c>
      <c r="G7" s="257"/>
      <c r="H7" s="254" t="s">
        <v>79</v>
      </c>
      <c r="I7" s="255"/>
      <c r="J7" s="148" t="s">
        <v>66</v>
      </c>
      <c r="K7" s="149" t="s">
        <v>67</v>
      </c>
    </row>
    <row r="8" ht="15" spans="1:11">
      <c r="A8" s="265" t="s">
        <v>80</v>
      </c>
      <c r="B8" s="266" t="s">
        <v>81</v>
      </c>
      <c r="C8" s="267"/>
      <c r="D8" s="268" t="s">
        <v>82</v>
      </c>
      <c r="E8" s="269"/>
      <c r="F8" s="270">
        <v>45430</v>
      </c>
      <c r="G8" s="271"/>
      <c r="H8" s="268" t="s">
        <v>83</v>
      </c>
      <c r="I8" s="269"/>
      <c r="J8" s="288" t="s">
        <v>66</v>
      </c>
      <c r="K8" s="320" t="s">
        <v>67</v>
      </c>
    </row>
    <row r="9" ht="15" spans="1:11">
      <c r="A9" s="377" t="s">
        <v>84</v>
      </c>
      <c r="B9" s="378"/>
      <c r="C9" s="378"/>
      <c r="D9" s="379"/>
      <c r="E9" s="379"/>
      <c r="F9" s="379"/>
      <c r="G9" s="379"/>
      <c r="H9" s="379"/>
      <c r="I9" s="379"/>
      <c r="J9" s="379"/>
      <c r="K9" s="430"/>
    </row>
    <row r="10" ht="15" spans="1:11">
      <c r="A10" s="380" t="s">
        <v>85</v>
      </c>
      <c r="B10" s="381"/>
      <c r="C10" s="381"/>
      <c r="D10" s="381"/>
      <c r="E10" s="381"/>
      <c r="F10" s="381"/>
      <c r="G10" s="381"/>
      <c r="H10" s="381"/>
      <c r="I10" s="381"/>
      <c r="J10" s="381"/>
      <c r="K10" s="431"/>
    </row>
    <row r="11" ht="14.25" spans="1:11">
      <c r="A11" s="382" t="s">
        <v>86</v>
      </c>
      <c r="B11" s="383" t="s">
        <v>87</v>
      </c>
      <c r="C11" s="384" t="s">
        <v>88</v>
      </c>
      <c r="D11" s="385"/>
      <c r="E11" s="386" t="s">
        <v>89</v>
      </c>
      <c r="F11" s="383" t="s">
        <v>87</v>
      </c>
      <c r="G11" s="384" t="s">
        <v>88</v>
      </c>
      <c r="H11" s="384" t="s">
        <v>90</v>
      </c>
      <c r="I11" s="386" t="s">
        <v>91</v>
      </c>
      <c r="J11" s="383" t="s">
        <v>87</v>
      </c>
      <c r="K11" s="432" t="s">
        <v>88</v>
      </c>
    </row>
    <row r="12" ht="14.25" spans="1:11">
      <c r="A12" s="258" t="s">
        <v>92</v>
      </c>
      <c r="B12" s="278" t="s">
        <v>87</v>
      </c>
      <c r="C12" s="148" t="s">
        <v>88</v>
      </c>
      <c r="D12" s="264"/>
      <c r="E12" s="261" t="s">
        <v>93</v>
      </c>
      <c r="F12" s="278" t="s">
        <v>87</v>
      </c>
      <c r="G12" s="148" t="s">
        <v>88</v>
      </c>
      <c r="H12" s="148" t="s">
        <v>90</v>
      </c>
      <c r="I12" s="261" t="s">
        <v>94</v>
      </c>
      <c r="J12" s="278" t="s">
        <v>87</v>
      </c>
      <c r="K12" s="149" t="s">
        <v>88</v>
      </c>
    </row>
    <row r="13" ht="14.25" spans="1:11">
      <c r="A13" s="258" t="s">
        <v>95</v>
      </c>
      <c r="B13" s="278" t="s">
        <v>87</v>
      </c>
      <c r="C13" s="148" t="s">
        <v>88</v>
      </c>
      <c r="D13" s="264"/>
      <c r="E13" s="261" t="s">
        <v>96</v>
      </c>
      <c r="F13" s="148" t="s">
        <v>97</v>
      </c>
      <c r="G13" s="148" t="s">
        <v>98</v>
      </c>
      <c r="H13" s="148" t="s">
        <v>90</v>
      </c>
      <c r="I13" s="261" t="s">
        <v>99</v>
      </c>
      <c r="J13" s="278" t="s">
        <v>87</v>
      </c>
      <c r="K13" s="149" t="s">
        <v>88</v>
      </c>
    </row>
    <row r="14" ht="15" spans="1:11">
      <c r="A14" s="268" t="s">
        <v>100</v>
      </c>
      <c r="B14" s="269"/>
      <c r="C14" s="269"/>
      <c r="D14" s="269"/>
      <c r="E14" s="269"/>
      <c r="F14" s="269"/>
      <c r="G14" s="269"/>
      <c r="H14" s="269"/>
      <c r="I14" s="269"/>
      <c r="J14" s="269"/>
      <c r="K14" s="322"/>
    </row>
    <row r="15" ht="15" spans="1:11">
      <c r="A15" s="380" t="s">
        <v>101</v>
      </c>
      <c r="B15" s="381"/>
      <c r="C15" s="381"/>
      <c r="D15" s="381"/>
      <c r="E15" s="381"/>
      <c r="F15" s="381"/>
      <c r="G15" s="381"/>
      <c r="H15" s="381"/>
      <c r="I15" s="381"/>
      <c r="J15" s="381"/>
      <c r="K15" s="431"/>
    </row>
    <row r="16" ht="14.25" spans="1:11">
      <c r="A16" s="387" t="s">
        <v>102</v>
      </c>
      <c r="B16" s="384" t="s">
        <v>97</v>
      </c>
      <c r="C16" s="384" t="s">
        <v>98</v>
      </c>
      <c r="D16" s="388"/>
      <c r="E16" s="389" t="s">
        <v>103</v>
      </c>
      <c r="F16" s="384" t="s">
        <v>97</v>
      </c>
      <c r="G16" s="384" t="s">
        <v>98</v>
      </c>
      <c r="H16" s="390"/>
      <c r="I16" s="389" t="s">
        <v>104</v>
      </c>
      <c r="J16" s="384" t="s">
        <v>97</v>
      </c>
      <c r="K16" s="432" t="s">
        <v>98</v>
      </c>
    </row>
    <row r="17" customHeight="1" spans="1:22">
      <c r="A17" s="295" t="s">
        <v>105</v>
      </c>
      <c r="B17" s="148" t="s">
        <v>97</v>
      </c>
      <c r="C17" s="148" t="s">
        <v>98</v>
      </c>
      <c r="D17" s="391"/>
      <c r="E17" s="296" t="s">
        <v>106</v>
      </c>
      <c r="F17" s="148" t="s">
        <v>97</v>
      </c>
      <c r="G17" s="148" t="s">
        <v>98</v>
      </c>
      <c r="H17" s="392"/>
      <c r="I17" s="296" t="s">
        <v>107</v>
      </c>
      <c r="J17" s="148" t="s">
        <v>97</v>
      </c>
      <c r="K17" s="149" t="s">
        <v>98</v>
      </c>
      <c r="L17" s="433"/>
      <c r="M17" s="433"/>
      <c r="N17" s="433"/>
      <c r="O17" s="433"/>
      <c r="P17" s="433"/>
      <c r="Q17" s="433"/>
      <c r="R17" s="433"/>
      <c r="S17" s="433"/>
      <c r="T17" s="433"/>
      <c r="U17" s="433"/>
      <c r="V17" s="433"/>
    </row>
    <row r="18" ht="18" customHeight="1" spans="1:11">
      <c r="A18" s="393" t="s">
        <v>108</v>
      </c>
      <c r="B18" s="394"/>
      <c r="C18" s="394"/>
      <c r="D18" s="394"/>
      <c r="E18" s="394"/>
      <c r="F18" s="394"/>
      <c r="G18" s="394"/>
      <c r="H18" s="394"/>
      <c r="I18" s="394"/>
      <c r="J18" s="394"/>
      <c r="K18" s="434"/>
    </row>
    <row r="19" s="375" customFormat="1" ht="18" customHeight="1" spans="1:11">
      <c r="A19" s="380" t="s">
        <v>109</v>
      </c>
      <c r="B19" s="381"/>
      <c r="C19" s="381"/>
      <c r="D19" s="381"/>
      <c r="E19" s="381"/>
      <c r="F19" s="381"/>
      <c r="G19" s="381"/>
      <c r="H19" s="381"/>
      <c r="I19" s="381"/>
      <c r="J19" s="381"/>
      <c r="K19" s="431"/>
    </row>
    <row r="20" customHeight="1" spans="1:11">
      <c r="A20" s="395" t="s">
        <v>110</v>
      </c>
      <c r="B20" s="396"/>
      <c r="C20" s="396"/>
      <c r="D20" s="396"/>
      <c r="E20" s="396"/>
      <c r="F20" s="396"/>
      <c r="G20" s="396"/>
      <c r="H20" s="396"/>
      <c r="I20" s="396"/>
      <c r="J20" s="396"/>
      <c r="K20" s="435"/>
    </row>
    <row r="21" ht="21.75" customHeight="1" spans="1:11">
      <c r="A21" s="397" t="s">
        <v>111</v>
      </c>
      <c r="B21" s="398"/>
      <c r="C21" s="399" t="s">
        <v>112</v>
      </c>
      <c r="D21" s="399" t="s">
        <v>113</v>
      </c>
      <c r="E21" s="399" t="s">
        <v>114</v>
      </c>
      <c r="F21" s="399" t="s">
        <v>115</v>
      </c>
      <c r="G21" s="399" t="s">
        <v>116</v>
      </c>
      <c r="H21" s="400" t="s">
        <v>117</v>
      </c>
      <c r="I21" s="398"/>
      <c r="J21" s="436"/>
      <c r="K21" s="437" t="s">
        <v>118</v>
      </c>
    </row>
    <row r="22" ht="23" customHeight="1" spans="1:11">
      <c r="A22" s="401" t="s">
        <v>119</v>
      </c>
      <c r="B22" s="402"/>
      <c r="C22" s="402" t="s">
        <v>97</v>
      </c>
      <c r="D22" s="402" t="s">
        <v>97</v>
      </c>
      <c r="E22" s="402" t="s">
        <v>97</v>
      </c>
      <c r="F22" s="402" t="s">
        <v>97</v>
      </c>
      <c r="G22" s="402" t="s">
        <v>97</v>
      </c>
      <c r="H22" s="402" t="s">
        <v>97</v>
      </c>
      <c r="I22" s="402"/>
      <c r="J22" s="402"/>
      <c r="K22" s="438" t="s">
        <v>97</v>
      </c>
    </row>
    <row r="23" ht="23" customHeight="1" spans="1:11">
      <c r="A23" s="401" t="s">
        <v>120</v>
      </c>
      <c r="B23" s="402"/>
      <c r="C23" s="402" t="s">
        <v>97</v>
      </c>
      <c r="D23" s="402" t="s">
        <v>97</v>
      </c>
      <c r="E23" s="402" t="s">
        <v>97</v>
      </c>
      <c r="F23" s="402" t="s">
        <v>97</v>
      </c>
      <c r="G23" s="402" t="s">
        <v>97</v>
      </c>
      <c r="H23" s="402" t="s">
        <v>97</v>
      </c>
      <c r="I23" s="402"/>
      <c r="J23" s="402"/>
      <c r="K23" s="438" t="s">
        <v>97</v>
      </c>
    </row>
    <row r="24" ht="23" customHeight="1" spans="1:11">
      <c r="A24" s="403"/>
      <c r="B24" s="404"/>
      <c r="C24" s="402"/>
      <c r="D24" s="402"/>
      <c r="E24" s="402"/>
      <c r="F24" s="402"/>
      <c r="G24" s="402"/>
      <c r="H24" s="402"/>
      <c r="I24" s="402"/>
      <c r="J24" s="402"/>
      <c r="K24" s="438"/>
    </row>
    <row r="25" ht="23" customHeight="1" spans="1:11">
      <c r="A25" s="405"/>
      <c r="B25" s="406"/>
      <c r="C25" s="402"/>
      <c r="D25" s="402"/>
      <c r="E25" s="402"/>
      <c r="F25" s="402"/>
      <c r="G25" s="402"/>
      <c r="H25" s="402"/>
      <c r="I25" s="402"/>
      <c r="J25" s="402"/>
      <c r="K25" s="439"/>
    </row>
    <row r="26" ht="23" customHeight="1" spans="1:11">
      <c r="A26" s="407"/>
      <c r="B26" s="406"/>
      <c r="C26" s="406"/>
      <c r="D26" s="406"/>
      <c r="E26" s="406"/>
      <c r="F26" s="406"/>
      <c r="G26" s="406"/>
      <c r="H26" s="406"/>
      <c r="I26" s="404"/>
      <c r="J26" s="404"/>
      <c r="K26" s="440"/>
    </row>
    <row r="27" ht="23" customHeight="1" spans="1:11">
      <c r="A27" s="407"/>
      <c r="B27" s="406"/>
      <c r="C27" s="406"/>
      <c r="D27" s="406"/>
      <c r="E27" s="406"/>
      <c r="F27" s="406"/>
      <c r="G27" s="406"/>
      <c r="H27" s="406"/>
      <c r="I27" s="406"/>
      <c r="J27" s="406"/>
      <c r="K27" s="441"/>
    </row>
    <row r="28" ht="18" customHeight="1" spans="1:11">
      <c r="A28" s="408" t="s">
        <v>121</v>
      </c>
      <c r="B28" s="409"/>
      <c r="C28" s="409"/>
      <c r="D28" s="409"/>
      <c r="E28" s="409"/>
      <c r="F28" s="409"/>
      <c r="G28" s="409"/>
      <c r="H28" s="409"/>
      <c r="I28" s="409"/>
      <c r="J28" s="409"/>
      <c r="K28" s="442"/>
    </row>
    <row r="29" ht="18.75" customHeight="1" spans="1:11">
      <c r="A29" s="410"/>
      <c r="B29" s="411"/>
      <c r="C29" s="411"/>
      <c r="D29" s="411"/>
      <c r="E29" s="411"/>
      <c r="F29" s="411"/>
      <c r="G29" s="411"/>
      <c r="H29" s="411"/>
      <c r="I29" s="411"/>
      <c r="J29" s="411"/>
      <c r="K29" s="443"/>
    </row>
    <row r="30" ht="18.75" customHeight="1" spans="1:11">
      <c r="A30" s="412"/>
      <c r="B30" s="413"/>
      <c r="C30" s="413"/>
      <c r="D30" s="413"/>
      <c r="E30" s="413"/>
      <c r="F30" s="413"/>
      <c r="G30" s="413"/>
      <c r="H30" s="413"/>
      <c r="I30" s="413"/>
      <c r="J30" s="413"/>
      <c r="K30" s="444"/>
    </row>
    <row r="31" ht="18" customHeight="1" spans="1:11">
      <c r="A31" s="408" t="s">
        <v>122</v>
      </c>
      <c r="B31" s="409"/>
      <c r="C31" s="409"/>
      <c r="D31" s="409"/>
      <c r="E31" s="409"/>
      <c r="F31" s="409"/>
      <c r="G31" s="409"/>
      <c r="H31" s="409"/>
      <c r="I31" s="409"/>
      <c r="J31" s="409"/>
      <c r="K31" s="442"/>
    </row>
    <row r="32" ht="14.25" spans="1:11">
      <c r="A32" s="414" t="s">
        <v>123</v>
      </c>
      <c r="B32" s="415"/>
      <c r="C32" s="415"/>
      <c r="D32" s="415"/>
      <c r="E32" s="415"/>
      <c r="F32" s="415"/>
      <c r="G32" s="415"/>
      <c r="H32" s="415"/>
      <c r="I32" s="415"/>
      <c r="J32" s="415"/>
      <c r="K32" s="445"/>
    </row>
    <row r="33" ht="15" spans="1:11">
      <c r="A33" s="156" t="s">
        <v>124</v>
      </c>
      <c r="B33" s="157"/>
      <c r="C33" s="148" t="s">
        <v>66</v>
      </c>
      <c r="D33" s="148" t="s">
        <v>67</v>
      </c>
      <c r="E33" s="416" t="s">
        <v>125</v>
      </c>
      <c r="F33" s="417"/>
      <c r="G33" s="417"/>
      <c r="H33" s="417"/>
      <c r="I33" s="417"/>
      <c r="J33" s="417"/>
      <c r="K33" s="446"/>
    </row>
    <row r="34" ht="15" spans="1:11">
      <c r="A34" s="418" t="s">
        <v>126</v>
      </c>
      <c r="B34" s="418"/>
      <c r="C34" s="418"/>
      <c r="D34" s="418"/>
      <c r="E34" s="418"/>
      <c r="F34" s="418"/>
      <c r="G34" s="418"/>
      <c r="H34" s="418"/>
      <c r="I34" s="418"/>
      <c r="J34" s="418"/>
      <c r="K34" s="418"/>
    </row>
    <row r="35" ht="21" customHeight="1" spans="1:11">
      <c r="A35" s="419" t="s">
        <v>127</v>
      </c>
      <c r="B35" s="420"/>
      <c r="C35" s="420"/>
      <c r="D35" s="420"/>
      <c r="E35" s="420"/>
      <c r="F35" s="420"/>
      <c r="G35" s="420"/>
      <c r="H35" s="420"/>
      <c r="I35" s="420"/>
      <c r="J35" s="420"/>
      <c r="K35" s="447"/>
    </row>
    <row r="36" ht="21" customHeight="1" spans="1:11">
      <c r="A36" s="303" t="s">
        <v>128</v>
      </c>
      <c r="B36" s="304"/>
      <c r="C36" s="304"/>
      <c r="D36" s="304"/>
      <c r="E36" s="304"/>
      <c r="F36" s="304"/>
      <c r="G36" s="304"/>
      <c r="H36" s="304"/>
      <c r="I36" s="304"/>
      <c r="J36" s="304"/>
      <c r="K36" s="333"/>
    </row>
    <row r="37" ht="21" customHeight="1" spans="1:11">
      <c r="A37" s="303" t="s">
        <v>129</v>
      </c>
      <c r="B37" s="304"/>
      <c r="C37" s="304"/>
      <c r="D37" s="304"/>
      <c r="E37" s="304"/>
      <c r="F37" s="304"/>
      <c r="G37" s="304"/>
      <c r="H37" s="304"/>
      <c r="I37" s="304"/>
      <c r="J37" s="304"/>
      <c r="K37" s="333"/>
    </row>
    <row r="38" ht="21" customHeight="1" spans="1:11">
      <c r="A38" s="303"/>
      <c r="B38" s="304"/>
      <c r="C38" s="304"/>
      <c r="D38" s="304"/>
      <c r="E38" s="304"/>
      <c r="F38" s="304"/>
      <c r="G38" s="304"/>
      <c r="H38" s="304"/>
      <c r="I38" s="304"/>
      <c r="J38" s="304"/>
      <c r="K38" s="333"/>
    </row>
    <row r="39" ht="21" customHeight="1" spans="1:11">
      <c r="A39" s="303"/>
      <c r="B39" s="304"/>
      <c r="C39" s="304"/>
      <c r="D39" s="304"/>
      <c r="E39" s="304"/>
      <c r="F39" s="304"/>
      <c r="G39" s="304"/>
      <c r="H39" s="304"/>
      <c r="I39" s="304"/>
      <c r="J39" s="304"/>
      <c r="K39" s="333"/>
    </row>
    <row r="40" ht="21" customHeight="1" spans="1:11">
      <c r="A40" s="303"/>
      <c r="B40" s="304"/>
      <c r="C40" s="304"/>
      <c r="D40" s="304"/>
      <c r="E40" s="304"/>
      <c r="F40" s="304"/>
      <c r="G40" s="304"/>
      <c r="H40" s="304"/>
      <c r="I40" s="304"/>
      <c r="J40" s="304"/>
      <c r="K40" s="333"/>
    </row>
    <row r="41" ht="21" customHeight="1" spans="1:11">
      <c r="A41" s="303"/>
      <c r="B41" s="304"/>
      <c r="C41" s="304"/>
      <c r="D41" s="304"/>
      <c r="E41" s="304"/>
      <c r="F41" s="304"/>
      <c r="G41" s="304"/>
      <c r="H41" s="304"/>
      <c r="I41" s="304"/>
      <c r="J41" s="304"/>
      <c r="K41" s="333"/>
    </row>
    <row r="42" ht="15" spans="1:11">
      <c r="A42" s="298" t="s">
        <v>130</v>
      </c>
      <c r="B42" s="299"/>
      <c r="C42" s="299"/>
      <c r="D42" s="299"/>
      <c r="E42" s="299"/>
      <c r="F42" s="299"/>
      <c r="G42" s="299"/>
      <c r="H42" s="299"/>
      <c r="I42" s="299"/>
      <c r="J42" s="299"/>
      <c r="K42" s="331"/>
    </row>
    <row r="43" ht="15" spans="1:11">
      <c r="A43" s="380" t="s">
        <v>131</v>
      </c>
      <c r="B43" s="381"/>
      <c r="C43" s="381"/>
      <c r="D43" s="381"/>
      <c r="E43" s="381"/>
      <c r="F43" s="381"/>
      <c r="G43" s="381"/>
      <c r="H43" s="381"/>
      <c r="I43" s="381"/>
      <c r="J43" s="381"/>
      <c r="K43" s="431"/>
    </row>
    <row r="44" ht="14.25" spans="1:11">
      <c r="A44" s="387" t="s">
        <v>132</v>
      </c>
      <c r="B44" s="384" t="s">
        <v>97</v>
      </c>
      <c r="C44" s="384" t="s">
        <v>98</v>
      </c>
      <c r="D44" s="384" t="s">
        <v>90</v>
      </c>
      <c r="E44" s="389" t="s">
        <v>133</v>
      </c>
      <c r="F44" s="384" t="s">
        <v>97</v>
      </c>
      <c r="G44" s="384" t="s">
        <v>98</v>
      </c>
      <c r="H44" s="384" t="s">
        <v>90</v>
      </c>
      <c r="I44" s="389" t="s">
        <v>134</v>
      </c>
      <c r="J44" s="384" t="s">
        <v>97</v>
      </c>
      <c r="K44" s="432" t="s">
        <v>98</v>
      </c>
    </row>
    <row r="45" ht="14.25" spans="1:11">
      <c r="A45" s="295" t="s">
        <v>89</v>
      </c>
      <c r="B45" s="148" t="s">
        <v>97</v>
      </c>
      <c r="C45" s="148" t="s">
        <v>98</v>
      </c>
      <c r="D45" s="148" t="s">
        <v>90</v>
      </c>
      <c r="E45" s="296" t="s">
        <v>96</v>
      </c>
      <c r="F45" s="148" t="s">
        <v>97</v>
      </c>
      <c r="G45" s="148" t="s">
        <v>98</v>
      </c>
      <c r="H45" s="148" t="s">
        <v>90</v>
      </c>
      <c r="I45" s="296" t="s">
        <v>107</v>
      </c>
      <c r="J45" s="148" t="s">
        <v>97</v>
      </c>
      <c r="K45" s="149" t="s">
        <v>98</v>
      </c>
    </row>
    <row r="46" ht="15" spans="1:11">
      <c r="A46" s="268" t="s">
        <v>100</v>
      </c>
      <c r="B46" s="269"/>
      <c r="C46" s="269"/>
      <c r="D46" s="269"/>
      <c r="E46" s="269"/>
      <c r="F46" s="269"/>
      <c r="G46" s="269"/>
      <c r="H46" s="269"/>
      <c r="I46" s="269"/>
      <c r="J46" s="269"/>
      <c r="K46" s="322"/>
    </row>
    <row r="47" ht="15" spans="1:11">
      <c r="A47" s="418" t="s">
        <v>135</v>
      </c>
      <c r="B47" s="418"/>
      <c r="C47" s="418"/>
      <c r="D47" s="418"/>
      <c r="E47" s="418"/>
      <c r="F47" s="418"/>
      <c r="G47" s="418"/>
      <c r="H47" s="418"/>
      <c r="I47" s="418"/>
      <c r="J47" s="418"/>
      <c r="K47" s="418"/>
    </row>
    <row r="48" ht="15" spans="1:11">
      <c r="A48" s="419"/>
      <c r="B48" s="420"/>
      <c r="C48" s="420"/>
      <c r="D48" s="420"/>
      <c r="E48" s="420"/>
      <c r="F48" s="420"/>
      <c r="G48" s="420"/>
      <c r="H48" s="420"/>
      <c r="I48" s="420"/>
      <c r="J48" s="420"/>
      <c r="K48" s="447"/>
    </row>
    <row r="49" ht="15" spans="1:11">
      <c r="A49" s="421" t="s">
        <v>136</v>
      </c>
      <c r="B49" s="422" t="s">
        <v>137</v>
      </c>
      <c r="C49" s="422"/>
      <c r="D49" s="423" t="s">
        <v>138</v>
      </c>
      <c r="E49" s="424" t="s">
        <v>139</v>
      </c>
      <c r="F49" s="425" t="s">
        <v>140</v>
      </c>
      <c r="G49" s="426">
        <v>45420</v>
      </c>
      <c r="H49" s="427" t="s">
        <v>141</v>
      </c>
      <c r="I49" s="448"/>
      <c r="J49" s="449" t="s">
        <v>142</v>
      </c>
      <c r="K49" s="450"/>
    </row>
    <row r="50" ht="15" spans="1:11">
      <c r="A50" s="418" t="s">
        <v>143</v>
      </c>
      <c r="B50" s="418"/>
      <c r="C50" s="418"/>
      <c r="D50" s="418"/>
      <c r="E50" s="418"/>
      <c r="F50" s="418"/>
      <c r="G50" s="418"/>
      <c r="H50" s="418"/>
      <c r="I50" s="418"/>
      <c r="J50" s="418"/>
      <c r="K50" s="418"/>
    </row>
    <row r="51" ht="24" customHeight="1" spans="1:11">
      <c r="A51" s="428" t="s">
        <v>144</v>
      </c>
      <c r="B51" s="429"/>
      <c r="C51" s="429"/>
      <c r="D51" s="429"/>
      <c r="E51" s="429"/>
      <c r="F51" s="429"/>
      <c r="G51" s="429"/>
      <c r="H51" s="429"/>
      <c r="I51" s="429"/>
      <c r="J51" s="429"/>
      <c r="K51" s="451"/>
    </row>
    <row r="52" ht="15" spans="1:11">
      <c r="A52" s="421" t="s">
        <v>136</v>
      </c>
      <c r="B52" s="422" t="s">
        <v>137</v>
      </c>
      <c r="C52" s="422"/>
      <c r="D52" s="423" t="s">
        <v>138</v>
      </c>
      <c r="E52" s="424" t="s">
        <v>139</v>
      </c>
      <c r="F52" s="425" t="s">
        <v>145</v>
      </c>
      <c r="G52" s="426">
        <v>45420</v>
      </c>
      <c r="H52" s="427" t="s">
        <v>141</v>
      </c>
      <c r="I52" s="448"/>
      <c r="J52" s="449" t="s">
        <v>142</v>
      </c>
      <c r="K52" s="450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8:K28"/>
    <mergeCell ref="A29:K29"/>
    <mergeCell ref="A30:K30"/>
    <mergeCell ref="A31:K31"/>
    <mergeCell ref="A32:K32"/>
    <mergeCell ref="A33:B33"/>
    <mergeCell ref="E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6:K46"/>
    <mergeCell ref="A47:K47"/>
    <mergeCell ref="A48:K48"/>
    <mergeCell ref="B49:C49"/>
    <mergeCell ref="H49:I49"/>
    <mergeCell ref="J49:K49"/>
    <mergeCell ref="A50:K50"/>
    <mergeCell ref="A51:K51"/>
    <mergeCell ref="B52:C52"/>
    <mergeCell ref="H52:I52"/>
    <mergeCell ref="J52:K52"/>
  </mergeCells>
  <pageMargins left="0.196527777777778" right="0.0784722222222222" top="0.393055555555556" bottom="0" header="0.5" footer="0.5"/>
  <pageSetup paperSize="9" scale="82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48</xdr:row>
                    <xdr:rowOff>0</xdr:rowOff>
                  </from>
                  <to>
                    <xdr:col>252</xdr:col>
                    <xdr:colOff>304800</xdr:colOff>
                    <xdr:row>48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48</xdr:row>
                    <xdr:rowOff>0</xdr:rowOff>
                  </from>
                  <to>
                    <xdr:col>252</xdr:col>
                    <xdr:colOff>390525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219075</xdr:colOff>
                    <xdr:row>4</xdr:row>
                    <xdr:rowOff>57150</xdr:rowOff>
                  </from>
                  <to>
                    <xdr:col>9</xdr:col>
                    <xdr:colOff>609600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200025</xdr:colOff>
                    <xdr:row>3</xdr:row>
                    <xdr:rowOff>38100</xdr:rowOff>
                  </from>
                  <to>
                    <xdr:col>9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209550</xdr:colOff>
                    <xdr:row>3</xdr:row>
                    <xdr:rowOff>38100</xdr:rowOff>
                  </from>
                  <to>
                    <xdr:col>10</xdr:col>
                    <xdr:colOff>600075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219075</xdr:colOff>
                    <xdr:row>4</xdr:row>
                    <xdr:rowOff>19050</xdr:rowOff>
                  </from>
                  <to>
                    <xdr:col>10</xdr:col>
                    <xdr:colOff>619125</xdr:colOff>
                    <xdr:row>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200025</xdr:colOff>
                    <xdr:row>43</xdr:row>
                    <xdr:rowOff>9525</xdr:rowOff>
                  </from>
                  <to>
                    <xdr:col>1</xdr:col>
                    <xdr:colOff>600075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200025</xdr:colOff>
                    <xdr:row>44</xdr:row>
                    <xdr:rowOff>0</xdr:rowOff>
                  </from>
                  <to>
                    <xdr:col>1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200025</xdr:colOff>
                    <xdr:row>43</xdr:row>
                    <xdr:rowOff>0</xdr:rowOff>
                  </from>
                  <to>
                    <xdr:col>2</xdr:col>
                    <xdr:colOff>600075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238125</xdr:colOff>
                    <xdr:row>44</xdr:row>
                    <xdr:rowOff>0</xdr:rowOff>
                  </from>
                  <to>
                    <xdr:col>5</xdr:col>
                    <xdr:colOff>638175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228600</xdr:colOff>
                    <xdr:row>43</xdr:row>
                    <xdr:rowOff>0</xdr:rowOff>
                  </from>
                  <to>
                    <xdr:col>5</xdr:col>
                    <xdr:colOff>619125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180975</xdr:colOff>
                    <xdr:row>43</xdr:row>
                    <xdr:rowOff>0</xdr:rowOff>
                  </from>
                  <to>
                    <xdr:col>6</xdr:col>
                    <xdr:colOff>571500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200025</xdr:colOff>
                    <xdr:row>44</xdr:row>
                    <xdr:rowOff>0</xdr:rowOff>
                  </from>
                  <to>
                    <xdr:col>9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190500</xdr:colOff>
                    <xdr:row>43</xdr:row>
                    <xdr:rowOff>0</xdr:rowOff>
                  </from>
                  <to>
                    <xdr:col>9</xdr:col>
                    <xdr:colOff>581025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219075</xdr:colOff>
                    <xdr:row>43</xdr:row>
                    <xdr:rowOff>0</xdr:rowOff>
                  </from>
                  <to>
                    <xdr:col>10</xdr:col>
                    <xdr:colOff>609600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581025</xdr:colOff>
                    <xdr:row>43</xdr:row>
                    <xdr:rowOff>0</xdr:rowOff>
                  </from>
                  <to>
                    <xdr:col>8</xdr:col>
                    <xdr:colOff>190500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581025</xdr:colOff>
                    <xdr:row>43</xdr:row>
                    <xdr:rowOff>0</xdr:rowOff>
                  </from>
                  <to>
                    <xdr:col>4</xdr:col>
                    <xdr:colOff>190500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200025</xdr:colOff>
                    <xdr:row>32</xdr:row>
                    <xdr:rowOff>0</xdr:rowOff>
                  </from>
                  <to>
                    <xdr:col>2</xdr:col>
                    <xdr:colOff>600075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200025</xdr:colOff>
                    <xdr:row>32</xdr:row>
                    <xdr:rowOff>0</xdr:rowOff>
                  </from>
                  <to>
                    <xdr:col>3</xdr:col>
                    <xdr:colOff>600075</xdr:colOff>
                    <xdr:row>33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23"/>
  <sheetViews>
    <sheetView workbookViewId="0">
      <selection activeCell="A6" sqref="A6:H18"/>
    </sheetView>
  </sheetViews>
  <sheetFormatPr defaultColWidth="9" defaultRowHeight="14.25"/>
  <cols>
    <col min="1" max="1" width="19.25" style="85" customWidth="1"/>
    <col min="2" max="2" width="9" style="85" customWidth="1"/>
    <col min="3" max="4" width="8.5" style="86" customWidth="1"/>
    <col min="5" max="8" width="8.625" style="85" customWidth="1"/>
    <col min="9" max="9" width="2.75" style="85" customWidth="1"/>
    <col min="10" max="10" width="9.15833333333333" style="85" customWidth="1"/>
    <col min="11" max="11" width="10.75" style="85" customWidth="1"/>
    <col min="12" max="15" width="9.75" style="85" customWidth="1"/>
    <col min="16" max="16" width="9.75" style="339" customWidth="1"/>
    <col min="17" max="254" width="9" style="85"/>
    <col min="255" max="16384" width="9" style="88"/>
  </cols>
  <sheetData>
    <row r="1" s="85" customFormat="1" ht="29" customHeight="1" spans="1:257">
      <c r="A1" s="89" t="s">
        <v>146</v>
      </c>
      <c r="B1" s="89"/>
      <c r="C1" s="90"/>
      <c r="D1" s="90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352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</row>
    <row r="2" s="85" customFormat="1" ht="20" customHeight="1" spans="1:257">
      <c r="A2" s="340" t="s">
        <v>61</v>
      </c>
      <c r="B2" s="341" t="str">
        <f>首期!B4</f>
        <v>TAJJFM82939</v>
      </c>
      <c r="C2" s="342"/>
      <c r="D2" s="343"/>
      <c r="E2" s="344" t="s">
        <v>68</v>
      </c>
      <c r="F2" s="345" t="s">
        <v>69</v>
      </c>
      <c r="G2" s="345"/>
      <c r="H2" s="345"/>
      <c r="I2" s="353"/>
      <c r="J2" s="354" t="s">
        <v>57</v>
      </c>
      <c r="K2" s="355" t="s">
        <v>56</v>
      </c>
      <c r="L2" s="355"/>
      <c r="M2" s="355"/>
      <c r="N2" s="355"/>
      <c r="O2" s="356"/>
      <c r="P2" s="357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  <c r="IW2" s="88"/>
    </row>
    <row r="3" s="85" customFormat="1" spans="1:257">
      <c r="A3" s="346" t="s">
        <v>147</v>
      </c>
      <c r="B3" s="99" t="s">
        <v>148</v>
      </c>
      <c r="C3" s="100"/>
      <c r="D3" s="99"/>
      <c r="E3" s="99"/>
      <c r="F3" s="99"/>
      <c r="G3" s="99"/>
      <c r="H3" s="99"/>
      <c r="I3" s="358"/>
      <c r="J3" s="127"/>
      <c r="K3" s="127"/>
      <c r="L3" s="127"/>
      <c r="M3" s="127"/>
      <c r="N3" s="127"/>
      <c r="O3" s="359"/>
      <c r="P3" s="360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  <c r="IW3" s="88"/>
    </row>
    <row r="4" s="85" customFormat="1" ht="16.5" spans="1:257">
      <c r="A4" s="346"/>
      <c r="B4" s="101" t="s">
        <v>149</v>
      </c>
      <c r="C4" s="102" t="s">
        <v>112</v>
      </c>
      <c r="D4" s="102" t="s">
        <v>113</v>
      </c>
      <c r="E4" s="102" t="s">
        <v>114</v>
      </c>
      <c r="F4" s="102" t="s">
        <v>115</v>
      </c>
      <c r="G4" s="102" t="s">
        <v>116</v>
      </c>
      <c r="H4" s="102" t="s">
        <v>117</v>
      </c>
      <c r="I4" s="358"/>
      <c r="J4" s="361"/>
      <c r="K4" s="362" t="s">
        <v>120</v>
      </c>
      <c r="L4" s="362" t="s">
        <v>150</v>
      </c>
      <c r="M4" s="362" t="s">
        <v>151</v>
      </c>
      <c r="N4" s="363"/>
      <c r="O4" s="363"/>
      <c r="P4" s="364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</row>
    <row r="5" s="85" customFormat="1" ht="16.5" spans="1:257">
      <c r="A5" s="346"/>
      <c r="B5" s="101" t="s">
        <v>152</v>
      </c>
      <c r="C5" s="102" t="s">
        <v>153</v>
      </c>
      <c r="D5" s="102" t="s">
        <v>154</v>
      </c>
      <c r="E5" s="102" t="s">
        <v>155</v>
      </c>
      <c r="F5" s="102" t="s">
        <v>156</v>
      </c>
      <c r="G5" s="102" t="s">
        <v>157</v>
      </c>
      <c r="H5" s="102" t="s">
        <v>158</v>
      </c>
      <c r="I5" s="126"/>
      <c r="J5" s="365"/>
      <c r="K5" s="366"/>
      <c r="L5" s="367" t="s">
        <v>113</v>
      </c>
      <c r="M5" s="367" t="s">
        <v>113</v>
      </c>
      <c r="N5" s="368"/>
      <c r="O5" s="366"/>
      <c r="P5" s="369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</row>
    <row r="6" s="85" customFormat="1" ht="20" customHeight="1" spans="1:257">
      <c r="A6" s="347" t="s">
        <v>159</v>
      </c>
      <c r="B6" s="104">
        <f t="shared" ref="B6:B11" si="0">C6-1</f>
        <v>55</v>
      </c>
      <c r="C6" s="104">
        <f>D6-2</f>
        <v>56</v>
      </c>
      <c r="D6" s="105">
        <v>58</v>
      </c>
      <c r="E6" s="104">
        <f>D6+2</f>
        <v>60</v>
      </c>
      <c r="F6" s="104">
        <f>E6+2</f>
        <v>62</v>
      </c>
      <c r="G6" s="104">
        <f>F6+1</f>
        <v>63</v>
      </c>
      <c r="H6" s="104">
        <f>G6+1</f>
        <v>64</v>
      </c>
      <c r="I6" s="126"/>
      <c r="J6" s="365"/>
      <c r="K6" s="365"/>
      <c r="L6" s="365" t="s">
        <v>160</v>
      </c>
      <c r="M6" s="365" t="s">
        <v>160</v>
      </c>
      <c r="N6" s="365"/>
      <c r="O6" s="365"/>
      <c r="P6" s="370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</row>
    <row r="7" s="85" customFormat="1" ht="20" customHeight="1" spans="1:257">
      <c r="A7" s="227" t="s">
        <v>161</v>
      </c>
      <c r="B7" s="104">
        <f t="shared" si="0"/>
        <v>-3</v>
      </c>
      <c r="C7" s="104">
        <f>D7-2</f>
        <v>-2</v>
      </c>
      <c r="D7" s="105"/>
      <c r="E7" s="104">
        <f>D7+2</f>
        <v>2</v>
      </c>
      <c r="F7" s="104">
        <f>E7+2</f>
        <v>4</v>
      </c>
      <c r="G7" s="104">
        <f>F7+1</f>
        <v>5</v>
      </c>
      <c r="H7" s="104">
        <f>G7+1</f>
        <v>6</v>
      </c>
      <c r="I7" s="126"/>
      <c r="J7" s="365"/>
      <c r="K7" s="365"/>
      <c r="L7" s="365" t="s">
        <v>160</v>
      </c>
      <c r="M7" s="365" t="s">
        <v>160</v>
      </c>
      <c r="N7" s="365"/>
      <c r="O7" s="365"/>
      <c r="P7" s="370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</row>
    <row r="8" s="85" customFormat="1" ht="20" customHeight="1" spans="1:257">
      <c r="A8" s="227" t="s">
        <v>162</v>
      </c>
      <c r="B8" s="104">
        <f t="shared" ref="B8:B10" si="1">C8-4</f>
        <v>84</v>
      </c>
      <c r="C8" s="104">
        <f t="shared" ref="C8:C10" si="2">D8-4</f>
        <v>88</v>
      </c>
      <c r="D8" s="107" t="s">
        <v>163</v>
      </c>
      <c r="E8" s="104">
        <f t="shared" ref="E8:E10" si="3">D8+4</f>
        <v>96</v>
      </c>
      <c r="F8" s="104">
        <f>E8+4</f>
        <v>100</v>
      </c>
      <c r="G8" s="104">
        <f t="shared" ref="G8:G10" si="4">F8+6</f>
        <v>106</v>
      </c>
      <c r="H8" s="104">
        <f>G8+6</f>
        <v>112</v>
      </c>
      <c r="I8" s="126"/>
      <c r="J8" s="365"/>
      <c r="K8" s="365"/>
      <c r="L8" s="365" t="s">
        <v>160</v>
      </c>
      <c r="M8" s="365" t="s">
        <v>160</v>
      </c>
      <c r="N8" s="365"/>
      <c r="O8" s="365"/>
      <c r="P8" s="370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</row>
    <row r="9" s="85" customFormat="1" ht="20" customHeight="1" spans="1:257">
      <c r="A9" s="227" t="s">
        <v>164</v>
      </c>
      <c r="B9" s="104">
        <f t="shared" si="1"/>
        <v>80</v>
      </c>
      <c r="C9" s="104">
        <f t="shared" si="2"/>
        <v>84</v>
      </c>
      <c r="D9" s="107" t="s">
        <v>165</v>
      </c>
      <c r="E9" s="104">
        <f t="shared" si="3"/>
        <v>92</v>
      </c>
      <c r="F9" s="104">
        <f>E9+5</f>
        <v>97</v>
      </c>
      <c r="G9" s="104">
        <f t="shared" si="4"/>
        <v>103</v>
      </c>
      <c r="H9" s="104">
        <f>G9+7</f>
        <v>110</v>
      </c>
      <c r="I9" s="126"/>
      <c r="J9" s="365"/>
      <c r="K9" s="365"/>
      <c r="L9" s="365" t="s">
        <v>160</v>
      </c>
      <c r="M9" s="365" t="s">
        <v>160</v>
      </c>
      <c r="N9" s="365"/>
      <c r="O9" s="365"/>
      <c r="P9" s="370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</row>
    <row r="10" s="85" customFormat="1" ht="20" customHeight="1" spans="1:257">
      <c r="A10" s="227" t="s">
        <v>166</v>
      </c>
      <c r="B10" s="104">
        <f t="shared" si="1"/>
        <v>86</v>
      </c>
      <c r="C10" s="104">
        <f t="shared" si="2"/>
        <v>90</v>
      </c>
      <c r="D10" s="107" t="s">
        <v>167</v>
      </c>
      <c r="E10" s="104">
        <f t="shared" si="3"/>
        <v>98</v>
      </c>
      <c r="F10" s="104">
        <f>E10+5</f>
        <v>103</v>
      </c>
      <c r="G10" s="104">
        <f t="shared" si="4"/>
        <v>109</v>
      </c>
      <c r="H10" s="104">
        <f>G10+7</f>
        <v>116</v>
      </c>
      <c r="I10" s="126"/>
      <c r="J10" s="365"/>
      <c r="K10" s="365"/>
      <c r="L10" s="365" t="s">
        <v>160</v>
      </c>
      <c r="M10" s="365" t="s">
        <v>160</v>
      </c>
      <c r="N10" s="365"/>
      <c r="O10" s="365"/>
      <c r="P10" s="370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  <c r="IW10" s="88"/>
    </row>
    <row r="11" s="85" customFormat="1" ht="20" customHeight="1" spans="1:257">
      <c r="A11" s="110" t="s">
        <v>168</v>
      </c>
      <c r="B11" s="109">
        <f t="shared" si="0"/>
        <v>35.5</v>
      </c>
      <c r="C11" s="109">
        <f>D11-1</f>
        <v>36.5</v>
      </c>
      <c r="D11" s="110">
        <v>37.5</v>
      </c>
      <c r="E11" s="109">
        <f>D11+1</f>
        <v>38.5</v>
      </c>
      <c r="F11" s="109">
        <f>E11+1</f>
        <v>39.5</v>
      </c>
      <c r="G11" s="109">
        <f>F11+1.2</f>
        <v>40.7</v>
      </c>
      <c r="H11" s="109">
        <f>G11+1.2</f>
        <v>41.9</v>
      </c>
      <c r="I11" s="126"/>
      <c r="J11" s="365"/>
      <c r="K11" s="365"/>
      <c r="L11" s="365" t="s">
        <v>160</v>
      </c>
      <c r="M11" s="365" t="s">
        <v>160</v>
      </c>
      <c r="N11" s="365"/>
      <c r="O11" s="365"/>
      <c r="P11" s="370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8"/>
      <c r="IT11" s="88"/>
      <c r="IU11" s="88"/>
      <c r="IV11" s="88"/>
      <c r="IW11" s="88"/>
    </row>
    <row r="12" s="85" customFormat="1" ht="20" customHeight="1" spans="1:257">
      <c r="A12" s="110" t="s">
        <v>169</v>
      </c>
      <c r="B12" s="109">
        <f>C12-0.5</f>
        <v>16.5</v>
      </c>
      <c r="C12" s="109">
        <f>D12-0.5</f>
        <v>17</v>
      </c>
      <c r="D12" s="110">
        <v>17.5</v>
      </c>
      <c r="E12" s="109">
        <f t="shared" ref="E12:H12" si="5">D12+0.5</f>
        <v>18</v>
      </c>
      <c r="F12" s="109">
        <f t="shared" si="5"/>
        <v>18.5</v>
      </c>
      <c r="G12" s="109">
        <f t="shared" si="5"/>
        <v>19</v>
      </c>
      <c r="H12" s="109">
        <f t="shared" si="5"/>
        <v>19.5</v>
      </c>
      <c r="I12" s="126"/>
      <c r="J12" s="365"/>
      <c r="K12" s="365"/>
      <c r="L12" s="365" t="s">
        <v>170</v>
      </c>
      <c r="M12" s="365" t="s">
        <v>160</v>
      </c>
      <c r="N12" s="365"/>
      <c r="O12" s="365"/>
      <c r="P12" s="370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8"/>
      <c r="IT12" s="88"/>
      <c r="IU12" s="88"/>
      <c r="IV12" s="88"/>
      <c r="IW12" s="88"/>
    </row>
    <row r="13" s="85" customFormat="1" ht="20" customHeight="1" spans="1:257">
      <c r="A13" s="227" t="s">
        <v>171</v>
      </c>
      <c r="B13" s="104">
        <f>C13-0.7</f>
        <v>15.1</v>
      </c>
      <c r="C13" s="104">
        <f>D13-0.7</f>
        <v>15.8</v>
      </c>
      <c r="D13" s="105">
        <v>16.5</v>
      </c>
      <c r="E13" s="104">
        <f>D13+0.7</f>
        <v>17.2</v>
      </c>
      <c r="F13" s="104">
        <f>E13+0.7</f>
        <v>17.9</v>
      </c>
      <c r="G13" s="104">
        <f>F13+1</f>
        <v>18.9</v>
      </c>
      <c r="H13" s="104">
        <f>G13+1</f>
        <v>19.9</v>
      </c>
      <c r="I13" s="126"/>
      <c r="J13" s="365"/>
      <c r="K13" s="365"/>
      <c r="L13" s="365" t="s">
        <v>172</v>
      </c>
      <c r="M13" s="365" t="s">
        <v>173</v>
      </c>
      <c r="N13" s="365"/>
      <c r="O13" s="365"/>
      <c r="P13" s="370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8"/>
      <c r="IT13" s="88"/>
      <c r="IU13" s="88"/>
      <c r="IV13" s="88"/>
      <c r="IW13" s="88"/>
    </row>
    <row r="14" s="85" customFormat="1" ht="20" customHeight="1" spans="1:257">
      <c r="A14" s="227" t="s">
        <v>174</v>
      </c>
      <c r="B14" s="104">
        <f>C14-0.7</f>
        <v>14.6</v>
      </c>
      <c r="C14" s="104">
        <f>D14-0.7</f>
        <v>15.3</v>
      </c>
      <c r="D14" s="105">
        <v>16</v>
      </c>
      <c r="E14" s="104">
        <f>D14+0.7</f>
        <v>16.7</v>
      </c>
      <c r="F14" s="104">
        <f>E14+0.7</f>
        <v>17.4</v>
      </c>
      <c r="G14" s="104">
        <f>F14+0.9</f>
        <v>18.3</v>
      </c>
      <c r="H14" s="104">
        <f>G14+0.9</f>
        <v>19.2</v>
      </c>
      <c r="I14" s="126"/>
      <c r="J14" s="365"/>
      <c r="K14" s="365"/>
      <c r="L14" s="365" t="s">
        <v>160</v>
      </c>
      <c r="M14" s="365" t="s">
        <v>160</v>
      </c>
      <c r="N14" s="365"/>
      <c r="O14" s="365"/>
      <c r="P14" s="370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  <c r="IW14" s="88"/>
    </row>
    <row r="15" s="85" customFormat="1" ht="20" customHeight="1" spans="1:257">
      <c r="A15" s="227" t="s">
        <v>175</v>
      </c>
      <c r="B15" s="104">
        <f>C15-1</f>
        <v>38</v>
      </c>
      <c r="C15" s="104">
        <f>D15-1</f>
        <v>39</v>
      </c>
      <c r="D15" s="105">
        <v>40</v>
      </c>
      <c r="E15" s="104">
        <f>D15+1</f>
        <v>41</v>
      </c>
      <c r="F15" s="104">
        <f>E15+1</f>
        <v>42</v>
      </c>
      <c r="G15" s="104">
        <f>F15+1.5</f>
        <v>43.5</v>
      </c>
      <c r="H15" s="104">
        <f>G15+1.5</f>
        <v>45</v>
      </c>
      <c r="I15" s="126"/>
      <c r="J15" s="365"/>
      <c r="K15" s="365"/>
      <c r="L15" s="365" t="s">
        <v>172</v>
      </c>
      <c r="M15" s="365" t="s">
        <v>176</v>
      </c>
      <c r="N15" s="365"/>
      <c r="O15" s="365"/>
      <c r="P15" s="370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  <c r="IW15" s="88"/>
    </row>
    <row r="16" s="85" customFormat="1" ht="20" customHeight="1" spans="1:257">
      <c r="A16" s="227" t="s">
        <v>177</v>
      </c>
      <c r="B16" s="104">
        <f t="shared" ref="B16:B18" si="6">C16</f>
        <v>12</v>
      </c>
      <c r="C16" s="104">
        <f t="shared" ref="C16:C18" si="7">D16</f>
        <v>12</v>
      </c>
      <c r="D16" s="105">
        <v>12</v>
      </c>
      <c r="E16" s="104">
        <f>D16+0.5</f>
        <v>12.5</v>
      </c>
      <c r="F16" s="104">
        <f>E16+0.5</f>
        <v>13</v>
      </c>
      <c r="G16" s="104">
        <f>F16</f>
        <v>13</v>
      </c>
      <c r="H16" s="104">
        <f>G16</f>
        <v>13</v>
      </c>
      <c r="I16" s="126"/>
      <c r="J16" s="365"/>
      <c r="K16" s="365"/>
      <c r="L16" s="365" t="s">
        <v>160</v>
      </c>
      <c r="M16" s="365" t="s">
        <v>160</v>
      </c>
      <c r="N16" s="365"/>
      <c r="O16" s="365"/>
      <c r="P16" s="370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  <c r="IW16" s="88"/>
    </row>
    <row r="17" s="85" customFormat="1" ht="20" customHeight="1" spans="1:257">
      <c r="A17" s="227" t="s">
        <v>178</v>
      </c>
      <c r="B17" s="104">
        <f t="shared" si="6"/>
        <v>2.6</v>
      </c>
      <c r="C17" s="104">
        <f t="shared" si="7"/>
        <v>2.6</v>
      </c>
      <c r="D17" s="105">
        <v>2.6</v>
      </c>
      <c r="E17" s="104">
        <f t="shared" ref="E17:H17" si="8">D17</f>
        <v>2.6</v>
      </c>
      <c r="F17" s="104">
        <f t="shared" si="8"/>
        <v>2.6</v>
      </c>
      <c r="G17" s="104">
        <f t="shared" si="8"/>
        <v>2.6</v>
      </c>
      <c r="H17" s="104">
        <f t="shared" si="8"/>
        <v>2.6</v>
      </c>
      <c r="I17" s="126"/>
      <c r="J17" s="365"/>
      <c r="K17" s="365"/>
      <c r="L17" s="365" t="s">
        <v>160</v>
      </c>
      <c r="M17" s="365" t="s">
        <v>160</v>
      </c>
      <c r="N17" s="365"/>
      <c r="O17" s="365"/>
      <c r="P17" s="370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  <c r="IW17" s="88"/>
    </row>
    <row r="18" s="85" customFormat="1" ht="20" customHeight="1" spans="1:257">
      <c r="A18" s="227" t="s">
        <v>179</v>
      </c>
      <c r="B18" s="104">
        <f t="shared" si="6"/>
        <v>1.6</v>
      </c>
      <c r="C18" s="104">
        <f t="shared" si="7"/>
        <v>1.6</v>
      </c>
      <c r="D18" s="105">
        <v>1.6</v>
      </c>
      <c r="E18" s="104">
        <f t="shared" ref="E18:H18" si="9">D18</f>
        <v>1.6</v>
      </c>
      <c r="F18" s="104">
        <f t="shared" si="9"/>
        <v>1.6</v>
      </c>
      <c r="G18" s="104">
        <f t="shared" si="9"/>
        <v>1.6</v>
      </c>
      <c r="H18" s="104">
        <f t="shared" si="9"/>
        <v>1.6</v>
      </c>
      <c r="I18" s="126"/>
      <c r="J18" s="365"/>
      <c r="K18" s="365"/>
      <c r="L18" s="365" t="s">
        <v>160</v>
      </c>
      <c r="M18" s="365" t="s">
        <v>160</v>
      </c>
      <c r="N18" s="365"/>
      <c r="O18" s="365"/>
      <c r="P18" s="370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88"/>
    </row>
    <row r="19" s="85" customFormat="1" ht="20" customHeight="1" spans="1:257">
      <c r="A19" s="348"/>
      <c r="B19" s="112"/>
      <c r="C19" s="112"/>
      <c r="D19" s="112"/>
      <c r="E19" s="112"/>
      <c r="F19" s="112"/>
      <c r="G19" s="112"/>
      <c r="H19" s="113"/>
      <c r="I19" s="126"/>
      <c r="J19" s="365"/>
      <c r="K19" s="365"/>
      <c r="L19" s="365"/>
      <c r="M19" s="365"/>
      <c r="N19" s="365"/>
      <c r="O19" s="365"/>
      <c r="P19" s="370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  <c r="IW19" s="88"/>
    </row>
    <row r="20" s="85" customFormat="1" ht="20" customHeight="1" spans="1:257">
      <c r="A20" s="349"/>
      <c r="B20" s="350"/>
      <c r="C20" s="350"/>
      <c r="D20" s="350"/>
      <c r="E20" s="351"/>
      <c r="F20" s="350"/>
      <c r="G20" s="350"/>
      <c r="H20" s="350"/>
      <c r="I20" s="371"/>
      <c r="J20" s="372"/>
      <c r="K20" s="372"/>
      <c r="L20" s="373"/>
      <c r="M20" s="372"/>
      <c r="N20" s="372"/>
      <c r="O20" s="373"/>
      <c r="P20" s="374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  <c r="IW20" s="88"/>
    </row>
    <row r="21" s="85" customFormat="1" ht="17.25" spans="1:257">
      <c r="A21" s="117"/>
      <c r="B21" s="117"/>
      <c r="C21" s="118"/>
      <c r="D21" s="118"/>
      <c r="E21" s="119"/>
      <c r="F21" s="118"/>
      <c r="G21" s="118"/>
      <c r="H21" s="118"/>
      <c r="P21" s="352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  <c r="IS21" s="88"/>
      <c r="IT21" s="88"/>
      <c r="IU21" s="88"/>
      <c r="IV21" s="88"/>
      <c r="IW21" s="88"/>
    </row>
    <row r="22" s="85" customFormat="1" spans="1:257">
      <c r="A22" s="120" t="s">
        <v>180</v>
      </c>
      <c r="B22" s="120"/>
      <c r="C22" s="121"/>
      <c r="D22" s="121"/>
      <c r="P22" s="352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  <c r="IS22" s="88"/>
      <c r="IT22" s="88"/>
      <c r="IU22" s="88"/>
      <c r="IV22" s="88"/>
      <c r="IW22" s="88"/>
    </row>
    <row r="23" s="85" customFormat="1" spans="3:257">
      <c r="C23" s="86"/>
      <c r="D23" s="86"/>
      <c r="J23" s="137" t="s">
        <v>181</v>
      </c>
      <c r="K23" s="241">
        <v>45420</v>
      </c>
      <c r="L23" s="137" t="s">
        <v>182</v>
      </c>
      <c r="M23" s="137" t="s">
        <v>139</v>
      </c>
      <c r="N23" s="137" t="s">
        <v>183</v>
      </c>
      <c r="O23" s="85" t="s">
        <v>142</v>
      </c>
      <c r="P23" s="352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  <c r="IS23" s="88"/>
      <c r="IT23" s="88"/>
      <c r="IU23" s="88"/>
      <c r="IV23" s="88"/>
      <c r="IW23" s="88"/>
    </row>
  </sheetData>
  <mergeCells count="8">
    <mergeCell ref="A1:O1"/>
    <mergeCell ref="B2:D2"/>
    <mergeCell ref="F2:H2"/>
    <mergeCell ref="K2:O2"/>
    <mergeCell ref="B3:H3"/>
    <mergeCell ref="J3:O3"/>
    <mergeCell ref="A3:A5"/>
    <mergeCell ref="I2:I20"/>
  </mergeCells>
  <pageMargins left="0.275" right="0.118055555555556" top="0.472222222222222" bottom="0.196527777777778" header="0.5" footer="0.0784722222222222"/>
  <pageSetup paperSize="9" scale="75" orientation="landscape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view="pageBreakPreview" zoomScaleNormal="100" workbookViewId="0">
      <selection activeCell="M21" sqref="M20:M21"/>
    </sheetView>
  </sheetViews>
  <sheetFormatPr defaultColWidth="10" defaultRowHeight="16.5" customHeight="1"/>
  <cols>
    <col min="1" max="1" width="10.875" style="243" customWidth="1"/>
    <col min="2" max="16384" width="10" style="243"/>
  </cols>
  <sheetData>
    <row r="1" ht="22.5" customHeight="1" spans="1:11">
      <c r="A1" s="142" t="s">
        <v>184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ht="17.25" customHeight="1" spans="1:11">
      <c r="A2" s="244" t="s">
        <v>53</v>
      </c>
      <c r="B2" s="245" t="s">
        <v>54</v>
      </c>
      <c r="C2" s="245"/>
      <c r="D2" s="246" t="s">
        <v>55</v>
      </c>
      <c r="E2" s="246"/>
      <c r="F2" s="245" t="s">
        <v>56</v>
      </c>
      <c r="G2" s="245"/>
      <c r="H2" s="247" t="s">
        <v>57</v>
      </c>
      <c r="I2" s="318" t="s">
        <v>56</v>
      </c>
      <c r="J2" s="318"/>
      <c r="K2" s="319"/>
    </row>
    <row r="3" customHeight="1" spans="1:11">
      <c r="A3" s="248" t="s">
        <v>58</v>
      </c>
      <c r="B3" s="249"/>
      <c r="C3" s="250"/>
      <c r="D3" s="251" t="s">
        <v>59</v>
      </c>
      <c r="E3" s="252"/>
      <c r="F3" s="252"/>
      <c r="G3" s="253"/>
      <c r="H3" s="251" t="s">
        <v>60</v>
      </c>
      <c r="I3" s="252"/>
      <c r="J3" s="252"/>
      <c r="K3" s="253"/>
    </row>
    <row r="4" customHeight="1" spans="1:11">
      <c r="A4" s="254" t="s">
        <v>61</v>
      </c>
      <c r="B4" s="148" t="str">
        <f>首期!B4</f>
        <v>TAJJFM82939</v>
      </c>
      <c r="C4" s="149"/>
      <c r="D4" s="254" t="s">
        <v>63</v>
      </c>
      <c r="E4" s="255"/>
      <c r="F4" s="256">
        <v>45453</v>
      </c>
      <c r="G4" s="257"/>
      <c r="H4" s="254" t="s">
        <v>65</v>
      </c>
      <c r="I4" s="255"/>
      <c r="J4" s="148" t="s">
        <v>66</v>
      </c>
      <c r="K4" s="149" t="s">
        <v>67</v>
      </c>
    </row>
    <row r="5" customHeight="1" spans="1:11">
      <c r="A5" s="258" t="s">
        <v>68</v>
      </c>
      <c r="B5" s="148" t="str">
        <f>首期!B5</f>
        <v>女式POLO短袖T恤</v>
      </c>
      <c r="C5" s="149"/>
      <c r="D5" s="254" t="s">
        <v>70</v>
      </c>
      <c r="E5" s="255"/>
      <c r="F5" s="256">
        <v>45432</v>
      </c>
      <c r="G5" s="257"/>
      <c r="H5" s="254" t="s">
        <v>71</v>
      </c>
      <c r="I5" s="255"/>
      <c r="J5" s="148" t="s">
        <v>66</v>
      </c>
      <c r="K5" s="149" t="s">
        <v>67</v>
      </c>
    </row>
    <row r="6" customHeight="1" spans="1:11">
      <c r="A6" s="254" t="s">
        <v>72</v>
      </c>
      <c r="B6" s="259" t="s">
        <v>73</v>
      </c>
      <c r="C6" s="260">
        <v>6</v>
      </c>
      <c r="D6" s="258" t="s">
        <v>74</v>
      </c>
      <c r="E6" s="261"/>
      <c r="F6" s="256">
        <v>45442</v>
      </c>
      <c r="G6" s="257"/>
      <c r="H6" s="254" t="s">
        <v>75</v>
      </c>
      <c r="I6" s="255"/>
      <c r="J6" s="148" t="s">
        <v>66</v>
      </c>
      <c r="K6" s="149" t="s">
        <v>67</v>
      </c>
    </row>
    <row r="7" customHeight="1" spans="1:11">
      <c r="A7" s="254" t="s">
        <v>76</v>
      </c>
      <c r="B7" s="262">
        <v>6000</v>
      </c>
      <c r="C7" s="263"/>
      <c r="D7" s="258" t="s">
        <v>78</v>
      </c>
      <c r="E7" s="264"/>
      <c r="F7" s="256">
        <v>45448</v>
      </c>
      <c r="G7" s="257"/>
      <c r="H7" s="254" t="s">
        <v>79</v>
      </c>
      <c r="I7" s="255"/>
      <c r="J7" s="148" t="s">
        <v>66</v>
      </c>
      <c r="K7" s="149" t="s">
        <v>67</v>
      </c>
    </row>
    <row r="8" customHeight="1" spans="1:16">
      <c r="A8" s="265" t="s">
        <v>80</v>
      </c>
      <c r="B8" s="266" t="s">
        <v>81</v>
      </c>
      <c r="C8" s="267"/>
      <c r="D8" s="268" t="s">
        <v>82</v>
      </c>
      <c r="E8" s="269"/>
      <c r="F8" s="270">
        <v>45451</v>
      </c>
      <c r="G8" s="271"/>
      <c r="H8" s="268" t="s">
        <v>83</v>
      </c>
      <c r="I8" s="269"/>
      <c r="J8" s="288" t="s">
        <v>66</v>
      </c>
      <c r="K8" s="320" t="s">
        <v>67</v>
      </c>
      <c r="P8" s="201" t="s">
        <v>185</v>
      </c>
    </row>
    <row r="9" customHeight="1" spans="1:11">
      <c r="A9" s="272" t="s">
        <v>186</v>
      </c>
      <c r="B9" s="272"/>
      <c r="C9" s="272"/>
      <c r="D9" s="272"/>
      <c r="E9" s="272"/>
      <c r="F9" s="272"/>
      <c r="G9" s="272"/>
      <c r="H9" s="272"/>
      <c r="I9" s="272"/>
      <c r="J9" s="272"/>
      <c r="K9" s="272"/>
    </row>
    <row r="10" customHeight="1" spans="1:11">
      <c r="A10" s="273" t="s">
        <v>86</v>
      </c>
      <c r="B10" s="274" t="s">
        <v>87</v>
      </c>
      <c r="C10" s="275" t="s">
        <v>88</v>
      </c>
      <c r="D10" s="276"/>
      <c r="E10" s="277" t="s">
        <v>91</v>
      </c>
      <c r="F10" s="274" t="s">
        <v>87</v>
      </c>
      <c r="G10" s="275" t="s">
        <v>88</v>
      </c>
      <c r="H10" s="274"/>
      <c r="I10" s="277" t="s">
        <v>89</v>
      </c>
      <c r="J10" s="274" t="s">
        <v>87</v>
      </c>
      <c r="K10" s="321" t="s">
        <v>88</v>
      </c>
    </row>
    <row r="11" customHeight="1" spans="1:11">
      <c r="A11" s="258" t="s">
        <v>92</v>
      </c>
      <c r="B11" s="278" t="s">
        <v>87</v>
      </c>
      <c r="C11" s="148" t="s">
        <v>88</v>
      </c>
      <c r="D11" s="264"/>
      <c r="E11" s="261" t="s">
        <v>94</v>
      </c>
      <c r="F11" s="278" t="s">
        <v>87</v>
      </c>
      <c r="G11" s="148" t="s">
        <v>88</v>
      </c>
      <c r="H11" s="278"/>
      <c r="I11" s="261" t="s">
        <v>99</v>
      </c>
      <c r="J11" s="278" t="s">
        <v>87</v>
      </c>
      <c r="K11" s="149" t="s">
        <v>88</v>
      </c>
    </row>
    <row r="12" customHeight="1" spans="1:11">
      <c r="A12" s="268" t="s">
        <v>125</v>
      </c>
      <c r="B12" s="269"/>
      <c r="C12" s="269"/>
      <c r="D12" s="269"/>
      <c r="E12" s="269"/>
      <c r="F12" s="269"/>
      <c r="G12" s="269"/>
      <c r="H12" s="269"/>
      <c r="I12" s="269"/>
      <c r="J12" s="269"/>
      <c r="K12" s="322"/>
    </row>
    <row r="13" customHeight="1" spans="1:11">
      <c r="A13" s="279" t="s">
        <v>187</v>
      </c>
      <c r="B13" s="279"/>
      <c r="C13" s="279"/>
      <c r="D13" s="279"/>
      <c r="E13" s="279"/>
      <c r="F13" s="279"/>
      <c r="G13" s="279"/>
      <c r="H13" s="279"/>
      <c r="I13" s="279"/>
      <c r="J13" s="279"/>
      <c r="K13" s="279"/>
    </row>
    <row r="14" customHeight="1" spans="1:11">
      <c r="A14" s="280" t="s">
        <v>188</v>
      </c>
      <c r="B14" s="281"/>
      <c r="C14" s="281"/>
      <c r="D14" s="281"/>
      <c r="E14" s="281"/>
      <c r="F14" s="281"/>
      <c r="G14" s="281"/>
      <c r="H14" s="282"/>
      <c r="I14" s="323"/>
      <c r="J14" s="323"/>
      <c r="K14" s="324"/>
    </row>
    <row r="15" customHeight="1" spans="1:11">
      <c r="A15" s="283"/>
      <c r="B15" s="284"/>
      <c r="C15" s="284"/>
      <c r="D15" s="285"/>
      <c r="E15" s="286"/>
      <c r="F15" s="284"/>
      <c r="G15" s="284"/>
      <c r="H15" s="285"/>
      <c r="I15" s="325"/>
      <c r="J15" s="326"/>
      <c r="K15" s="327"/>
    </row>
    <row r="16" customHeight="1" spans="1:11">
      <c r="A16" s="287"/>
      <c r="B16" s="288"/>
      <c r="C16" s="288"/>
      <c r="D16" s="288"/>
      <c r="E16" s="288"/>
      <c r="F16" s="288"/>
      <c r="G16" s="288"/>
      <c r="H16" s="288"/>
      <c r="I16" s="288"/>
      <c r="J16" s="288"/>
      <c r="K16" s="320"/>
    </row>
    <row r="17" customHeight="1" spans="1:11">
      <c r="A17" s="279" t="s">
        <v>189</v>
      </c>
      <c r="B17" s="279"/>
      <c r="C17" s="279"/>
      <c r="D17" s="279"/>
      <c r="E17" s="279"/>
      <c r="F17" s="279"/>
      <c r="G17" s="279"/>
      <c r="H17" s="279"/>
      <c r="I17" s="279"/>
      <c r="J17" s="279"/>
      <c r="K17" s="279"/>
    </row>
    <row r="18" customHeight="1" spans="1:11">
      <c r="A18" s="289" t="s">
        <v>190</v>
      </c>
      <c r="B18" s="290"/>
      <c r="C18" s="290"/>
      <c r="D18" s="290"/>
      <c r="E18" s="290"/>
      <c r="F18" s="290"/>
      <c r="G18" s="290"/>
      <c r="H18" s="290"/>
      <c r="I18" s="323"/>
      <c r="J18" s="323"/>
      <c r="K18" s="324"/>
    </row>
    <row r="19" customHeight="1" spans="1:11">
      <c r="A19" s="283"/>
      <c r="B19" s="284"/>
      <c r="C19" s="284"/>
      <c r="D19" s="285"/>
      <c r="E19" s="286"/>
      <c r="F19" s="284"/>
      <c r="G19" s="284"/>
      <c r="H19" s="285"/>
      <c r="I19" s="325"/>
      <c r="J19" s="326"/>
      <c r="K19" s="327"/>
    </row>
    <row r="20" customHeight="1" spans="1:11">
      <c r="A20" s="287"/>
      <c r="B20" s="288"/>
      <c r="C20" s="288"/>
      <c r="D20" s="288"/>
      <c r="E20" s="288"/>
      <c r="F20" s="288"/>
      <c r="G20" s="288"/>
      <c r="H20" s="288"/>
      <c r="I20" s="288"/>
      <c r="J20" s="288"/>
      <c r="K20" s="320"/>
    </row>
    <row r="21" customHeight="1" spans="1:11">
      <c r="A21" s="291" t="s">
        <v>122</v>
      </c>
      <c r="B21" s="291"/>
      <c r="C21" s="291"/>
      <c r="D21" s="291"/>
      <c r="E21" s="291"/>
      <c r="F21" s="291"/>
      <c r="G21" s="291"/>
      <c r="H21" s="291"/>
      <c r="I21" s="291"/>
      <c r="J21" s="291"/>
      <c r="K21" s="291"/>
    </row>
    <row r="22" customHeight="1" spans="1:11">
      <c r="A22" s="143" t="s">
        <v>123</v>
      </c>
      <c r="B22" s="177"/>
      <c r="C22" s="177"/>
      <c r="D22" s="177"/>
      <c r="E22" s="177"/>
      <c r="F22" s="177"/>
      <c r="G22" s="177"/>
      <c r="H22" s="177"/>
      <c r="I22" s="177"/>
      <c r="J22" s="177"/>
      <c r="K22" s="205"/>
    </row>
    <row r="23" customHeight="1" spans="1:11">
      <c r="A23" s="156" t="s">
        <v>124</v>
      </c>
      <c r="B23" s="157"/>
      <c r="C23" s="148" t="s">
        <v>66</v>
      </c>
      <c r="D23" s="148" t="s">
        <v>67</v>
      </c>
      <c r="E23" s="155"/>
      <c r="F23" s="155"/>
      <c r="G23" s="155"/>
      <c r="H23" s="155"/>
      <c r="I23" s="155"/>
      <c r="J23" s="155"/>
      <c r="K23" s="198"/>
    </row>
    <row r="24" customHeight="1" spans="1:11">
      <c r="A24" s="292" t="s">
        <v>191</v>
      </c>
      <c r="B24" s="151"/>
      <c r="C24" s="151"/>
      <c r="D24" s="151"/>
      <c r="E24" s="151"/>
      <c r="F24" s="151"/>
      <c r="G24" s="151"/>
      <c r="H24" s="151"/>
      <c r="I24" s="151"/>
      <c r="J24" s="151"/>
      <c r="K24" s="328"/>
    </row>
    <row r="25" customHeight="1" spans="1:11">
      <c r="A25" s="293"/>
      <c r="B25" s="294"/>
      <c r="C25" s="294"/>
      <c r="D25" s="294"/>
      <c r="E25" s="294"/>
      <c r="F25" s="294"/>
      <c r="G25" s="294"/>
      <c r="H25" s="294"/>
      <c r="I25" s="294"/>
      <c r="J25" s="294"/>
      <c r="K25" s="329"/>
    </row>
    <row r="26" customHeight="1" spans="1:11">
      <c r="A26" s="272" t="s">
        <v>131</v>
      </c>
      <c r="B26" s="272"/>
      <c r="C26" s="272"/>
      <c r="D26" s="272"/>
      <c r="E26" s="272"/>
      <c r="F26" s="272"/>
      <c r="G26" s="272"/>
      <c r="H26" s="272"/>
      <c r="I26" s="272"/>
      <c r="J26" s="272"/>
      <c r="K26" s="272"/>
    </row>
    <row r="27" customHeight="1" spans="1:11">
      <c r="A27" s="248" t="s">
        <v>132</v>
      </c>
      <c r="B27" s="275" t="s">
        <v>97</v>
      </c>
      <c r="C27" s="275" t="s">
        <v>98</v>
      </c>
      <c r="D27" s="275" t="s">
        <v>90</v>
      </c>
      <c r="E27" s="249" t="s">
        <v>133</v>
      </c>
      <c r="F27" s="275" t="s">
        <v>97</v>
      </c>
      <c r="G27" s="275" t="s">
        <v>98</v>
      </c>
      <c r="H27" s="275" t="s">
        <v>90</v>
      </c>
      <c r="I27" s="249" t="s">
        <v>134</v>
      </c>
      <c r="J27" s="275" t="s">
        <v>97</v>
      </c>
      <c r="K27" s="321" t="s">
        <v>98</v>
      </c>
    </row>
    <row r="28" customHeight="1" spans="1:11">
      <c r="A28" s="295" t="s">
        <v>89</v>
      </c>
      <c r="B28" s="148" t="s">
        <v>97</v>
      </c>
      <c r="C28" s="148" t="s">
        <v>98</v>
      </c>
      <c r="D28" s="148" t="s">
        <v>90</v>
      </c>
      <c r="E28" s="296" t="s">
        <v>96</v>
      </c>
      <c r="F28" s="148" t="s">
        <v>97</v>
      </c>
      <c r="G28" s="148" t="s">
        <v>98</v>
      </c>
      <c r="H28" s="148" t="s">
        <v>90</v>
      </c>
      <c r="I28" s="296" t="s">
        <v>107</v>
      </c>
      <c r="J28" s="148" t="s">
        <v>97</v>
      </c>
      <c r="K28" s="149" t="s">
        <v>98</v>
      </c>
    </row>
    <row r="29" customHeight="1" spans="1:11">
      <c r="A29" s="254" t="s">
        <v>100</v>
      </c>
      <c r="B29" s="297"/>
      <c r="C29" s="297"/>
      <c r="D29" s="297"/>
      <c r="E29" s="297"/>
      <c r="F29" s="297"/>
      <c r="G29" s="297"/>
      <c r="H29" s="297"/>
      <c r="I29" s="297"/>
      <c r="J29" s="297"/>
      <c r="K29" s="330"/>
    </row>
    <row r="30" customHeight="1" spans="1:11">
      <c r="A30" s="298"/>
      <c r="B30" s="299"/>
      <c r="C30" s="299"/>
      <c r="D30" s="299"/>
      <c r="E30" s="299"/>
      <c r="F30" s="299"/>
      <c r="G30" s="299"/>
      <c r="H30" s="299"/>
      <c r="I30" s="299"/>
      <c r="J30" s="299"/>
      <c r="K30" s="331"/>
    </row>
    <row r="31" customHeight="1" spans="1:11">
      <c r="A31" s="300" t="s">
        <v>192</v>
      </c>
      <c r="B31" s="300"/>
      <c r="C31" s="300"/>
      <c r="D31" s="300"/>
      <c r="E31" s="300"/>
      <c r="F31" s="300"/>
      <c r="G31" s="300"/>
      <c r="H31" s="300"/>
      <c r="I31" s="300"/>
      <c r="J31" s="300"/>
      <c r="K31" s="300"/>
    </row>
    <row r="32" ht="21" customHeight="1" spans="1:11">
      <c r="A32" s="301" t="s">
        <v>193</v>
      </c>
      <c r="B32" s="302"/>
      <c r="C32" s="302"/>
      <c r="D32" s="302"/>
      <c r="E32" s="302"/>
      <c r="F32" s="302"/>
      <c r="G32" s="302"/>
      <c r="H32" s="302"/>
      <c r="I32" s="302"/>
      <c r="J32" s="302"/>
      <c r="K32" s="332"/>
    </row>
    <row r="33" ht="21" customHeight="1" spans="1:11">
      <c r="A33" s="303" t="s">
        <v>194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33"/>
    </row>
    <row r="34" ht="21" customHeight="1" spans="1:11">
      <c r="A34" s="303" t="s">
        <v>195</v>
      </c>
      <c r="B34" s="304"/>
      <c r="C34" s="304"/>
      <c r="D34" s="304"/>
      <c r="E34" s="304"/>
      <c r="F34" s="304"/>
      <c r="G34" s="304"/>
      <c r="H34" s="304"/>
      <c r="I34" s="304"/>
      <c r="J34" s="304"/>
      <c r="K34" s="333"/>
    </row>
    <row r="35" ht="21" customHeight="1" spans="1:11">
      <c r="A35" s="303"/>
      <c r="B35" s="304"/>
      <c r="C35" s="304"/>
      <c r="D35" s="304"/>
      <c r="E35" s="304"/>
      <c r="F35" s="304"/>
      <c r="G35" s="304"/>
      <c r="H35" s="304"/>
      <c r="I35" s="304"/>
      <c r="J35" s="304"/>
      <c r="K35" s="333"/>
    </row>
    <row r="36" ht="21" customHeight="1" spans="1:11">
      <c r="A36" s="303"/>
      <c r="B36" s="304"/>
      <c r="C36" s="304"/>
      <c r="D36" s="304"/>
      <c r="E36" s="304"/>
      <c r="F36" s="304"/>
      <c r="G36" s="304"/>
      <c r="H36" s="304"/>
      <c r="I36" s="304"/>
      <c r="J36" s="304"/>
      <c r="K36" s="333"/>
    </row>
    <row r="37" ht="21" customHeight="1" spans="1:11">
      <c r="A37" s="303"/>
      <c r="B37" s="304"/>
      <c r="C37" s="304"/>
      <c r="D37" s="304"/>
      <c r="E37" s="304"/>
      <c r="F37" s="304"/>
      <c r="G37" s="304"/>
      <c r="H37" s="304"/>
      <c r="I37" s="304"/>
      <c r="J37" s="304"/>
      <c r="K37" s="333"/>
    </row>
    <row r="38" ht="21" customHeight="1" spans="1:11">
      <c r="A38" s="303"/>
      <c r="B38" s="304"/>
      <c r="C38" s="304"/>
      <c r="D38" s="304"/>
      <c r="E38" s="304"/>
      <c r="F38" s="304"/>
      <c r="G38" s="304"/>
      <c r="H38" s="304"/>
      <c r="I38" s="304"/>
      <c r="J38" s="304"/>
      <c r="K38" s="333"/>
    </row>
    <row r="39" ht="21" customHeight="1" spans="1:11">
      <c r="A39" s="303"/>
      <c r="B39" s="304"/>
      <c r="C39" s="304"/>
      <c r="D39" s="304"/>
      <c r="E39" s="304"/>
      <c r="F39" s="304"/>
      <c r="G39" s="304"/>
      <c r="H39" s="304"/>
      <c r="I39" s="304"/>
      <c r="J39" s="304"/>
      <c r="K39" s="333"/>
    </row>
    <row r="40" ht="21" customHeight="1" spans="1:11">
      <c r="A40" s="303"/>
      <c r="B40" s="304"/>
      <c r="C40" s="304"/>
      <c r="D40" s="304"/>
      <c r="E40" s="304"/>
      <c r="F40" s="304"/>
      <c r="G40" s="304"/>
      <c r="H40" s="304"/>
      <c r="I40" s="304"/>
      <c r="J40" s="304"/>
      <c r="K40" s="333"/>
    </row>
    <row r="41" ht="21" customHeight="1" spans="1:11">
      <c r="A41" s="303"/>
      <c r="B41" s="304"/>
      <c r="C41" s="304"/>
      <c r="D41" s="304"/>
      <c r="E41" s="304"/>
      <c r="F41" s="304"/>
      <c r="G41" s="304"/>
      <c r="H41" s="304"/>
      <c r="I41" s="304"/>
      <c r="J41" s="304"/>
      <c r="K41" s="333"/>
    </row>
    <row r="42" ht="21" customHeight="1" spans="1:11">
      <c r="A42" s="303"/>
      <c r="B42" s="304"/>
      <c r="C42" s="304"/>
      <c r="D42" s="304"/>
      <c r="E42" s="304"/>
      <c r="F42" s="304"/>
      <c r="G42" s="304"/>
      <c r="H42" s="304"/>
      <c r="I42" s="304"/>
      <c r="J42" s="304"/>
      <c r="K42" s="333"/>
    </row>
    <row r="43" ht="17.25" customHeight="1" spans="1:11">
      <c r="A43" s="298" t="s">
        <v>130</v>
      </c>
      <c r="B43" s="299"/>
      <c r="C43" s="299"/>
      <c r="D43" s="299"/>
      <c r="E43" s="299"/>
      <c r="F43" s="299"/>
      <c r="G43" s="299"/>
      <c r="H43" s="299"/>
      <c r="I43" s="299"/>
      <c r="J43" s="299"/>
      <c r="K43" s="331"/>
    </row>
    <row r="44" customHeight="1" spans="1:11">
      <c r="A44" s="300" t="s">
        <v>196</v>
      </c>
      <c r="B44" s="300"/>
      <c r="C44" s="300"/>
      <c r="D44" s="300"/>
      <c r="E44" s="300"/>
      <c r="F44" s="300"/>
      <c r="G44" s="300"/>
      <c r="H44" s="300"/>
      <c r="I44" s="300"/>
      <c r="J44" s="300"/>
      <c r="K44" s="300"/>
    </row>
    <row r="45" ht="18" customHeight="1" spans="1:11">
      <c r="A45" s="305" t="s">
        <v>125</v>
      </c>
      <c r="B45" s="306"/>
      <c r="C45" s="306"/>
      <c r="D45" s="306"/>
      <c r="E45" s="306"/>
      <c r="F45" s="306"/>
      <c r="G45" s="306"/>
      <c r="H45" s="306"/>
      <c r="I45" s="306"/>
      <c r="J45" s="306"/>
      <c r="K45" s="334"/>
    </row>
    <row r="46" ht="18" customHeight="1" spans="1:11">
      <c r="A46" s="305" t="s">
        <v>197</v>
      </c>
      <c r="B46" s="306"/>
      <c r="C46" s="306"/>
      <c r="D46" s="306"/>
      <c r="E46" s="306"/>
      <c r="F46" s="306"/>
      <c r="G46" s="306"/>
      <c r="H46" s="306"/>
      <c r="I46" s="306"/>
      <c r="J46" s="306"/>
      <c r="K46" s="334"/>
    </row>
    <row r="47" ht="18" customHeight="1" spans="1:11">
      <c r="A47" s="293"/>
      <c r="B47" s="294"/>
      <c r="C47" s="294"/>
      <c r="D47" s="294"/>
      <c r="E47" s="294"/>
      <c r="F47" s="294"/>
      <c r="G47" s="294"/>
      <c r="H47" s="294"/>
      <c r="I47" s="294"/>
      <c r="J47" s="294"/>
      <c r="K47" s="329"/>
    </row>
    <row r="48" ht="21" customHeight="1" spans="1:11">
      <c r="A48" s="307" t="s">
        <v>136</v>
      </c>
      <c r="B48" s="308" t="s">
        <v>137</v>
      </c>
      <c r="C48" s="308"/>
      <c r="D48" s="309" t="s">
        <v>138</v>
      </c>
      <c r="E48" s="309" t="s">
        <v>139</v>
      </c>
      <c r="F48" s="309" t="s">
        <v>140</v>
      </c>
      <c r="G48" s="310">
        <v>45437</v>
      </c>
      <c r="H48" s="311" t="s">
        <v>141</v>
      </c>
      <c r="I48" s="311"/>
      <c r="J48" s="308" t="s">
        <v>142</v>
      </c>
      <c r="K48" s="335"/>
    </row>
    <row r="49" customHeight="1" spans="1:11">
      <c r="A49" s="312" t="s">
        <v>143</v>
      </c>
      <c r="B49" s="313"/>
      <c r="C49" s="313"/>
      <c r="D49" s="313"/>
      <c r="E49" s="313"/>
      <c r="F49" s="313"/>
      <c r="G49" s="313"/>
      <c r="H49" s="313"/>
      <c r="I49" s="313"/>
      <c r="J49" s="313"/>
      <c r="K49" s="336"/>
    </row>
    <row r="50" customHeight="1" spans="1:11">
      <c r="A50" s="314"/>
      <c r="B50" s="315"/>
      <c r="C50" s="315"/>
      <c r="D50" s="315"/>
      <c r="E50" s="315"/>
      <c r="F50" s="315"/>
      <c r="G50" s="315"/>
      <c r="H50" s="315"/>
      <c r="I50" s="315"/>
      <c r="J50" s="315"/>
      <c r="K50" s="337"/>
    </row>
    <row r="51" customHeight="1" spans="1:11">
      <c r="A51" s="316"/>
      <c r="B51" s="317"/>
      <c r="C51" s="317"/>
      <c r="D51" s="317"/>
      <c r="E51" s="317"/>
      <c r="F51" s="317"/>
      <c r="G51" s="317"/>
      <c r="H51" s="317"/>
      <c r="I51" s="317"/>
      <c r="J51" s="317"/>
      <c r="K51" s="338"/>
    </row>
    <row r="52" ht="21" customHeight="1" spans="1:11">
      <c r="A52" s="307" t="s">
        <v>136</v>
      </c>
      <c r="B52" s="308" t="s">
        <v>137</v>
      </c>
      <c r="C52" s="308"/>
      <c r="D52" s="309" t="s">
        <v>138</v>
      </c>
      <c r="E52" s="309" t="s">
        <v>139</v>
      </c>
      <c r="F52" s="309" t="s">
        <v>140</v>
      </c>
      <c r="G52" s="310">
        <v>45437</v>
      </c>
      <c r="H52" s="311" t="s">
        <v>141</v>
      </c>
      <c r="I52" s="311"/>
      <c r="J52" s="308" t="s">
        <v>142</v>
      </c>
      <c r="K52" s="335"/>
    </row>
  </sheetData>
  <mergeCells count="81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2:K12"/>
    <mergeCell ref="A13:K13"/>
    <mergeCell ref="A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314583333333333" right="0.0784722222222222" top="0.314583333333333" bottom="0" header="0.5" footer="0.118055555555556"/>
  <pageSetup paperSize="9" scale="82" orientation="portrait" horizontalDpi="600"/>
  <headerFooter/>
  <colBreaks count="1" manualBreakCount="1">
    <brk id="11" max="1048575" man="1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314325</xdr:colOff>
                    <xdr:row>9</xdr:row>
                    <xdr:rowOff>0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6</xdr:col>
                    <xdr:colOff>9525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6</xdr:col>
                    <xdr:colOff>9525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19050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10</xdr:col>
                    <xdr:colOff>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10</xdr:col>
                    <xdr:colOff>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314325</xdr:colOff>
                    <xdr:row>9</xdr:row>
                    <xdr:rowOff>171450</xdr:rowOff>
                  </from>
                  <to>
                    <xdr:col>10</xdr:col>
                    <xdr:colOff>723900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11</xdr:col>
                    <xdr:colOff>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name="Check Box 38" r:id="rId40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name="Check Box 39" r:id="rId41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name="Check Box 40" r:id="rId42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name="Check Box 41" r:id="rId43">
              <controlPr defaultSize="0">
                <anchor moveWithCells="1">
                  <from>
                    <xdr:col>9</xdr:col>
                    <xdr:colOff>219075</xdr:colOff>
                    <xdr:row>4</xdr:row>
                    <xdr:rowOff>57150</xdr:rowOff>
                  </from>
                  <to>
                    <xdr:col>9</xdr:col>
                    <xdr:colOff>609600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name="Check Box 42" r:id="rId44">
              <controlPr defaultSize="0">
                <anchor moveWithCells="1">
                  <from>
                    <xdr:col>9</xdr:col>
                    <xdr:colOff>200025</xdr:colOff>
                    <xdr:row>3</xdr:row>
                    <xdr:rowOff>38100</xdr:rowOff>
                  </from>
                  <to>
                    <xdr:col>9</xdr:col>
                    <xdr:colOff>590550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name="Check Box 43" r:id="rId45">
              <controlPr defaultSize="0">
                <anchor moveWithCells="1">
                  <from>
                    <xdr:col>10</xdr:col>
                    <xdr:colOff>209550</xdr:colOff>
                    <xdr:row>3</xdr:row>
                    <xdr:rowOff>38100</xdr:rowOff>
                  </from>
                  <to>
                    <xdr:col>10</xdr:col>
                    <xdr:colOff>600075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name="Check Box 44" r:id="rId46">
              <controlPr defaultSize="0">
                <anchor moveWithCells="1">
                  <from>
                    <xdr:col>10</xdr:col>
                    <xdr:colOff>219075</xdr:colOff>
                    <xdr:row>4</xdr:row>
                    <xdr:rowOff>19050</xdr:rowOff>
                  </from>
                  <to>
                    <xdr:col>10</xdr:col>
                    <xdr:colOff>619125</xdr:colOff>
                    <xdr:row>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name="Check Box 45" r:id="rId47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name="Check Box 46" r:id="rId48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name="Check Box 47" r:id="rId49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name="Check Box 48" r:id="rId50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name="Check Box 49" r:id="rId51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name="Check Box 50" r:id="rId52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name="Check Box 51" r:id="rId53">
              <controlPr defaultSize="0">
                <anchor moveWithCells="1">
                  <from>
                    <xdr:col>9</xdr:col>
                    <xdr:colOff>219075</xdr:colOff>
                    <xdr:row>4</xdr:row>
                    <xdr:rowOff>57150</xdr:rowOff>
                  </from>
                  <to>
                    <xdr:col>9</xdr:col>
                    <xdr:colOff>609600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name="Check Box 52" r:id="rId54">
              <controlPr defaultSize="0">
                <anchor moveWithCells="1">
                  <from>
                    <xdr:col>9</xdr:col>
                    <xdr:colOff>200025</xdr:colOff>
                    <xdr:row>3</xdr:row>
                    <xdr:rowOff>38100</xdr:rowOff>
                  </from>
                  <to>
                    <xdr:col>9</xdr:col>
                    <xdr:colOff>590550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name="Check Box 53" r:id="rId55">
              <controlPr defaultSize="0">
                <anchor moveWithCells="1">
                  <from>
                    <xdr:col>10</xdr:col>
                    <xdr:colOff>209550</xdr:colOff>
                    <xdr:row>3</xdr:row>
                    <xdr:rowOff>38100</xdr:rowOff>
                  </from>
                  <to>
                    <xdr:col>10</xdr:col>
                    <xdr:colOff>600075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name="Check Box 54" r:id="rId56">
              <controlPr defaultSize="0">
                <anchor moveWithCells="1">
                  <from>
                    <xdr:col>10</xdr:col>
                    <xdr:colOff>219075</xdr:colOff>
                    <xdr:row>4</xdr:row>
                    <xdr:rowOff>19050</xdr:rowOff>
                  </from>
                  <to>
                    <xdr:col>10</xdr:col>
                    <xdr:colOff>619125</xdr:colOff>
                    <xdr:row>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name="Check Box 55" r:id="rId57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name="Check Box 56" r:id="rId58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name="Check Box 57" r:id="rId59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22"/>
  <sheetViews>
    <sheetView workbookViewId="0">
      <selection activeCell="L12" sqref="L12"/>
    </sheetView>
  </sheetViews>
  <sheetFormatPr defaultColWidth="9" defaultRowHeight="14.25"/>
  <cols>
    <col min="1" max="1" width="13.625" style="85" customWidth="1"/>
    <col min="2" max="2" width="8.5" style="85" customWidth="1"/>
    <col min="3" max="3" width="8.5" style="86" customWidth="1"/>
    <col min="4" max="4" width="8.5" style="85" customWidth="1"/>
    <col min="5" max="8" width="8.625" style="85" customWidth="1"/>
    <col min="9" max="9" width="6.75" style="85" customWidth="1"/>
    <col min="10" max="13" width="12.625" style="85" customWidth="1"/>
    <col min="14" max="15" width="12.625" style="220" customWidth="1"/>
    <col min="16" max="247" width="9" style="85"/>
    <col min="248" max="16384" width="9" style="88"/>
  </cols>
  <sheetData>
    <row r="1" s="85" customFormat="1" ht="29" customHeight="1" spans="1:250">
      <c r="A1" s="89" t="s">
        <v>146</v>
      </c>
      <c r="B1" s="91"/>
      <c r="C1" s="90"/>
      <c r="D1" s="91"/>
      <c r="E1" s="91"/>
      <c r="F1" s="91"/>
      <c r="G1" s="91"/>
      <c r="H1" s="91"/>
      <c r="I1" s="91"/>
      <c r="J1" s="91"/>
      <c r="K1" s="91"/>
      <c r="L1" s="91"/>
      <c r="M1" s="91"/>
      <c r="N1" s="235"/>
      <c r="O1" s="235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</row>
    <row r="2" s="85" customFormat="1" ht="20" customHeight="1" spans="1:250">
      <c r="A2" s="221" t="s">
        <v>61</v>
      </c>
      <c r="B2" s="222" t="str">
        <f>首期!B4</f>
        <v>TAJJFM82939</v>
      </c>
      <c r="C2" s="223"/>
      <c r="D2" s="222"/>
      <c r="E2" s="224" t="s">
        <v>68</v>
      </c>
      <c r="F2" s="225" t="s">
        <v>69</v>
      </c>
      <c r="G2" s="225"/>
      <c r="H2" s="225"/>
      <c r="I2" s="221"/>
      <c r="J2" s="236"/>
      <c r="K2" s="221" t="s">
        <v>57</v>
      </c>
      <c r="L2" s="237" t="s">
        <v>56</v>
      </c>
      <c r="M2" s="237"/>
      <c r="N2" s="63"/>
      <c r="O2" s="63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</row>
    <row r="3" s="85" customFormat="1" spans="1:250">
      <c r="A3" s="226" t="s">
        <v>147</v>
      </c>
      <c r="B3" s="99" t="s">
        <v>148</v>
      </c>
      <c r="C3" s="100"/>
      <c r="D3" s="99"/>
      <c r="E3" s="99"/>
      <c r="F3" s="99"/>
      <c r="G3" s="99"/>
      <c r="H3" s="99"/>
      <c r="I3" s="127" t="s">
        <v>198</v>
      </c>
      <c r="J3" s="127"/>
      <c r="K3" s="127"/>
      <c r="L3" s="127"/>
      <c r="M3" s="127"/>
      <c r="N3" s="63"/>
      <c r="O3" s="63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</row>
    <row r="4" s="85" customFormat="1" ht="16.5" spans="1:250">
      <c r="A4" s="226"/>
      <c r="B4" s="102" t="s">
        <v>149</v>
      </c>
      <c r="C4" s="102" t="s">
        <v>112</v>
      </c>
      <c r="D4" s="102" t="s">
        <v>113</v>
      </c>
      <c r="E4" s="102" t="s">
        <v>114</v>
      </c>
      <c r="F4" s="102" t="s">
        <v>115</v>
      </c>
      <c r="G4" s="102" t="s">
        <v>116</v>
      </c>
      <c r="H4" s="102" t="s">
        <v>117</v>
      </c>
      <c r="I4" s="102"/>
      <c r="J4" s="102" t="s">
        <v>112</v>
      </c>
      <c r="K4" s="102" t="s">
        <v>113</v>
      </c>
      <c r="L4" s="102" t="s">
        <v>114</v>
      </c>
      <c r="M4" s="102" t="s">
        <v>115</v>
      </c>
      <c r="N4" s="102" t="s">
        <v>116</v>
      </c>
      <c r="O4" s="102" t="s">
        <v>117</v>
      </c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</row>
    <row r="5" s="85" customFormat="1" ht="20" customHeight="1" spans="1:250">
      <c r="A5" s="226"/>
      <c r="B5" s="102" t="s">
        <v>152</v>
      </c>
      <c r="C5" s="102" t="s">
        <v>153</v>
      </c>
      <c r="D5" s="102" t="s">
        <v>154</v>
      </c>
      <c r="E5" s="102" t="s">
        <v>155</v>
      </c>
      <c r="F5" s="102" t="s">
        <v>156</v>
      </c>
      <c r="G5" s="102" t="s">
        <v>157</v>
      </c>
      <c r="H5" s="102" t="s">
        <v>158</v>
      </c>
      <c r="I5" s="131"/>
      <c r="J5" s="131" t="s">
        <v>120</v>
      </c>
      <c r="K5" s="131" t="s">
        <v>120</v>
      </c>
      <c r="L5" s="131" t="s">
        <v>120</v>
      </c>
      <c r="M5" s="131" t="s">
        <v>119</v>
      </c>
      <c r="N5" s="131" t="s">
        <v>119</v>
      </c>
      <c r="O5" s="131" t="s">
        <v>119</v>
      </c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</row>
    <row r="6" s="85" customFormat="1" ht="25" customHeight="1" spans="1:250">
      <c r="A6" s="227" t="s">
        <v>159</v>
      </c>
      <c r="B6" s="104">
        <f>C6-1</f>
        <v>55</v>
      </c>
      <c r="C6" s="104">
        <f>D6-2</f>
        <v>56</v>
      </c>
      <c r="D6" s="105">
        <v>58</v>
      </c>
      <c r="E6" s="104">
        <f>D6+2</f>
        <v>60</v>
      </c>
      <c r="F6" s="104">
        <f>E6+2</f>
        <v>62</v>
      </c>
      <c r="G6" s="104">
        <f>F6+1</f>
        <v>63</v>
      </c>
      <c r="H6" s="104">
        <f>G6+1</f>
        <v>64</v>
      </c>
      <c r="I6" s="131"/>
      <c r="J6" s="131" t="s">
        <v>199</v>
      </c>
      <c r="K6" s="238" t="s">
        <v>200</v>
      </c>
      <c r="L6" s="131" t="s">
        <v>201</v>
      </c>
      <c r="M6" s="131" t="s">
        <v>201</v>
      </c>
      <c r="N6" s="131" t="s">
        <v>202</v>
      </c>
      <c r="O6" s="239" t="s">
        <v>199</v>
      </c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</row>
    <row r="7" s="85" customFormat="1" ht="25" customHeight="1" spans="1:250">
      <c r="A7" s="227" t="s">
        <v>162</v>
      </c>
      <c r="B7" s="104">
        <f t="shared" ref="B7:B9" si="0">C7-4</f>
        <v>84</v>
      </c>
      <c r="C7" s="104">
        <f t="shared" ref="C7:C9" si="1">D7-4</f>
        <v>88</v>
      </c>
      <c r="D7" s="228" t="s">
        <v>163</v>
      </c>
      <c r="E7" s="104">
        <f t="shared" ref="E7:E9" si="2">D7+4</f>
        <v>96</v>
      </c>
      <c r="F7" s="104">
        <f>E7+4</f>
        <v>100</v>
      </c>
      <c r="G7" s="104">
        <f t="shared" ref="G7:G9" si="3">F7+6</f>
        <v>106</v>
      </c>
      <c r="H7" s="104">
        <f>G7+6</f>
        <v>112</v>
      </c>
      <c r="I7" s="131"/>
      <c r="J7" s="131" t="s">
        <v>203</v>
      </c>
      <c r="K7" s="131" t="s">
        <v>203</v>
      </c>
      <c r="L7" s="131" t="s">
        <v>204</v>
      </c>
      <c r="M7" s="131" t="s">
        <v>205</v>
      </c>
      <c r="N7" s="131" t="s">
        <v>206</v>
      </c>
      <c r="O7" s="239" t="s">
        <v>199</v>
      </c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</row>
    <row r="8" s="85" customFormat="1" ht="25" customHeight="1" spans="1:250">
      <c r="A8" s="227" t="s">
        <v>164</v>
      </c>
      <c r="B8" s="104">
        <f t="shared" si="0"/>
        <v>80</v>
      </c>
      <c r="C8" s="104">
        <f t="shared" si="1"/>
        <v>84</v>
      </c>
      <c r="D8" s="228" t="s">
        <v>165</v>
      </c>
      <c r="E8" s="104">
        <f t="shared" si="2"/>
        <v>92</v>
      </c>
      <c r="F8" s="104">
        <f>E8+5</f>
        <v>97</v>
      </c>
      <c r="G8" s="104">
        <f t="shared" si="3"/>
        <v>103</v>
      </c>
      <c r="H8" s="104">
        <f>G8+7</f>
        <v>110</v>
      </c>
      <c r="I8" s="131"/>
      <c r="J8" s="131" t="s">
        <v>199</v>
      </c>
      <c r="K8" s="131" t="s">
        <v>199</v>
      </c>
      <c r="L8" s="131" t="s">
        <v>199</v>
      </c>
      <c r="M8" s="131" t="s">
        <v>199</v>
      </c>
      <c r="N8" s="131" t="s">
        <v>199</v>
      </c>
      <c r="O8" s="131" t="s">
        <v>199</v>
      </c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</row>
    <row r="9" s="85" customFormat="1" ht="25" customHeight="1" spans="1:250">
      <c r="A9" s="227" t="s">
        <v>166</v>
      </c>
      <c r="B9" s="104">
        <f t="shared" si="0"/>
        <v>86</v>
      </c>
      <c r="C9" s="104">
        <f t="shared" si="1"/>
        <v>90</v>
      </c>
      <c r="D9" s="228" t="s">
        <v>167</v>
      </c>
      <c r="E9" s="104">
        <f t="shared" si="2"/>
        <v>98</v>
      </c>
      <c r="F9" s="104">
        <f>E9+5</f>
        <v>103</v>
      </c>
      <c r="G9" s="104">
        <f t="shared" si="3"/>
        <v>109</v>
      </c>
      <c r="H9" s="104">
        <f>G9+7</f>
        <v>116</v>
      </c>
      <c r="I9" s="131"/>
      <c r="J9" s="131" t="s">
        <v>207</v>
      </c>
      <c r="K9" s="131" t="s">
        <v>207</v>
      </c>
      <c r="L9" s="131" t="s">
        <v>208</v>
      </c>
      <c r="M9" s="131" t="s">
        <v>209</v>
      </c>
      <c r="N9" s="131" t="s">
        <v>210</v>
      </c>
      <c r="O9" s="239" t="s">
        <v>211</v>
      </c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</row>
    <row r="10" s="85" customFormat="1" ht="25" customHeight="1" spans="1:250">
      <c r="A10" s="110" t="s">
        <v>168</v>
      </c>
      <c r="B10" s="109">
        <f>C10-1</f>
        <v>35.5</v>
      </c>
      <c r="C10" s="109">
        <f>D10-1</f>
        <v>36.5</v>
      </c>
      <c r="D10" s="110">
        <v>37.5</v>
      </c>
      <c r="E10" s="109">
        <f>D10+1</f>
        <v>38.5</v>
      </c>
      <c r="F10" s="109">
        <f>E10+1</f>
        <v>39.5</v>
      </c>
      <c r="G10" s="109">
        <f>F10+1.2</f>
        <v>40.7</v>
      </c>
      <c r="H10" s="109">
        <f>G10+1.2</f>
        <v>41.9</v>
      </c>
      <c r="I10" s="131"/>
      <c r="J10" s="131" t="s">
        <v>212</v>
      </c>
      <c r="K10" s="131" t="s">
        <v>213</v>
      </c>
      <c r="L10" s="131" t="s">
        <v>202</v>
      </c>
      <c r="M10" s="131" t="s">
        <v>214</v>
      </c>
      <c r="N10" s="131" t="s">
        <v>215</v>
      </c>
      <c r="O10" s="239" t="s">
        <v>202</v>
      </c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</row>
    <row r="11" s="85" customFormat="1" ht="25" customHeight="1" spans="1:250">
      <c r="A11" s="110" t="s">
        <v>169</v>
      </c>
      <c r="B11" s="109">
        <f>C11-0.5</f>
        <v>16.5</v>
      </c>
      <c r="C11" s="109">
        <f>D11-0.5</f>
        <v>17</v>
      </c>
      <c r="D11" s="110">
        <v>17.5</v>
      </c>
      <c r="E11" s="109">
        <f t="shared" ref="E11:H11" si="4">D11+0.5</f>
        <v>18</v>
      </c>
      <c r="F11" s="109">
        <f t="shared" si="4"/>
        <v>18.5</v>
      </c>
      <c r="G11" s="109">
        <f t="shared" si="4"/>
        <v>19</v>
      </c>
      <c r="H11" s="109">
        <f t="shared" si="4"/>
        <v>19.5</v>
      </c>
      <c r="I11" s="131"/>
      <c r="J11" s="131" t="s">
        <v>199</v>
      </c>
      <c r="K11" s="131" t="s">
        <v>216</v>
      </c>
      <c r="L11" s="131" t="s">
        <v>217</v>
      </c>
      <c r="M11" s="131" t="s">
        <v>218</v>
      </c>
      <c r="N11" s="131" t="s">
        <v>199</v>
      </c>
      <c r="O11" s="239" t="s">
        <v>219</v>
      </c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</row>
    <row r="12" s="85" customFormat="1" ht="25" customHeight="1" spans="1:250">
      <c r="A12" s="227" t="s">
        <v>171</v>
      </c>
      <c r="B12" s="104">
        <f>C12-0.7</f>
        <v>15.1</v>
      </c>
      <c r="C12" s="104">
        <f>D12-0.7</f>
        <v>15.8</v>
      </c>
      <c r="D12" s="105">
        <v>16.5</v>
      </c>
      <c r="E12" s="104">
        <f>D12+0.7</f>
        <v>17.2</v>
      </c>
      <c r="F12" s="104">
        <f>E12+0.7</f>
        <v>17.9</v>
      </c>
      <c r="G12" s="104">
        <f>F12+1</f>
        <v>18.9</v>
      </c>
      <c r="H12" s="104">
        <f>G12+1</f>
        <v>19.9</v>
      </c>
      <c r="I12" s="131"/>
      <c r="J12" s="131" t="s">
        <v>202</v>
      </c>
      <c r="K12" s="131" t="s">
        <v>199</v>
      </c>
      <c r="L12" s="131" t="s">
        <v>199</v>
      </c>
      <c r="M12" s="131" t="s">
        <v>200</v>
      </c>
      <c r="N12" s="131" t="s">
        <v>220</v>
      </c>
      <c r="O12" s="239" t="s">
        <v>221</v>
      </c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</row>
    <row r="13" s="85" customFormat="1" ht="25" customHeight="1" spans="1:250">
      <c r="A13" s="227" t="s">
        <v>174</v>
      </c>
      <c r="B13" s="104">
        <f>C13-0.7</f>
        <v>14.6</v>
      </c>
      <c r="C13" s="104">
        <f>D13-0.7</f>
        <v>15.3</v>
      </c>
      <c r="D13" s="105">
        <v>16</v>
      </c>
      <c r="E13" s="104">
        <f>D13+0.7</f>
        <v>16.7</v>
      </c>
      <c r="F13" s="104">
        <f>E13+0.7</f>
        <v>17.4</v>
      </c>
      <c r="G13" s="104">
        <f>F13+0.9</f>
        <v>18.3</v>
      </c>
      <c r="H13" s="104">
        <f>G13+0.9</f>
        <v>19.2</v>
      </c>
      <c r="I13" s="131"/>
      <c r="J13" s="131" t="s">
        <v>199</v>
      </c>
      <c r="K13" s="131" t="s">
        <v>199</v>
      </c>
      <c r="L13" s="131" t="s">
        <v>222</v>
      </c>
      <c r="M13" s="131" t="s">
        <v>223</v>
      </c>
      <c r="N13" s="131" t="s">
        <v>202</v>
      </c>
      <c r="O13" s="131" t="s">
        <v>199</v>
      </c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</row>
    <row r="14" s="85" customFormat="1" ht="25" customHeight="1" spans="1:250">
      <c r="A14" s="227" t="s">
        <v>175</v>
      </c>
      <c r="B14" s="104">
        <f>C14-1</f>
        <v>38</v>
      </c>
      <c r="C14" s="104">
        <f>D14-1</f>
        <v>39</v>
      </c>
      <c r="D14" s="105">
        <v>40</v>
      </c>
      <c r="E14" s="104">
        <f>D14+1</f>
        <v>41</v>
      </c>
      <c r="F14" s="104">
        <f>E14+1</f>
        <v>42</v>
      </c>
      <c r="G14" s="104">
        <f>F14+1.5</f>
        <v>43.5</v>
      </c>
      <c r="H14" s="104">
        <f>G14+1.5</f>
        <v>45</v>
      </c>
      <c r="I14" s="131"/>
      <c r="J14" s="131" t="s">
        <v>199</v>
      </c>
      <c r="K14" s="131" t="s">
        <v>199</v>
      </c>
      <c r="L14" s="131" t="s">
        <v>199</v>
      </c>
      <c r="M14" s="131" t="s">
        <v>199</v>
      </c>
      <c r="N14" s="131" t="s">
        <v>199</v>
      </c>
      <c r="O14" s="131" t="s">
        <v>199</v>
      </c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</row>
    <row r="15" s="85" customFormat="1" ht="25" customHeight="1" spans="1:250">
      <c r="A15" s="227" t="s">
        <v>177</v>
      </c>
      <c r="B15" s="104">
        <f t="shared" ref="B15:B17" si="5">C15</f>
        <v>12</v>
      </c>
      <c r="C15" s="104">
        <f t="shared" ref="C15:C17" si="6">D15</f>
        <v>12</v>
      </c>
      <c r="D15" s="105">
        <v>12</v>
      </c>
      <c r="E15" s="104">
        <f>D15+0.5</f>
        <v>12.5</v>
      </c>
      <c r="F15" s="104">
        <f>E15+0.5</f>
        <v>13</v>
      </c>
      <c r="G15" s="104">
        <f>F15</f>
        <v>13</v>
      </c>
      <c r="H15" s="104">
        <f>G15</f>
        <v>13</v>
      </c>
      <c r="I15" s="131"/>
      <c r="J15" s="131" t="s">
        <v>199</v>
      </c>
      <c r="K15" s="131" t="s">
        <v>199</v>
      </c>
      <c r="L15" s="131" t="s">
        <v>199</v>
      </c>
      <c r="M15" s="131" t="s">
        <v>199</v>
      </c>
      <c r="N15" s="131" t="s">
        <v>199</v>
      </c>
      <c r="O15" s="131" t="s">
        <v>199</v>
      </c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</row>
    <row r="16" s="85" customFormat="1" ht="25" customHeight="1" spans="1:250">
      <c r="A16" s="227" t="s">
        <v>178</v>
      </c>
      <c r="B16" s="104">
        <f t="shared" si="5"/>
        <v>2.6</v>
      </c>
      <c r="C16" s="104">
        <f t="shared" si="6"/>
        <v>2.6</v>
      </c>
      <c r="D16" s="105">
        <v>2.6</v>
      </c>
      <c r="E16" s="104">
        <f t="shared" ref="E16:H16" si="7">D16</f>
        <v>2.6</v>
      </c>
      <c r="F16" s="104">
        <f t="shared" si="7"/>
        <v>2.6</v>
      </c>
      <c r="G16" s="104">
        <f t="shared" si="7"/>
        <v>2.6</v>
      </c>
      <c r="H16" s="104">
        <f t="shared" si="7"/>
        <v>2.6</v>
      </c>
      <c r="I16" s="131"/>
      <c r="J16" s="131" t="s">
        <v>199</v>
      </c>
      <c r="K16" s="131" t="s">
        <v>199</v>
      </c>
      <c r="L16" s="131" t="s">
        <v>199</v>
      </c>
      <c r="M16" s="131" t="s">
        <v>199</v>
      </c>
      <c r="N16" s="131" t="s">
        <v>199</v>
      </c>
      <c r="O16" s="131" t="s">
        <v>199</v>
      </c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</row>
    <row r="17" s="85" customFormat="1" ht="25" customHeight="1" spans="1:250">
      <c r="A17" s="227" t="s">
        <v>179</v>
      </c>
      <c r="B17" s="104">
        <f t="shared" si="5"/>
        <v>1.6</v>
      </c>
      <c r="C17" s="104">
        <f t="shared" si="6"/>
        <v>1.6</v>
      </c>
      <c r="D17" s="105">
        <v>1.6</v>
      </c>
      <c r="E17" s="104">
        <f t="shared" ref="E17:H17" si="8">D17</f>
        <v>1.6</v>
      </c>
      <c r="F17" s="104">
        <f t="shared" si="8"/>
        <v>1.6</v>
      </c>
      <c r="G17" s="104">
        <f t="shared" si="8"/>
        <v>1.6</v>
      </c>
      <c r="H17" s="104">
        <f t="shared" si="8"/>
        <v>1.6</v>
      </c>
      <c r="I17" s="131"/>
      <c r="J17" s="131" t="s">
        <v>199</v>
      </c>
      <c r="K17" s="131" t="s">
        <v>199</v>
      </c>
      <c r="L17" s="131" t="s">
        <v>199</v>
      </c>
      <c r="M17" s="131" t="s">
        <v>199</v>
      </c>
      <c r="N17" s="131" t="s">
        <v>199</v>
      </c>
      <c r="O17" s="131" t="s">
        <v>199</v>
      </c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</row>
    <row r="18" s="85" customFormat="1" ht="25" customHeight="1" spans="1:250">
      <c r="A18" s="227"/>
      <c r="B18" s="104"/>
      <c r="C18" s="104"/>
      <c r="D18" s="105"/>
      <c r="E18" s="104"/>
      <c r="F18" s="104"/>
      <c r="G18" s="104"/>
      <c r="H18" s="104"/>
      <c r="I18" s="131"/>
      <c r="J18" s="131"/>
      <c r="K18" s="131"/>
      <c r="L18" s="131"/>
      <c r="M18" s="131"/>
      <c r="N18" s="131"/>
      <c r="O18" s="239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</row>
    <row r="19" s="85" customFormat="1" ht="25" customHeight="1" spans="1:250">
      <c r="A19" s="229"/>
      <c r="B19" s="230"/>
      <c r="C19" s="230"/>
      <c r="D19" s="231"/>
      <c r="E19" s="230"/>
      <c r="F19" s="230"/>
      <c r="G19" s="230"/>
      <c r="H19" s="232"/>
      <c r="I19" s="240"/>
      <c r="J19" s="240"/>
      <c r="K19" s="131"/>
      <c r="L19" s="240"/>
      <c r="M19" s="131"/>
      <c r="N19" s="131"/>
      <c r="O19" s="239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</row>
    <row r="20" s="85" customFormat="1" ht="16.5" spans="1:250">
      <c r="A20" s="117"/>
      <c r="B20" s="118"/>
      <c r="C20" s="118"/>
      <c r="D20" s="119"/>
      <c r="E20" s="118"/>
      <c r="F20" s="118"/>
      <c r="G20" s="233"/>
      <c r="N20" s="235"/>
      <c r="O20" s="235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</row>
    <row r="21" s="85" customFormat="1" spans="1:250">
      <c r="A21" s="120" t="s">
        <v>180</v>
      </c>
      <c r="B21" s="120"/>
      <c r="C21" s="121"/>
      <c r="N21" s="235"/>
      <c r="O21" s="235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</row>
    <row r="22" s="85" customFormat="1" spans="3:250">
      <c r="C22" s="86"/>
      <c r="H22" s="234" t="s">
        <v>181</v>
      </c>
      <c r="I22" s="234"/>
      <c r="J22" s="241">
        <v>45438</v>
      </c>
      <c r="K22" s="242"/>
      <c r="L22" s="137" t="s">
        <v>182</v>
      </c>
      <c r="M22" s="137" t="s">
        <v>139</v>
      </c>
      <c r="N22" s="137" t="s">
        <v>183</v>
      </c>
      <c r="O22" s="85" t="s">
        <v>142</v>
      </c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</row>
  </sheetData>
  <mergeCells count="8">
    <mergeCell ref="A1:M1"/>
    <mergeCell ref="B2:D2"/>
    <mergeCell ref="F2:H2"/>
    <mergeCell ref="L2:M2"/>
    <mergeCell ref="B3:H3"/>
    <mergeCell ref="I3:M3"/>
    <mergeCell ref="H22:I22"/>
    <mergeCell ref="A3:A5"/>
  </mergeCells>
  <pageMargins left="0.275" right="0.118055555555556" top="0.66875" bottom="0.236111111111111" header="0.5" footer="0.236111111111111"/>
  <pageSetup paperSize="9" orientation="landscape" horizontalDpi="600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workbookViewId="0">
      <selection activeCell="N18" sqref="N18"/>
    </sheetView>
  </sheetViews>
  <sheetFormatPr defaultColWidth="10.125" defaultRowHeight="14.25"/>
  <cols>
    <col min="1" max="1" width="9.625" style="141" customWidth="1"/>
    <col min="2" max="2" width="11.125" style="141" customWidth="1"/>
    <col min="3" max="3" width="9.125" style="141" customWidth="1"/>
    <col min="4" max="4" width="9.5" style="141" customWidth="1"/>
    <col min="5" max="5" width="11.375" style="141" customWidth="1"/>
    <col min="6" max="6" width="10.375" style="141" customWidth="1"/>
    <col min="7" max="7" width="9.5" style="141" customWidth="1"/>
    <col min="8" max="8" width="9.125" style="141" customWidth="1"/>
    <col min="9" max="9" width="8.125" style="141" customWidth="1"/>
    <col min="10" max="10" width="10.5" style="141" customWidth="1"/>
    <col min="11" max="11" width="12.125" style="141" customWidth="1"/>
    <col min="12" max="16384" width="10.125" style="141"/>
  </cols>
  <sheetData>
    <row r="1" ht="23.25" spans="1:11">
      <c r="A1" s="142" t="s">
        <v>224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ht="18" customHeight="1" spans="1:11">
      <c r="A2" s="143" t="s">
        <v>53</v>
      </c>
      <c r="B2" s="144" t="s">
        <v>225</v>
      </c>
      <c r="C2" s="144"/>
      <c r="D2" s="145" t="s">
        <v>61</v>
      </c>
      <c r="E2" s="146" t="str">
        <f>首期!B4</f>
        <v>TAJJFM82939</v>
      </c>
      <c r="F2" s="147" t="s">
        <v>226</v>
      </c>
      <c r="G2" s="148" t="str">
        <f>首期!B5</f>
        <v>女式POLO短袖T恤</v>
      </c>
      <c r="H2" s="149"/>
      <c r="I2" s="177" t="s">
        <v>57</v>
      </c>
      <c r="J2" s="196" t="s">
        <v>56</v>
      </c>
      <c r="K2" s="197"/>
    </row>
    <row r="3" ht="18" customHeight="1" spans="1:11">
      <c r="A3" s="150" t="s">
        <v>76</v>
      </c>
      <c r="B3" s="151">
        <v>2015</v>
      </c>
      <c r="C3" s="151"/>
      <c r="D3" s="152" t="s">
        <v>227</v>
      </c>
      <c r="E3" s="153">
        <v>45432</v>
      </c>
      <c r="F3" s="154"/>
      <c r="G3" s="154"/>
      <c r="H3" s="155" t="s">
        <v>228</v>
      </c>
      <c r="I3" s="155"/>
      <c r="J3" s="155"/>
      <c r="K3" s="198"/>
    </row>
    <row r="4" ht="18" customHeight="1" spans="1:11">
      <c r="A4" s="156" t="s">
        <v>72</v>
      </c>
      <c r="B4" s="151">
        <v>1</v>
      </c>
      <c r="C4" s="151">
        <v>6</v>
      </c>
      <c r="D4" s="157" t="s">
        <v>229</v>
      </c>
      <c r="E4" s="154" t="s">
        <v>230</v>
      </c>
      <c r="F4" s="154"/>
      <c r="G4" s="154"/>
      <c r="H4" s="157" t="s">
        <v>231</v>
      </c>
      <c r="I4" s="157"/>
      <c r="J4" s="169" t="s">
        <v>66</v>
      </c>
      <c r="K4" s="199" t="s">
        <v>67</v>
      </c>
    </row>
    <row r="5" ht="18" customHeight="1" spans="1:11">
      <c r="A5" s="156" t="s">
        <v>232</v>
      </c>
      <c r="B5" s="151">
        <v>1</v>
      </c>
      <c r="C5" s="151"/>
      <c r="D5" s="152" t="s">
        <v>233</v>
      </c>
      <c r="E5" s="152"/>
      <c r="G5" s="152"/>
      <c r="H5" s="157" t="s">
        <v>234</v>
      </c>
      <c r="I5" s="157"/>
      <c r="J5" s="169" t="s">
        <v>66</v>
      </c>
      <c r="K5" s="199" t="s">
        <v>67</v>
      </c>
    </row>
    <row r="6" ht="18" customHeight="1" spans="1:13">
      <c r="A6" s="158" t="s">
        <v>235</v>
      </c>
      <c r="B6" s="159">
        <v>125</v>
      </c>
      <c r="C6" s="159"/>
      <c r="D6" s="160" t="s">
        <v>236</v>
      </c>
      <c r="E6" s="161"/>
      <c r="F6" s="161"/>
      <c r="G6" s="160"/>
      <c r="H6" s="162" t="s">
        <v>237</v>
      </c>
      <c r="I6" s="162"/>
      <c r="J6" s="161" t="s">
        <v>66</v>
      </c>
      <c r="K6" s="200" t="s">
        <v>67</v>
      </c>
      <c r="M6" s="201"/>
    </row>
    <row r="7" ht="18" customHeight="1" spans="1:11">
      <c r="A7" s="163"/>
      <c r="B7" s="164"/>
      <c r="C7" s="164"/>
      <c r="D7" s="163"/>
      <c r="E7" s="164"/>
      <c r="F7" s="165"/>
      <c r="G7" s="163"/>
      <c r="H7" s="165"/>
      <c r="I7" s="164"/>
      <c r="J7" s="164"/>
      <c r="K7" s="164"/>
    </row>
    <row r="8" ht="18" customHeight="1" spans="1:11">
      <c r="A8" s="166" t="s">
        <v>238</v>
      </c>
      <c r="B8" s="147" t="s">
        <v>239</v>
      </c>
      <c r="C8" s="147" t="s">
        <v>240</v>
      </c>
      <c r="D8" s="147" t="s">
        <v>241</v>
      </c>
      <c r="E8" s="147" t="s">
        <v>242</v>
      </c>
      <c r="F8" s="147" t="s">
        <v>243</v>
      </c>
      <c r="G8" s="167" t="s">
        <v>80</v>
      </c>
      <c r="H8" s="168"/>
      <c r="I8" s="168"/>
      <c r="J8" s="168"/>
      <c r="K8" s="202"/>
    </row>
    <row r="9" ht="18" customHeight="1" spans="1:11">
      <c r="A9" s="156" t="s">
        <v>244</v>
      </c>
      <c r="B9" s="157"/>
      <c r="C9" s="169" t="s">
        <v>66</v>
      </c>
      <c r="D9" s="169" t="s">
        <v>67</v>
      </c>
      <c r="E9" s="152" t="s">
        <v>245</v>
      </c>
      <c r="F9" s="170" t="s">
        <v>246</v>
      </c>
      <c r="G9" s="171"/>
      <c r="H9" s="172"/>
      <c r="I9" s="172"/>
      <c r="J9" s="172"/>
      <c r="K9" s="203"/>
    </row>
    <row r="10" ht="18" customHeight="1" spans="1:11">
      <c r="A10" s="156" t="s">
        <v>247</v>
      </c>
      <c r="B10" s="157"/>
      <c r="C10" s="169" t="s">
        <v>66</v>
      </c>
      <c r="D10" s="169" t="s">
        <v>67</v>
      </c>
      <c r="E10" s="152" t="s">
        <v>248</v>
      </c>
      <c r="F10" s="170" t="s">
        <v>249</v>
      </c>
      <c r="G10" s="171" t="s">
        <v>250</v>
      </c>
      <c r="H10" s="172"/>
      <c r="I10" s="172"/>
      <c r="J10" s="172"/>
      <c r="K10" s="203"/>
    </row>
    <row r="11" ht="18" customHeight="1" spans="1:11">
      <c r="A11" s="173" t="s">
        <v>186</v>
      </c>
      <c r="B11" s="174"/>
      <c r="C11" s="174"/>
      <c r="D11" s="174"/>
      <c r="E11" s="174"/>
      <c r="F11" s="174"/>
      <c r="G11" s="174"/>
      <c r="H11" s="174"/>
      <c r="I11" s="174"/>
      <c r="J11" s="174"/>
      <c r="K11" s="204"/>
    </row>
    <row r="12" ht="18" customHeight="1" spans="1:11">
      <c r="A12" s="150" t="s">
        <v>91</v>
      </c>
      <c r="B12" s="169" t="s">
        <v>87</v>
      </c>
      <c r="C12" s="169" t="s">
        <v>88</v>
      </c>
      <c r="D12" s="170"/>
      <c r="E12" s="152" t="s">
        <v>89</v>
      </c>
      <c r="F12" s="169" t="s">
        <v>87</v>
      </c>
      <c r="G12" s="169" t="s">
        <v>88</v>
      </c>
      <c r="H12" s="169"/>
      <c r="I12" s="152" t="s">
        <v>251</v>
      </c>
      <c r="J12" s="169" t="s">
        <v>87</v>
      </c>
      <c r="K12" s="199" t="s">
        <v>88</v>
      </c>
    </row>
    <row r="13" ht="18" customHeight="1" spans="1:11">
      <c r="A13" s="150" t="s">
        <v>94</v>
      </c>
      <c r="B13" s="169" t="s">
        <v>87</v>
      </c>
      <c r="C13" s="169" t="s">
        <v>88</v>
      </c>
      <c r="D13" s="170"/>
      <c r="E13" s="152" t="s">
        <v>99</v>
      </c>
      <c r="F13" s="169" t="s">
        <v>87</v>
      </c>
      <c r="G13" s="169" t="s">
        <v>88</v>
      </c>
      <c r="H13" s="169"/>
      <c r="I13" s="152" t="s">
        <v>252</v>
      </c>
      <c r="J13" s="169" t="s">
        <v>87</v>
      </c>
      <c r="K13" s="199" t="s">
        <v>88</v>
      </c>
    </row>
    <row r="14" ht="18" customHeight="1" spans="1:11">
      <c r="A14" s="158" t="s">
        <v>253</v>
      </c>
      <c r="B14" s="161" t="s">
        <v>87</v>
      </c>
      <c r="C14" s="161" t="s">
        <v>88</v>
      </c>
      <c r="D14" s="175"/>
      <c r="E14" s="160" t="s">
        <v>254</v>
      </c>
      <c r="F14" s="161" t="s">
        <v>87</v>
      </c>
      <c r="G14" s="161" t="s">
        <v>88</v>
      </c>
      <c r="H14" s="161"/>
      <c r="I14" s="160" t="s">
        <v>255</v>
      </c>
      <c r="J14" s="161" t="s">
        <v>87</v>
      </c>
      <c r="K14" s="200" t="s">
        <v>88</v>
      </c>
    </row>
    <row r="15" ht="18" customHeight="1" spans="1:11">
      <c r="A15" s="163"/>
      <c r="B15" s="176"/>
      <c r="C15" s="176"/>
      <c r="D15" s="164"/>
      <c r="E15" s="163"/>
      <c r="F15" s="176"/>
      <c r="G15" s="176"/>
      <c r="H15" s="176"/>
      <c r="I15" s="163"/>
      <c r="J15" s="176"/>
      <c r="K15" s="176"/>
    </row>
    <row r="16" s="139" customFormat="1" ht="18" customHeight="1" spans="1:11">
      <c r="A16" s="143" t="s">
        <v>256</v>
      </c>
      <c r="B16" s="177"/>
      <c r="C16" s="177"/>
      <c r="D16" s="177"/>
      <c r="E16" s="177"/>
      <c r="F16" s="177"/>
      <c r="G16" s="177"/>
      <c r="H16" s="177"/>
      <c r="I16" s="177"/>
      <c r="J16" s="177"/>
      <c r="K16" s="205"/>
    </row>
    <row r="17" ht="18" customHeight="1" spans="1:11">
      <c r="A17" s="156" t="s">
        <v>257</v>
      </c>
      <c r="B17" s="157"/>
      <c r="C17" s="157"/>
      <c r="D17" s="157"/>
      <c r="E17" s="157"/>
      <c r="F17" s="157"/>
      <c r="G17" s="157"/>
      <c r="H17" s="157"/>
      <c r="I17" s="157"/>
      <c r="J17" s="157"/>
      <c r="K17" s="206"/>
    </row>
    <row r="18" ht="18" customHeight="1" spans="1:11">
      <c r="A18" s="156" t="s">
        <v>258</v>
      </c>
      <c r="B18" s="157"/>
      <c r="C18" s="157"/>
      <c r="D18" s="157"/>
      <c r="E18" s="157"/>
      <c r="F18" s="157"/>
      <c r="G18" s="157"/>
      <c r="H18" s="157"/>
      <c r="I18" s="157"/>
      <c r="J18" s="157"/>
      <c r="K18" s="206"/>
    </row>
    <row r="19" ht="22" customHeight="1" spans="1:11">
      <c r="A19" s="178"/>
      <c r="B19" s="169"/>
      <c r="C19" s="169"/>
      <c r="D19" s="169"/>
      <c r="E19" s="169"/>
      <c r="F19" s="169"/>
      <c r="G19" s="169"/>
      <c r="H19" s="169"/>
      <c r="I19" s="169"/>
      <c r="J19" s="169"/>
      <c r="K19" s="199"/>
    </row>
    <row r="20" ht="22" customHeight="1" spans="1:11">
      <c r="A20" s="179"/>
      <c r="B20" s="180"/>
      <c r="C20" s="180"/>
      <c r="D20" s="180"/>
      <c r="E20" s="180"/>
      <c r="F20" s="180"/>
      <c r="G20" s="180"/>
      <c r="H20" s="180"/>
      <c r="I20" s="180"/>
      <c r="J20" s="180"/>
      <c r="K20" s="207"/>
    </row>
    <row r="21" ht="22" customHeight="1" spans="1:11">
      <c r="A21" s="179"/>
      <c r="B21" s="180"/>
      <c r="C21" s="180"/>
      <c r="D21" s="180"/>
      <c r="E21" s="180"/>
      <c r="F21" s="180"/>
      <c r="G21" s="180"/>
      <c r="H21" s="180"/>
      <c r="I21" s="180"/>
      <c r="J21" s="180"/>
      <c r="K21" s="207"/>
    </row>
    <row r="22" ht="22" customHeight="1" spans="1:11">
      <c r="A22" s="179"/>
      <c r="B22" s="180"/>
      <c r="C22" s="180"/>
      <c r="D22" s="180"/>
      <c r="E22" s="180"/>
      <c r="F22" s="180"/>
      <c r="G22" s="180"/>
      <c r="H22" s="180"/>
      <c r="I22" s="180"/>
      <c r="J22" s="180"/>
      <c r="K22" s="207"/>
    </row>
    <row r="23" ht="22" customHeight="1" spans="1:11">
      <c r="A23" s="181"/>
      <c r="B23" s="182"/>
      <c r="C23" s="182"/>
      <c r="D23" s="182"/>
      <c r="E23" s="182"/>
      <c r="F23" s="182"/>
      <c r="G23" s="182"/>
      <c r="H23" s="182"/>
      <c r="I23" s="182"/>
      <c r="J23" s="182"/>
      <c r="K23" s="208"/>
    </row>
    <row r="24" ht="18" customHeight="1" spans="1:11">
      <c r="A24" s="156" t="s">
        <v>124</v>
      </c>
      <c r="B24" s="157"/>
      <c r="C24" s="169" t="s">
        <v>66</v>
      </c>
      <c r="D24" s="169" t="s">
        <v>67</v>
      </c>
      <c r="E24" s="155"/>
      <c r="F24" s="155"/>
      <c r="G24" s="155"/>
      <c r="H24" s="155"/>
      <c r="I24" s="155"/>
      <c r="J24" s="155"/>
      <c r="K24" s="198"/>
    </row>
    <row r="25" ht="18" customHeight="1" spans="1:11">
      <c r="A25" s="183" t="s">
        <v>259</v>
      </c>
      <c r="B25" s="184"/>
      <c r="C25" s="184"/>
      <c r="D25" s="184"/>
      <c r="E25" s="184"/>
      <c r="F25" s="184"/>
      <c r="G25" s="184"/>
      <c r="H25" s="184"/>
      <c r="I25" s="184"/>
      <c r="J25" s="184"/>
      <c r="K25" s="209"/>
    </row>
    <row r="26" ht="15" spans="1:11">
      <c r="A26" s="185"/>
      <c r="B26" s="185"/>
      <c r="C26" s="185"/>
      <c r="D26" s="185"/>
      <c r="E26" s="185"/>
      <c r="F26" s="185"/>
      <c r="G26" s="185"/>
      <c r="H26" s="185"/>
      <c r="I26" s="185"/>
      <c r="J26" s="185"/>
      <c r="K26" s="185"/>
    </row>
    <row r="27" ht="20" customHeight="1" spans="1:11">
      <c r="A27" s="186" t="s">
        <v>260</v>
      </c>
      <c r="B27" s="168"/>
      <c r="C27" s="168"/>
      <c r="D27" s="168"/>
      <c r="E27" s="168"/>
      <c r="F27" s="168"/>
      <c r="G27" s="168"/>
      <c r="H27" s="168"/>
      <c r="I27" s="168"/>
      <c r="J27" s="168"/>
      <c r="K27" s="210" t="s">
        <v>261</v>
      </c>
    </row>
    <row r="28" ht="23" customHeight="1" spans="1:11">
      <c r="A28" s="179" t="s">
        <v>262</v>
      </c>
      <c r="B28" s="180"/>
      <c r="C28" s="180"/>
      <c r="D28" s="180"/>
      <c r="E28" s="180"/>
      <c r="F28" s="180"/>
      <c r="G28" s="180"/>
      <c r="H28" s="180"/>
      <c r="I28" s="180"/>
      <c r="J28" s="211"/>
      <c r="K28" s="212">
        <v>1</v>
      </c>
    </row>
    <row r="29" ht="23" customHeight="1" spans="1:11">
      <c r="A29" s="179" t="s">
        <v>263</v>
      </c>
      <c r="B29" s="180"/>
      <c r="C29" s="180"/>
      <c r="D29" s="180"/>
      <c r="E29" s="180"/>
      <c r="F29" s="180"/>
      <c r="G29" s="180"/>
      <c r="H29" s="180"/>
      <c r="I29" s="180"/>
      <c r="J29" s="211"/>
      <c r="K29" s="203">
        <v>1</v>
      </c>
    </row>
    <row r="30" ht="23" customHeight="1" spans="1:11">
      <c r="A30" s="179" t="s">
        <v>264</v>
      </c>
      <c r="B30" s="180"/>
      <c r="C30" s="180"/>
      <c r="D30" s="180"/>
      <c r="E30" s="180"/>
      <c r="F30" s="180"/>
      <c r="G30" s="180"/>
      <c r="H30" s="180"/>
      <c r="I30" s="180"/>
      <c r="J30" s="211"/>
      <c r="K30" s="203">
        <v>2</v>
      </c>
    </row>
    <row r="31" ht="23" customHeight="1" spans="1:11">
      <c r="A31" s="179"/>
      <c r="B31" s="180"/>
      <c r="C31" s="180"/>
      <c r="D31" s="180"/>
      <c r="E31" s="180"/>
      <c r="F31" s="180"/>
      <c r="G31" s="180"/>
      <c r="H31" s="180"/>
      <c r="I31" s="180"/>
      <c r="J31" s="211"/>
      <c r="K31" s="203"/>
    </row>
    <row r="32" ht="23" customHeight="1" spans="1:11">
      <c r="A32" s="179"/>
      <c r="B32" s="180"/>
      <c r="C32" s="180"/>
      <c r="D32" s="180"/>
      <c r="E32" s="180"/>
      <c r="F32" s="180"/>
      <c r="G32" s="180"/>
      <c r="H32" s="180"/>
      <c r="I32" s="180"/>
      <c r="J32" s="211"/>
      <c r="K32" s="213"/>
    </row>
    <row r="33" ht="23" customHeight="1" spans="1:11">
      <c r="A33" s="179"/>
      <c r="B33" s="180"/>
      <c r="C33" s="180"/>
      <c r="D33" s="180"/>
      <c r="E33" s="180"/>
      <c r="F33" s="180"/>
      <c r="G33" s="180"/>
      <c r="H33" s="180"/>
      <c r="I33" s="180"/>
      <c r="J33" s="211"/>
      <c r="K33" s="214"/>
    </row>
    <row r="34" ht="23" customHeight="1" spans="1:11">
      <c r="A34" s="179"/>
      <c r="B34" s="180"/>
      <c r="C34" s="180"/>
      <c r="D34" s="180"/>
      <c r="E34" s="180"/>
      <c r="F34" s="180"/>
      <c r="G34" s="180"/>
      <c r="H34" s="180"/>
      <c r="I34" s="180"/>
      <c r="J34" s="211"/>
      <c r="K34" s="203"/>
    </row>
    <row r="35" ht="23" customHeight="1" spans="1:11">
      <c r="A35" s="179"/>
      <c r="B35" s="180"/>
      <c r="C35" s="180"/>
      <c r="D35" s="180"/>
      <c r="E35" s="180"/>
      <c r="F35" s="180"/>
      <c r="G35" s="180"/>
      <c r="H35" s="180"/>
      <c r="I35" s="180"/>
      <c r="J35" s="211"/>
      <c r="K35" s="215"/>
    </row>
    <row r="36" ht="23" customHeight="1" spans="1:11">
      <c r="A36" s="187" t="s">
        <v>265</v>
      </c>
      <c r="B36" s="188"/>
      <c r="C36" s="188"/>
      <c r="D36" s="188"/>
      <c r="E36" s="188"/>
      <c r="F36" s="188"/>
      <c r="G36" s="188"/>
      <c r="H36" s="188"/>
      <c r="I36" s="188"/>
      <c r="J36" s="216"/>
      <c r="K36" s="217">
        <f>SUM(K28:K35)</f>
        <v>4</v>
      </c>
    </row>
    <row r="37" ht="18.75" customHeight="1" spans="1:11">
      <c r="A37" s="189" t="s">
        <v>266</v>
      </c>
      <c r="B37" s="190"/>
      <c r="C37" s="190"/>
      <c r="D37" s="190"/>
      <c r="E37" s="190"/>
      <c r="F37" s="190"/>
      <c r="G37" s="190"/>
      <c r="H37" s="190"/>
      <c r="I37" s="190"/>
      <c r="J37" s="190"/>
      <c r="K37" s="218"/>
    </row>
    <row r="38" s="140" customFormat="1" ht="18.75" customHeight="1" spans="1:11">
      <c r="A38" s="156" t="s">
        <v>267</v>
      </c>
      <c r="B38" s="157"/>
      <c r="C38" s="157"/>
      <c r="D38" s="155" t="s">
        <v>268</v>
      </c>
      <c r="E38" s="155"/>
      <c r="F38" s="191" t="s">
        <v>269</v>
      </c>
      <c r="G38" s="192"/>
      <c r="H38" s="157" t="s">
        <v>270</v>
      </c>
      <c r="I38" s="157"/>
      <c r="J38" s="157" t="s">
        <v>271</v>
      </c>
      <c r="K38" s="206"/>
    </row>
    <row r="39" ht="18.75" customHeight="1" spans="1:11">
      <c r="A39" s="156" t="s">
        <v>125</v>
      </c>
      <c r="B39" s="157" t="s">
        <v>272</v>
      </c>
      <c r="C39" s="157"/>
      <c r="D39" s="157"/>
      <c r="E39" s="157"/>
      <c r="F39" s="157"/>
      <c r="G39" s="157"/>
      <c r="H39" s="157"/>
      <c r="I39" s="157"/>
      <c r="J39" s="157"/>
      <c r="K39" s="206"/>
    </row>
    <row r="40" ht="24" customHeight="1" spans="1:11">
      <c r="A40" s="156"/>
      <c r="B40" s="157"/>
      <c r="C40" s="157"/>
      <c r="D40" s="157"/>
      <c r="E40" s="157"/>
      <c r="F40" s="157"/>
      <c r="G40" s="157"/>
      <c r="H40" s="157"/>
      <c r="I40" s="157"/>
      <c r="J40" s="157"/>
      <c r="K40" s="206"/>
    </row>
    <row r="41" ht="24" customHeight="1" spans="1:11">
      <c r="A41" s="156"/>
      <c r="B41" s="157"/>
      <c r="C41" s="157"/>
      <c r="D41" s="157"/>
      <c r="E41" s="157"/>
      <c r="F41" s="157"/>
      <c r="G41" s="157"/>
      <c r="H41" s="157"/>
      <c r="I41" s="157"/>
      <c r="J41" s="157"/>
      <c r="K41" s="206"/>
    </row>
    <row r="42" ht="32.1" customHeight="1" spans="1:11">
      <c r="A42" s="158" t="s">
        <v>136</v>
      </c>
      <c r="B42" s="193" t="s">
        <v>273</v>
      </c>
      <c r="C42" s="193"/>
      <c r="D42" s="160" t="s">
        <v>274</v>
      </c>
      <c r="E42" s="175" t="s">
        <v>139</v>
      </c>
      <c r="F42" s="160" t="s">
        <v>140</v>
      </c>
      <c r="G42" s="194">
        <v>45425</v>
      </c>
      <c r="H42" s="195" t="s">
        <v>141</v>
      </c>
      <c r="I42" s="195"/>
      <c r="J42" s="193" t="s">
        <v>142</v>
      </c>
      <c r="K42" s="219"/>
    </row>
    <row r="43" ht="16.5" customHeight="1"/>
    <row r="44" ht="16.5" customHeight="1"/>
    <row r="45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J27"/>
    <mergeCell ref="A28:J28"/>
    <mergeCell ref="A29:J29"/>
    <mergeCell ref="A30:J30"/>
    <mergeCell ref="A31:J31"/>
    <mergeCell ref="A32:J32"/>
    <mergeCell ref="A33:J33"/>
    <mergeCell ref="A34:J34"/>
    <mergeCell ref="A35:J35"/>
    <mergeCell ref="A36:J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314583333333333" right="0.118055555555556" top="0.393055555555556" bottom="0" header="0.5" footer="0.5"/>
  <pageSetup paperSize="9" scale="85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304800</xdr:colOff>
                    <xdr:row>11</xdr:row>
                    <xdr:rowOff>19050</xdr:rowOff>
                  </from>
                  <to>
                    <xdr:col>5</xdr:col>
                    <xdr:colOff>704850</xdr:colOff>
                    <xdr:row>11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371475</xdr:colOff>
                    <xdr:row>10</xdr:row>
                    <xdr:rowOff>171450</xdr:rowOff>
                  </from>
                  <to>
                    <xdr:col>7</xdr:col>
                    <xdr:colOff>285750</xdr:colOff>
                    <xdr:row>12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371475</xdr:colOff>
                    <xdr:row>11</xdr:row>
                    <xdr:rowOff>190500</xdr:rowOff>
                  </from>
                  <to>
                    <xdr:col>7</xdr:col>
                    <xdr:colOff>285750</xdr:colOff>
                    <xdr:row>13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295275</xdr:colOff>
                    <xdr:row>13</xdr:row>
                    <xdr:rowOff>9525</xdr:rowOff>
                  </from>
                  <to>
                    <xdr:col>5</xdr:col>
                    <xdr:colOff>695325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361950</xdr:colOff>
                    <xdr:row>12</xdr:row>
                    <xdr:rowOff>209550</xdr:rowOff>
                  </from>
                  <to>
                    <xdr:col>7</xdr:col>
                    <xdr:colOff>276225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304800</xdr:colOff>
                    <xdr:row>13</xdr:row>
                    <xdr:rowOff>28575</xdr:rowOff>
                  </from>
                  <to>
                    <xdr:col>9</xdr:col>
                    <xdr:colOff>704850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295275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208915</xdr:colOff>
                    <xdr:row>23</xdr:row>
                    <xdr:rowOff>32385</xdr:rowOff>
                  </from>
                  <to>
                    <xdr:col>3</xdr:col>
                    <xdr:colOff>608965</xdr:colOff>
                    <xdr:row>23</xdr:row>
                    <xdr:rowOff>203835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295275</xdr:colOff>
                    <xdr:row>11</xdr:row>
                    <xdr:rowOff>28575</xdr:rowOff>
                  </from>
                  <to>
                    <xdr:col>9</xdr:col>
                    <xdr:colOff>695325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314325</xdr:colOff>
                    <xdr:row>12</xdr:row>
                    <xdr:rowOff>28575</xdr:rowOff>
                  </from>
                  <to>
                    <xdr:col>9</xdr:col>
                    <xdr:colOff>714375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323850</xdr:colOff>
                    <xdr:row>12</xdr:row>
                    <xdr:rowOff>28575</xdr:rowOff>
                  </from>
                  <to>
                    <xdr:col>1</xdr:col>
                    <xdr:colOff>838200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207645</xdr:colOff>
                    <xdr:row>22</xdr:row>
                    <xdr:rowOff>213995</xdr:rowOff>
                  </from>
                  <to>
                    <xdr:col>2</xdr:col>
                    <xdr:colOff>636270</xdr:colOff>
                    <xdr:row>24</xdr:row>
                    <xdr:rowOff>83185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333375</xdr:colOff>
                    <xdr:row>13</xdr:row>
                    <xdr:rowOff>38100</xdr:rowOff>
                  </from>
                  <to>
                    <xdr:col>2</xdr:col>
                    <xdr:colOff>114300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333375</xdr:colOff>
                    <xdr:row>11</xdr:row>
                    <xdr:rowOff>47625</xdr:rowOff>
                  </from>
                  <to>
                    <xdr:col>2</xdr:col>
                    <xdr:colOff>123825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314325</xdr:colOff>
                    <xdr:row>11</xdr:row>
                    <xdr:rowOff>209550</xdr:rowOff>
                  </from>
                  <to>
                    <xdr:col>6</xdr:col>
                    <xdr:colOff>228600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name="Check Box 39" r:id="rId41">
              <controlPr defaultSize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9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3"/>
  <sheetViews>
    <sheetView workbookViewId="0">
      <selection activeCell="J5" sqref="J5:L5"/>
    </sheetView>
  </sheetViews>
  <sheetFormatPr defaultColWidth="9" defaultRowHeight="14.25"/>
  <cols>
    <col min="1" max="1" width="13.625" style="85" customWidth="1"/>
    <col min="2" max="3" width="9.125" style="85" customWidth="1"/>
    <col min="4" max="4" width="9.125" style="86" customWidth="1"/>
    <col min="5" max="8" width="8.625" style="85" customWidth="1"/>
    <col min="9" max="9" width="2.75" style="85" customWidth="1"/>
    <col min="10" max="12" width="15.625" style="85" customWidth="1"/>
    <col min="13" max="15" width="15.625" style="87" customWidth="1"/>
    <col min="16" max="253" width="9" style="85"/>
    <col min="254" max="16384" width="9" style="88"/>
  </cols>
  <sheetData>
    <row r="1" s="85" customFormat="1" ht="29" customHeight="1" spans="1:256">
      <c r="A1" s="89" t="s">
        <v>146</v>
      </c>
      <c r="B1" s="89"/>
      <c r="C1" s="90"/>
      <c r="D1" s="90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</row>
    <row r="2" s="85" customFormat="1" ht="20" customHeight="1" spans="1:256">
      <c r="A2" s="92" t="s">
        <v>61</v>
      </c>
      <c r="B2" s="93" t="str">
        <f>首期!B4</f>
        <v>TAJJFM82939</v>
      </c>
      <c r="C2" s="94"/>
      <c r="D2" s="95"/>
      <c r="E2" s="96" t="s">
        <v>68</v>
      </c>
      <c r="F2" s="97" t="s">
        <v>69</v>
      </c>
      <c r="G2" s="97"/>
      <c r="H2" s="97"/>
      <c r="I2" s="122"/>
      <c r="J2" s="123" t="s">
        <v>57</v>
      </c>
      <c r="K2" s="124" t="s">
        <v>56</v>
      </c>
      <c r="L2" s="124"/>
      <c r="M2" s="124"/>
      <c r="N2" s="124"/>
      <c r="O2" s="125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</row>
    <row r="3" s="85" customFormat="1" spans="1:256">
      <c r="A3" s="98" t="s">
        <v>147</v>
      </c>
      <c r="B3" s="99" t="s">
        <v>148</v>
      </c>
      <c r="C3" s="100"/>
      <c r="D3" s="99"/>
      <c r="E3" s="99"/>
      <c r="F3" s="99"/>
      <c r="G3" s="99"/>
      <c r="H3" s="99"/>
      <c r="I3" s="126"/>
      <c r="J3" s="127"/>
      <c r="K3" s="127"/>
      <c r="L3" s="127"/>
      <c r="M3" s="127"/>
      <c r="N3" s="127"/>
      <c r="O3" s="12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</row>
    <row r="4" s="85" customFormat="1" ht="16.5" spans="1:256">
      <c r="A4" s="98"/>
      <c r="B4" s="101" t="s">
        <v>149</v>
      </c>
      <c r="C4" s="102" t="s">
        <v>112</v>
      </c>
      <c r="D4" s="102" t="s">
        <v>113</v>
      </c>
      <c r="E4" s="102" t="s">
        <v>114</v>
      </c>
      <c r="F4" s="102" t="s">
        <v>115</v>
      </c>
      <c r="G4" s="102" t="s">
        <v>116</v>
      </c>
      <c r="H4" s="102" t="s">
        <v>117</v>
      </c>
      <c r="I4" s="126"/>
      <c r="J4" s="102" t="s">
        <v>112</v>
      </c>
      <c r="K4" s="102" t="s">
        <v>113</v>
      </c>
      <c r="L4" s="129" t="s">
        <v>114</v>
      </c>
      <c r="M4" s="102" t="s">
        <v>115</v>
      </c>
      <c r="N4" s="102" t="s">
        <v>116</v>
      </c>
      <c r="O4" s="130" t="s">
        <v>117</v>
      </c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</row>
    <row r="5" s="85" customFormat="1" ht="16.5" spans="1:256">
      <c r="A5" s="98"/>
      <c r="B5" s="101" t="s">
        <v>152</v>
      </c>
      <c r="C5" s="102" t="s">
        <v>153</v>
      </c>
      <c r="D5" s="102" t="s">
        <v>154</v>
      </c>
      <c r="E5" s="102" t="s">
        <v>155</v>
      </c>
      <c r="F5" s="102" t="s">
        <v>156</v>
      </c>
      <c r="G5" s="102" t="s">
        <v>157</v>
      </c>
      <c r="H5" s="102" t="s">
        <v>158</v>
      </c>
      <c r="I5" s="126"/>
      <c r="J5" s="131" t="s">
        <v>120</v>
      </c>
      <c r="K5" s="131" t="s">
        <v>120</v>
      </c>
      <c r="L5" s="131" t="s">
        <v>120</v>
      </c>
      <c r="M5" s="131" t="s">
        <v>120</v>
      </c>
      <c r="N5" s="131" t="s">
        <v>120</v>
      </c>
      <c r="O5" s="132" t="s">
        <v>120</v>
      </c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</row>
    <row r="6" s="85" customFormat="1" ht="21" customHeight="1" spans="1:256">
      <c r="A6" s="103" t="s">
        <v>159</v>
      </c>
      <c r="B6" s="104">
        <f t="shared" ref="B6:B11" si="0">C6-1</f>
        <v>55</v>
      </c>
      <c r="C6" s="104">
        <f>D6-2</f>
        <v>56</v>
      </c>
      <c r="D6" s="105">
        <v>58</v>
      </c>
      <c r="E6" s="104">
        <f>D6+2</f>
        <v>60</v>
      </c>
      <c r="F6" s="104">
        <f>E6+2</f>
        <v>62</v>
      </c>
      <c r="G6" s="104">
        <f>F6+1</f>
        <v>63</v>
      </c>
      <c r="H6" s="104">
        <f>G6+1</f>
        <v>64</v>
      </c>
      <c r="I6" s="126"/>
      <c r="J6" s="131" t="s">
        <v>275</v>
      </c>
      <c r="K6" s="131" t="s">
        <v>275</v>
      </c>
      <c r="L6" s="131" t="s">
        <v>276</v>
      </c>
      <c r="M6" s="131" t="s">
        <v>275</v>
      </c>
      <c r="N6" s="131" t="s">
        <v>277</v>
      </c>
      <c r="O6" s="132" t="s">
        <v>275</v>
      </c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</row>
    <row r="7" s="85" customFormat="1" ht="21" customHeight="1" spans="1:256">
      <c r="A7" s="106" t="s">
        <v>161</v>
      </c>
      <c r="B7" s="104">
        <f t="shared" si="0"/>
        <v>-3</v>
      </c>
      <c r="C7" s="104">
        <f>D7-2</f>
        <v>-2</v>
      </c>
      <c r="D7" s="105"/>
      <c r="E7" s="104">
        <f>D7+2</f>
        <v>2</v>
      </c>
      <c r="F7" s="104">
        <f>E7+2</f>
        <v>4</v>
      </c>
      <c r="G7" s="104">
        <f>F7+1</f>
        <v>5</v>
      </c>
      <c r="H7" s="104">
        <f>G7+1</f>
        <v>6</v>
      </c>
      <c r="I7" s="126"/>
      <c r="J7" s="131" t="s">
        <v>275</v>
      </c>
      <c r="K7" s="131" t="s">
        <v>275</v>
      </c>
      <c r="L7" s="131" t="s">
        <v>275</v>
      </c>
      <c r="M7" s="131" t="s">
        <v>275</v>
      </c>
      <c r="N7" s="131" t="s">
        <v>275</v>
      </c>
      <c r="O7" s="132" t="s">
        <v>275</v>
      </c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</row>
    <row r="8" s="85" customFormat="1" ht="21" customHeight="1" spans="1:256">
      <c r="A8" s="106" t="s">
        <v>162</v>
      </c>
      <c r="B8" s="104">
        <f t="shared" ref="B8:B10" si="1">C8-4</f>
        <v>84</v>
      </c>
      <c r="C8" s="104">
        <f t="shared" ref="C8:C10" si="2">D8-4</f>
        <v>88</v>
      </c>
      <c r="D8" s="107" t="s">
        <v>163</v>
      </c>
      <c r="E8" s="104">
        <f t="shared" ref="E8:E10" si="3">D8+4</f>
        <v>96</v>
      </c>
      <c r="F8" s="104">
        <f>E8+4</f>
        <v>100</v>
      </c>
      <c r="G8" s="104">
        <f t="shared" ref="G8:G10" si="4">F8+6</f>
        <v>106</v>
      </c>
      <c r="H8" s="104">
        <f>G8+6</f>
        <v>112</v>
      </c>
      <c r="I8" s="126"/>
      <c r="J8" s="131" t="s">
        <v>278</v>
      </c>
      <c r="K8" s="131" t="s">
        <v>275</v>
      </c>
      <c r="L8" s="131" t="s">
        <v>279</v>
      </c>
      <c r="M8" s="131" t="s">
        <v>280</v>
      </c>
      <c r="N8" s="131" t="s">
        <v>281</v>
      </c>
      <c r="O8" s="132" t="s">
        <v>282</v>
      </c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</row>
    <row r="9" s="85" customFormat="1" ht="21" customHeight="1" spans="1:256">
      <c r="A9" s="106" t="s">
        <v>164</v>
      </c>
      <c r="B9" s="104">
        <f t="shared" si="1"/>
        <v>80</v>
      </c>
      <c r="C9" s="104">
        <f t="shared" si="2"/>
        <v>84</v>
      </c>
      <c r="D9" s="107" t="s">
        <v>165</v>
      </c>
      <c r="E9" s="104">
        <f t="shared" si="3"/>
        <v>92</v>
      </c>
      <c r="F9" s="104">
        <f>E9+5</f>
        <v>97</v>
      </c>
      <c r="G9" s="104">
        <f t="shared" si="4"/>
        <v>103</v>
      </c>
      <c r="H9" s="104">
        <f>G9+7</f>
        <v>110</v>
      </c>
      <c r="I9" s="126"/>
      <c r="J9" s="131" t="s">
        <v>275</v>
      </c>
      <c r="K9" s="131" t="s">
        <v>275</v>
      </c>
      <c r="L9" s="131" t="s">
        <v>283</v>
      </c>
      <c r="M9" s="131" t="s">
        <v>275</v>
      </c>
      <c r="N9" s="131" t="s">
        <v>284</v>
      </c>
      <c r="O9" s="132" t="s">
        <v>275</v>
      </c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</row>
    <row r="10" s="85" customFormat="1" ht="21" customHeight="1" spans="1:256">
      <c r="A10" s="106" t="s">
        <v>166</v>
      </c>
      <c r="B10" s="104">
        <f t="shared" si="1"/>
        <v>86</v>
      </c>
      <c r="C10" s="104">
        <f t="shared" si="2"/>
        <v>90</v>
      </c>
      <c r="D10" s="107" t="s">
        <v>167</v>
      </c>
      <c r="E10" s="104">
        <f t="shared" si="3"/>
        <v>98</v>
      </c>
      <c r="F10" s="104">
        <f>E10+5</f>
        <v>103</v>
      </c>
      <c r="G10" s="104">
        <f t="shared" si="4"/>
        <v>109</v>
      </c>
      <c r="H10" s="104">
        <f>G10+7</f>
        <v>116</v>
      </c>
      <c r="I10" s="126"/>
      <c r="J10" s="131" t="s">
        <v>285</v>
      </c>
      <c r="K10" s="131" t="s">
        <v>275</v>
      </c>
      <c r="L10" s="131" t="s">
        <v>286</v>
      </c>
      <c r="M10" s="131" t="s">
        <v>287</v>
      </c>
      <c r="N10" s="131" t="s">
        <v>288</v>
      </c>
      <c r="O10" s="132" t="s">
        <v>275</v>
      </c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</row>
    <row r="11" s="85" customFormat="1" ht="21" customHeight="1" spans="1:256">
      <c r="A11" s="108" t="s">
        <v>168</v>
      </c>
      <c r="B11" s="109">
        <f t="shared" si="0"/>
        <v>35.5</v>
      </c>
      <c r="C11" s="109">
        <f>D11-1</f>
        <v>36.5</v>
      </c>
      <c r="D11" s="110">
        <v>37.5</v>
      </c>
      <c r="E11" s="109">
        <f>D11+1</f>
        <v>38.5</v>
      </c>
      <c r="F11" s="109">
        <f>E11+1</f>
        <v>39.5</v>
      </c>
      <c r="G11" s="109">
        <f>F11+1.2</f>
        <v>40.7</v>
      </c>
      <c r="H11" s="109">
        <f>G11+1.2</f>
        <v>41.9</v>
      </c>
      <c r="I11" s="126"/>
      <c r="J11" s="131" t="s">
        <v>275</v>
      </c>
      <c r="K11" s="131" t="s">
        <v>275</v>
      </c>
      <c r="L11" s="131" t="s">
        <v>289</v>
      </c>
      <c r="M11" s="131" t="s">
        <v>275</v>
      </c>
      <c r="N11" s="131" t="s">
        <v>277</v>
      </c>
      <c r="O11" s="132" t="s">
        <v>275</v>
      </c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8"/>
      <c r="IT11" s="88"/>
      <c r="IU11" s="88"/>
      <c r="IV11" s="88"/>
    </row>
    <row r="12" s="85" customFormat="1" ht="21" customHeight="1" spans="1:256">
      <c r="A12" s="108" t="s">
        <v>169</v>
      </c>
      <c r="B12" s="109">
        <f>C12-0.5</f>
        <v>16.5</v>
      </c>
      <c r="C12" s="109">
        <f>D12-0.5</f>
        <v>17</v>
      </c>
      <c r="D12" s="110">
        <v>17.5</v>
      </c>
      <c r="E12" s="109">
        <f t="shared" ref="E12:H12" si="5">D12+0.5</f>
        <v>18</v>
      </c>
      <c r="F12" s="109">
        <f t="shared" si="5"/>
        <v>18.5</v>
      </c>
      <c r="G12" s="109">
        <f t="shared" si="5"/>
        <v>19</v>
      </c>
      <c r="H12" s="109">
        <f t="shared" si="5"/>
        <v>19.5</v>
      </c>
      <c r="I12" s="126"/>
      <c r="J12" s="131" t="s">
        <v>290</v>
      </c>
      <c r="K12" s="131" t="s">
        <v>290</v>
      </c>
      <c r="L12" s="131" t="s">
        <v>291</v>
      </c>
      <c r="M12" s="131" t="s">
        <v>290</v>
      </c>
      <c r="N12" s="131" t="s">
        <v>292</v>
      </c>
      <c r="O12" s="132" t="s">
        <v>290</v>
      </c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8"/>
      <c r="IT12" s="88"/>
      <c r="IU12" s="88"/>
      <c r="IV12" s="88"/>
    </row>
    <row r="13" s="85" customFormat="1" ht="21" customHeight="1" spans="1:256">
      <c r="A13" s="106" t="s">
        <v>171</v>
      </c>
      <c r="B13" s="104">
        <f>C13-0.7</f>
        <v>15.1</v>
      </c>
      <c r="C13" s="104">
        <f>D13-0.7</f>
        <v>15.8</v>
      </c>
      <c r="D13" s="105">
        <v>16.5</v>
      </c>
      <c r="E13" s="104">
        <f>D13+0.7</f>
        <v>17.2</v>
      </c>
      <c r="F13" s="104">
        <f>E13+0.7</f>
        <v>17.9</v>
      </c>
      <c r="G13" s="104">
        <f>F13+1</f>
        <v>18.9</v>
      </c>
      <c r="H13" s="104">
        <f>G13+1</f>
        <v>19.9</v>
      </c>
      <c r="I13" s="126"/>
      <c r="J13" s="131" t="s">
        <v>293</v>
      </c>
      <c r="K13" s="131" t="s">
        <v>293</v>
      </c>
      <c r="L13" s="131" t="s">
        <v>294</v>
      </c>
      <c r="M13" s="131" t="s">
        <v>293</v>
      </c>
      <c r="N13" s="131" t="s">
        <v>275</v>
      </c>
      <c r="O13" s="132" t="s">
        <v>293</v>
      </c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8"/>
      <c r="IT13" s="88"/>
      <c r="IU13" s="88"/>
      <c r="IV13" s="88"/>
    </row>
    <row r="14" s="85" customFormat="1" ht="21" customHeight="1" spans="1:256">
      <c r="A14" s="106" t="s">
        <v>174</v>
      </c>
      <c r="B14" s="104">
        <f>C14-0.7</f>
        <v>14.6</v>
      </c>
      <c r="C14" s="104">
        <f>D14-0.7</f>
        <v>15.3</v>
      </c>
      <c r="D14" s="105">
        <v>16</v>
      </c>
      <c r="E14" s="104">
        <f>D14+0.7</f>
        <v>16.7</v>
      </c>
      <c r="F14" s="104">
        <f>E14+0.7</f>
        <v>17.4</v>
      </c>
      <c r="G14" s="104">
        <f>F14+0.9</f>
        <v>18.3</v>
      </c>
      <c r="H14" s="104">
        <f>G14+0.9</f>
        <v>19.2</v>
      </c>
      <c r="I14" s="126"/>
      <c r="J14" s="131" t="s">
        <v>275</v>
      </c>
      <c r="K14" s="131" t="s">
        <v>275</v>
      </c>
      <c r="L14" s="131" t="s">
        <v>275</v>
      </c>
      <c r="M14" s="131" t="s">
        <v>275</v>
      </c>
      <c r="N14" s="131" t="s">
        <v>275</v>
      </c>
      <c r="O14" s="132" t="s">
        <v>275</v>
      </c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</row>
    <row r="15" s="85" customFormat="1" ht="21" customHeight="1" spans="1:256">
      <c r="A15" s="106" t="s">
        <v>175</v>
      </c>
      <c r="B15" s="104">
        <f>C15-1</f>
        <v>38</v>
      </c>
      <c r="C15" s="104">
        <f>D15-1</f>
        <v>39</v>
      </c>
      <c r="D15" s="105">
        <v>40</v>
      </c>
      <c r="E15" s="104">
        <f>D15+1</f>
        <v>41</v>
      </c>
      <c r="F15" s="104">
        <f>E15+1</f>
        <v>42</v>
      </c>
      <c r="G15" s="104">
        <f>F15+1.5</f>
        <v>43.5</v>
      </c>
      <c r="H15" s="104">
        <f>G15+1.5</f>
        <v>45</v>
      </c>
      <c r="I15" s="126"/>
      <c r="J15" s="131" t="s">
        <v>295</v>
      </c>
      <c r="K15" s="131" t="s">
        <v>295</v>
      </c>
      <c r="L15" s="131" t="s">
        <v>275</v>
      </c>
      <c r="M15" s="131" t="s">
        <v>295</v>
      </c>
      <c r="N15" s="131" t="s">
        <v>275</v>
      </c>
      <c r="O15" s="132" t="s">
        <v>295</v>
      </c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</row>
    <row r="16" s="85" customFormat="1" ht="21" customHeight="1" spans="1:256">
      <c r="A16" s="106" t="s">
        <v>177</v>
      </c>
      <c r="B16" s="104">
        <f t="shared" ref="B16:B18" si="6">C16</f>
        <v>12</v>
      </c>
      <c r="C16" s="104">
        <f t="shared" ref="C16:C18" si="7">D16</f>
        <v>12</v>
      </c>
      <c r="D16" s="105">
        <v>12</v>
      </c>
      <c r="E16" s="104">
        <f>D16+0.5</f>
        <v>12.5</v>
      </c>
      <c r="F16" s="104">
        <f>E16+0.5</f>
        <v>13</v>
      </c>
      <c r="G16" s="104">
        <f>F16</f>
        <v>13</v>
      </c>
      <c r="H16" s="104">
        <f>G16</f>
        <v>13</v>
      </c>
      <c r="I16" s="126"/>
      <c r="J16" s="131" t="s">
        <v>275</v>
      </c>
      <c r="K16" s="131" t="s">
        <v>275</v>
      </c>
      <c r="L16" s="131" t="s">
        <v>275</v>
      </c>
      <c r="M16" s="131" t="s">
        <v>275</v>
      </c>
      <c r="N16" s="131" t="s">
        <v>275</v>
      </c>
      <c r="O16" s="132" t="s">
        <v>275</v>
      </c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</row>
    <row r="17" s="85" customFormat="1" ht="21" customHeight="1" spans="1:256">
      <c r="A17" s="106" t="s">
        <v>178</v>
      </c>
      <c r="B17" s="104">
        <f t="shared" si="6"/>
        <v>2.6</v>
      </c>
      <c r="C17" s="104">
        <f t="shared" si="7"/>
        <v>2.6</v>
      </c>
      <c r="D17" s="105">
        <v>2.6</v>
      </c>
      <c r="E17" s="104">
        <f t="shared" ref="E17:H17" si="8">D17</f>
        <v>2.6</v>
      </c>
      <c r="F17" s="104">
        <f t="shared" si="8"/>
        <v>2.6</v>
      </c>
      <c r="G17" s="104">
        <f t="shared" si="8"/>
        <v>2.6</v>
      </c>
      <c r="H17" s="104">
        <f t="shared" si="8"/>
        <v>2.6</v>
      </c>
      <c r="I17" s="126"/>
      <c r="J17" s="131" t="s">
        <v>275</v>
      </c>
      <c r="K17" s="131" t="s">
        <v>275</v>
      </c>
      <c r="L17" s="131" t="s">
        <v>275</v>
      </c>
      <c r="M17" s="131" t="s">
        <v>275</v>
      </c>
      <c r="N17" s="131" t="s">
        <v>275</v>
      </c>
      <c r="O17" s="132" t="s">
        <v>275</v>
      </c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</row>
    <row r="18" s="85" customFormat="1" ht="21" customHeight="1" spans="1:256">
      <c r="A18" s="106" t="s">
        <v>179</v>
      </c>
      <c r="B18" s="104">
        <f t="shared" si="6"/>
        <v>1.6</v>
      </c>
      <c r="C18" s="104">
        <f t="shared" si="7"/>
        <v>1.6</v>
      </c>
      <c r="D18" s="105">
        <v>1.6</v>
      </c>
      <c r="E18" s="104">
        <f t="shared" ref="E18:H18" si="9">D18</f>
        <v>1.6</v>
      </c>
      <c r="F18" s="104">
        <f t="shared" si="9"/>
        <v>1.6</v>
      </c>
      <c r="G18" s="104">
        <f t="shared" si="9"/>
        <v>1.6</v>
      </c>
      <c r="H18" s="104">
        <f t="shared" si="9"/>
        <v>1.6</v>
      </c>
      <c r="I18" s="126"/>
      <c r="J18" s="131" t="s">
        <v>275</v>
      </c>
      <c r="K18" s="131" t="s">
        <v>275</v>
      </c>
      <c r="L18" s="131" t="s">
        <v>275</v>
      </c>
      <c r="M18" s="131" t="s">
        <v>275</v>
      </c>
      <c r="N18" s="131" t="s">
        <v>275</v>
      </c>
      <c r="O18" s="132" t="s">
        <v>275</v>
      </c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</row>
    <row r="19" s="85" customFormat="1" ht="21" customHeight="1" spans="1:256">
      <c r="A19" s="111"/>
      <c r="B19" s="112"/>
      <c r="C19" s="112"/>
      <c r="D19" s="112"/>
      <c r="E19" s="112"/>
      <c r="F19" s="112"/>
      <c r="G19" s="112"/>
      <c r="H19" s="113"/>
      <c r="I19" s="126"/>
      <c r="J19" s="131"/>
      <c r="K19" s="131"/>
      <c r="L19" s="131"/>
      <c r="M19" s="131"/>
      <c r="N19" s="131"/>
      <c r="O19" s="132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</row>
    <row r="20" s="85" customFormat="1" ht="21" customHeight="1" spans="1:256">
      <c r="A20" s="114"/>
      <c r="B20" s="115"/>
      <c r="C20" s="115"/>
      <c r="D20" s="115"/>
      <c r="E20" s="116"/>
      <c r="F20" s="115"/>
      <c r="G20" s="115"/>
      <c r="H20" s="115"/>
      <c r="I20" s="133"/>
      <c r="J20" s="134"/>
      <c r="K20" s="134"/>
      <c r="L20" s="135"/>
      <c r="M20" s="134"/>
      <c r="N20" s="134"/>
      <c r="O20" s="136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</row>
    <row r="21" ht="16.5" spans="1:16">
      <c r="A21" s="117"/>
      <c r="B21" s="117"/>
      <c r="C21" s="118"/>
      <c r="D21" s="118"/>
      <c r="E21" s="119"/>
      <c r="F21" s="118"/>
      <c r="G21" s="118"/>
      <c r="H21" s="118"/>
      <c r="M21" s="85"/>
      <c r="N21" s="85"/>
      <c r="O21" s="85"/>
      <c r="P21" s="88"/>
    </row>
    <row r="22" spans="1:16">
      <c r="A22" s="120" t="s">
        <v>180</v>
      </c>
      <c r="B22" s="120"/>
      <c r="C22" s="121"/>
      <c r="D22" s="121"/>
      <c r="M22" s="85"/>
      <c r="N22" s="85"/>
      <c r="O22" s="85"/>
      <c r="P22" s="88"/>
    </row>
    <row r="23" spans="3:16">
      <c r="C23" s="86"/>
      <c r="J23" s="137" t="s">
        <v>181</v>
      </c>
      <c r="K23" s="138">
        <v>45425</v>
      </c>
      <c r="L23" s="137" t="s">
        <v>182</v>
      </c>
      <c r="M23" s="137" t="s">
        <v>139</v>
      </c>
      <c r="N23" s="137" t="s">
        <v>183</v>
      </c>
      <c r="O23" s="85" t="s">
        <v>142</v>
      </c>
      <c r="P23" s="88"/>
    </row>
  </sheetData>
  <mergeCells count="8">
    <mergeCell ref="A1:O1"/>
    <mergeCell ref="B2:D2"/>
    <mergeCell ref="F2:H2"/>
    <mergeCell ref="K2:O2"/>
    <mergeCell ref="B3:H3"/>
    <mergeCell ref="J3:O3"/>
    <mergeCell ref="A3:A5"/>
    <mergeCell ref="I2:I20"/>
  </mergeCells>
  <pageMargins left="0.275" right="0.118055555555556" top="0.511805555555556" bottom="0.156944444444444" header="0.5" footer="0.118055555555556"/>
  <pageSetup paperSize="9" scale="75" orientation="landscape" horizontalDpi="600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opLeftCell="A29" workbookViewId="0">
      <selection activeCell="Q34" sqref="Q34"/>
    </sheetView>
  </sheetViews>
  <sheetFormatPr defaultColWidth="10.125" defaultRowHeight="14.25"/>
  <cols>
    <col min="1" max="1" width="9.625" style="141" customWidth="1"/>
    <col min="2" max="2" width="11.125" style="141" customWidth="1"/>
    <col min="3" max="3" width="9.125" style="141" customWidth="1"/>
    <col min="4" max="4" width="9.5" style="141" customWidth="1"/>
    <col min="5" max="5" width="11.375" style="141" customWidth="1"/>
    <col min="6" max="6" width="10.375" style="141" customWidth="1"/>
    <col min="7" max="7" width="9.5" style="141" customWidth="1"/>
    <col min="8" max="8" width="9.125" style="141" customWidth="1"/>
    <col min="9" max="9" width="8.125" style="141" customWidth="1"/>
    <col min="10" max="10" width="10.5" style="141" customWidth="1"/>
    <col min="11" max="11" width="12.125" style="141" customWidth="1"/>
    <col min="12" max="16384" width="10.125" style="141"/>
  </cols>
  <sheetData>
    <row r="1" ht="23.25" spans="1:11">
      <c r="A1" s="142" t="s">
        <v>224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ht="18" customHeight="1" spans="1:11">
      <c r="A2" s="143" t="s">
        <v>53</v>
      </c>
      <c r="B2" s="144" t="s">
        <v>54</v>
      </c>
      <c r="C2" s="144"/>
      <c r="D2" s="145" t="s">
        <v>61</v>
      </c>
      <c r="E2" s="146" t="str">
        <f>首期!B4</f>
        <v>TAJJFM82939</v>
      </c>
      <c r="F2" s="147" t="s">
        <v>226</v>
      </c>
      <c r="G2" s="148" t="str">
        <f>首期!B5</f>
        <v>女式POLO短袖T恤</v>
      </c>
      <c r="H2" s="149"/>
      <c r="I2" s="177" t="s">
        <v>57</v>
      </c>
      <c r="J2" s="196" t="s">
        <v>296</v>
      </c>
      <c r="K2" s="197"/>
    </row>
    <row r="3" ht="18" customHeight="1" spans="1:11">
      <c r="A3" s="150" t="s">
        <v>76</v>
      </c>
      <c r="B3" s="151">
        <v>6000</v>
      </c>
      <c r="C3" s="151"/>
      <c r="D3" s="152" t="s">
        <v>227</v>
      </c>
      <c r="E3" s="153">
        <v>45453</v>
      </c>
      <c r="F3" s="154"/>
      <c r="G3" s="154"/>
      <c r="H3" s="155" t="s">
        <v>228</v>
      </c>
      <c r="I3" s="155"/>
      <c r="J3" s="155"/>
      <c r="K3" s="198"/>
    </row>
    <row r="4" ht="18" customHeight="1" spans="1:11">
      <c r="A4" s="156" t="s">
        <v>72</v>
      </c>
      <c r="B4" s="151">
        <v>2</v>
      </c>
      <c r="C4" s="151">
        <v>6</v>
      </c>
      <c r="D4" s="157" t="s">
        <v>229</v>
      </c>
      <c r="E4" s="154" t="s">
        <v>230</v>
      </c>
      <c r="F4" s="154"/>
      <c r="G4" s="154"/>
      <c r="H4" s="157" t="s">
        <v>231</v>
      </c>
      <c r="I4" s="157"/>
      <c r="J4" s="169" t="s">
        <v>66</v>
      </c>
      <c r="K4" s="199" t="s">
        <v>67</v>
      </c>
    </row>
    <row r="5" ht="18" customHeight="1" spans="1:11">
      <c r="A5" s="156" t="s">
        <v>232</v>
      </c>
      <c r="B5" s="151">
        <v>1</v>
      </c>
      <c r="C5" s="151"/>
      <c r="D5" s="152" t="s">
        <v>233</v>
      </c>
      <c r="E5" s="152"/>
      <c r="G5" s="152"/>
      <c r="H5" s="157" t="s">
        <v>234</v>
      </c>
      <c r="I5" s="157"/>
      <c r="J5" s="169" t="s">
        <v>66</v>
      </c>
      <c r="K5" s="199" t="s">
        <v>67</v>
      </c>
    </row>
    <row r="6" ht="18" customHeight="1" spans="1:13">
      <c r="A6" s="158" t="s">
        <v>235</v>
      </c>
      <c r="B6" s="159">
        <v>125</v>
      </c>
      <c r="C6" s="159"/>
      <c r="D6" s="160" t="s">
        <v>236</v>
      </c>
      <c r="E6" s="161"/>
      <c r="F6" s="161">
        <v>1352</v>
      </c>
      <c r="G6" s="160"/>
      <c r="H6" s="162" t="s">
        <v>237</v>
      </c>
      <c r="I6" s="162"/>
      <c r="J6" s="161" t="s">
        <v>66</v>
      </c>
      <c r="K6" s="200" t="s">
        <v>67</v>
      </c>
      <c r="M6" s="201"/>
    </row>
    <row r="7" ht="18" customHeight="1" spans="1:11">
      <c r="A7" s="163"/>
      <c r="B7" s="164"/>
      <c r="C7" s="164"/>
      <c r="D7" s="163"/>
      <c r="E7" s="164"/>
      <c r="F7" s="165"/>
      <c r="G7" s="163"/>
      <c r="H7" s="165"/>
      <c r="I7" s="164"/>
      <c r="J7" s="164"/>
      <c r="K7" s="164"/>
    </row>
    <row r="8" ht="18" customHeight="1" spans="1:11">
      <c r="A8" s="166" t="s">
        <v>238</v>
      </c>
      <c r="B8" s="147" t="s">
        <v>239</v>
      </c>
      <c r="C8" s="147" t="s">
        <v>240</v>
      </c>
      <c r="D8" s="147" t="s">
        <v>241</v>
      </c>
      <c r="E8" s="147" t="s">
        <v>242</v>
      </c>
      <c r="F8" s="147" t="s">
        <v>243</v>
      </c>
      <c r="G8" s="167" t="s">
        <v>80</v>
      </c>
      <c r="H8" s="168"/>
      <c r="I8" s="168"/>
      <c r="J8" s="168"/>
      <c r="K8" s="202"/>
    </row>
    <row r="9" ht="18" customHeight="1" spans="1:11">
      <c r="A9" s="156" t="s">
        <v>244</v>
      </c>
      <c r="B9" s="157"/>
      <c r="C9" s="169" t="s">
        <v>66</v>
      </c>
      <c r="D9" s="169" t="s">
        <v>67</v>
      </c>
      <c r="E9" s="152" t="s">
        <v>245</v>
      </c>
      <c r="F9" s="170" t="s">
        <v>246</v>
      </c>
      <c r="G9" s="171"/>
      <c r="H9" s="172"/>
      <c r="I9" s="172"/>
      <c r="J9" s="172"/>
      <c r="K9" s="203"/>
    </row>
    <row r="10" ht="18" customHeight="1" spans="1:11">
      <c r="A10" s="156" t="s">
        <v>247</v>
      </c>
      <c r="B10" s="157"/>
      <c r="C10" s="169" t="s">
        <v>66</v>
      </c>
      <c r="D10" s="169" t="s">
        <v>67</v>
      </c>
      <c r="E10" s="152" t="s">
        <v>248</v>
      </c>
      <c r="F10" s="170" t="s">
        <v>249</v>
      </c>
      <c r="G10" s="171" t="s">
        <v>250</v>
      </c>
      <c r="H10" s="172"/>
      <c r="I10" s="172"/>
      <c r="J10" s="172"/>
      <c r="K10" s="203"/>
    </row>
    <row r="11" ht="18" customHeight="1" spans="1:11">
      <c r="A11" s="173" t="s">
        <v>186</v>
      </c>
      <c r="B11" s="174"/>
      <c r="C11" s="174"/>
      <c r="D11" s="174"/>
      <c r="E11" s="174"/>
      <c r="F11" s="174"/>
      <c r="G11" s="174"/>
      <c r="H11" s="174"/>
      <c r="I11" s="174"/>
      <c r="J11" s="174"/>
      <c r="K11" s="204"/>
    </row>
    <row r="12" ht="18" customHeight="1" spans="1:11">
      <c r="A12" s="150" t="s">
        <v>91</v>
      </c>
      <c r="B12" s="169" t="s">
        <v>87</v>
      </c>
      <c r="C12" s="169" t="s">
        <v>88</v>
      </c>
      <c r="D12" s="170"/>
      <c r="E12" s="152" t="s">
        <v>89</v>
      </c>
      <c r="F12" s="169" t="s">
        <v>87</v>
      </c>
      <c r="G12" s="169" t="s">
        <v>88</v>
      </c>
      <c r="H12" s="169"/>
      <c r="I12" s="152" t="s">
        <v>251</v>
      </c>
      <c r="J12" s="169" t="s">
        <v>87</v>
      </c>
      <c r="K12" s="199" t="s">
        <v>88</v>
      </c>
    </row>
    <row r="13" ht="18" customHeight="1" spans="1:11">
      <c r="A13" s="150" t="s">
        <v>94</v>
      </c>
      <c r="B13" s="169" t="s">
        <v>87</v>
      </c>
      <c r="C13" s="169" t="s">
        <v>88</v>
      </c>
      <c r="D13" s="170"/>
      <c r="E13" s="152" t="s">
        <v>99</v>
      </c>
      <c r="F13" s="169" t="s">
        <v>87</v>
      </c>
      <c r="G13" s="169" t="s">
        <v>88</v>
      </c>
      <c r="H13" s="169"/>
      <c r="I13" s="152" t="s">
        <v>252</v>
      </c>
      <c r="J13" s="169" t="s">
        <v>87</v>
      </c>
      <c r="K13" s="199" t="s">
        <v>88</v>
      </c>
    </row>
    <row r="14" ht="18" customHeight="1" spans="1:11">
      <c r="A14" s="158" t="s">
        <v>253</v>
      </c>
      <c r="B14" s="161" t="s">
        <v>87</v>
      </c>
      <c r="C14" s="161" t="s">
        <v>88</v>
      </c>
      <c r="D14" s="175"/>
      <c r="E14" s="160" t="s">
        <v>254</v>
      </c>
      <c r="F14" s="161" t="s">
        <v>87</v>
      </c>
      <c r="G14" s="161" t="s">
        <v>88</v>
      </c>
      <c r="H14" s="161"/>
      <c r="I14" s="160" t="s">
        <v>255</v>
      </c>
      <c r="J14" s="161" t="s">
        <v>87</v>
      </c>
      <c r="K14" s="200" t="s">
        <v>88</v>
      </c>
    </row>
    <row r="15" ht="18" customHeight="1" spans="1:11">
      <c r="A15" s="163"/>
      <c r="B15" s="176"/>
      <c r="C15" s="176"/>
      <c r="D15" s="164"/>
      <c r="E15" s="163"/>
      <c r="F15" s="176"/>
      <c r="G15" s="176"/>
      <c r="H15" s="176"/>
      <c r="I15" s="163"/>
      <c r="J15" s="176"/>
      <c r="K15" s="176"/>
    </row>
    <row r="16" s="139" customFormat="1" ht="18" customHeight="1" spans="1:11">
      <c r="A16" s="143" t="s">
        <v>256</v>
      </c>
      <c r="B16" s="177"/>
      <c r="C16" s="177"/>
      <c r="D16" s="177"/>
      <c r="E16" s="177"/>
      <c r="F16" s="177"/>
      <c r="G16" s="177"/>
      <c r="H16" s="177"/>
      <c r="I16" s="177"/>
      <c r="J16" s="177"/>
      <c r="K16" s="205"/>
    </row>
    <row r="17" ht="18" customHeight="1" spans="1:11">
      <c r="A17" s="156" t="s">
        <v>257</v>
      </c>
      <c r="B17" s="157"/>
      <c r="C17" s="157"/>
      <c r="D17" s="157"/>
      <c r="E17" s="157"/>
      <c r="F17" s="157"/>
      <c r="G17" s="157"/>
      <c r="H17" s="157"/>
      <c r="I17" s="157"/>
      <c r="J17" s="157"/>
      <c r="K17" s="206"/>
    </row>
    <row r="18" ht="18" customHeight="1" spans="1:11">
      <c r="A18" s="156" t="s">
        <v>258</v>
      </c>
      <c r="B18" s="157"/>
      <c r="C18" s="157"/>
      <c r="D18" s="157"/>
      <c r="E18" s="157"/>
      <c r="F18" s="157"/>
      <c r="G18" s="157"/>
      <c r="H18" s="157"/>
      <c r="I18" s="157"/>
      <c r="J18" s="157"/>
      <c r="K18" s="206"/>
    </row>
    <row r="19" ht="22" customHeight="1" spans="1:11">
      <c r="A19" s="178"/>
      <c r="B19" s="169"/>
      <c r="C19" s="169"/>
      <c r="D19" s="169"/>
      <c r="E19" s="169"/>
      <c r="F19" s="169"/>
      <c r="G19" s="169"/>
      <c r="H19" s="169"/>
      <c r="I19" s="169"/>
      <c r="J19" s="169"/>
      <c r="K19" s="199"/>
    </row>
    <row r="20" ht="22" customHeight="1" spans="1:11">
      <c r="A20" s="179"/>
      <c r="B20" s="180"/>
      <c r="C20" s="180"/>
      <c r="D20" s="180"/>
      <c r="E20" s="180"/>
      <c r="F20" s="180"/>
      <c r="G20" s="180"/>
      <c r="H20" s="180"/>
      <c r="I20" s="180"/>
      <c r="J20" s="180"/>
      <c r="K20" s="207"/>
    </row>
    <row r="21" ht="22" customHeight="1" spans="1:11">
      <c r="A21" s="179"/>
      <c r="B21" s="180"/>
      <c r="C21" s="180"/>
      <c r="D21" s="180"/>
      <c r="E21" s="180"/>
      <c r="F21" s="180"/>
      <c r="G21" s="180"/>
      <c r="H21" s="180"/>
      <c r="I21" s="180"/>
      <c r="J21" s="180"/>
      <c r="K21" s="207"/>
    </row>
    <row r="22" ht="22" customHeight="1" spans="1:11">
      <c r="A22" s="179"/>
      <c r="B22" s="180"/>
      <c r="C22" s="180"/>
      <c r="D22" s="180"/>
      <c r="E22" s="180"/>
      <c r="F22" s="180"/>
      <c r="G22" s="180"/>
      <c r="H22" s="180"/>
      <c r="I22" s="180"/>
      <c r="J22" s="180"/>
      <c r="K22" s="207"/>
    </row>
    <row r="23" ht="22" customHeight="1" spans="1:11">
      <c r="A23" s="181"/>
      <c r="B23" s="182"/>
      <c r="C23" s="182"/>
      <c r="D23" s="182"/>
      <c r="E23" s="182"/>
      <c r="F23" s="182"/>
      <c r="G23" s="182"/>
      <c r="H23" s="182"/>
      <c r="I23" s="182"/>
      <c r="J23" s="182"/>
      <c r="K23" s="208"/>
    </row>
    <row r="24" ht="18" customHeight="1" spans="1:11">
      <c r="A24" s="156" t="s">
        <v>124</v>
      </c>
      <c r="B24" s="157"/>
      <c r="C24" s="169" t="s">
        <v>66</v>
      </c>
      <c r="D24" s="169" t="s">
        <v>67</v>
      </c>
      <c r="E24" s="155"/>
      <c r="F24" s="155"/>
      <c r="G24" s="155"/>
      <c r="H24" s="155"/>
      <c r="I24" s="155"/>
      <c r="J24" s="155"/>
      <c r="K24" s="198"/>
    </row>
    <row r="25" ht="18" customHeight="1" spans="1:11">
      <c r="A25" s="183" t="s">
        <v>259</v>
      </c>
      <c r="B25" s="184"/>
      <c r="C25" s="184"/>
      <c r="D25" s="184"/>
      <c r="E25" s="184"/>
      <c r="F25" s="184"/>
      <c r="G25" s="184"/>
      <c r="H25" s="184"/>
      <c r="I25" s="184"/>
      <c r="J25" s="184"/>
      <c r="K25" s="209"/>
    </row>
    <row r="26" ht="15" spans="1:11">
      <c r="A26" s="185"/>
      <c r="B26" s="185"/>
      <c r="C26" s="185"/>
      <c r="D26" s="185"/>
      <c r="E26" s="185"/>
      <c r="F26" s="185"/>
      <c r="G26" s="185"/>
      <c r="H26" s="185"/>
      <c r="I26" s="185"/>
      <c r="J26" s="185"/>
      <c r="K26" s="185"/>
    </row>
    <row r="27" ht="20" customHeight="1" spans="1:11">
      <c r="A27" s="186" t="s">
        <v>260</v>
      </c>
      <c r="B27" s="168"/>
      <c r="C27" s="168"/>
      <c r="D27" s="168"/>
      <c r="E27" s="168"/>
      <c r="F27" s="168"/>
      <c r="G27" s="168"/>
      <c r="H27" s="168"/>
      <c r="I27" s="168"/>
      <c r="J27" s="168"/>
      <c r="K27" s="210" t="s">
        <v>261</v>
      </c>
    </row>
    <row r="28" ht="23" customHeight="1" spans="1:11">
      <c r="A28" s="179" t="s">
        <v>297</v>
      </c>
      <c r="B28" s="180"/>
      <c r="C28" s="180"/>
      <c r="D28" s="180"/>
      <c r="E28" s="180"/>
      <c r="F28" s="180"/>
      <c r="G28" s="180"/>
      <c r="H28" s="180"/>
      <c r="I28" s="180"/>
      <c r="J28" s="211"/>
      <c r="K28" s="212">
        <v>1</v>
      </c>
    </row>
    <row r="29" ht="23" customHeight="1" spans="1:11">
      <c r="A29" s="179" t="s">
        <v>263</v>
      </c>
      <c r="B29" s="180"/>
      <c r="C29" s="180"/>
      <c r="D29" s="180"/>
      <c r="E29" s="180"/>
      <c r="F29" s="180"/>
      <c r="G29" s="180"/>
      <c r="H29" s="180"/>
      <c r="I29" s="180"/>
      <c r="J29" s="211"/>
      <c r="K29" s="203">
        <v>1</v>
      </c>
    </row>
    <row r="30" ht="23" customHeight="1" spans="1:11">
      <c r="A30" s="179" t="s">
        <v>298</v>
      </c>
      <c r="B30" s="180"/>
      <c r="C30" s="180"/>
      <c r="D30" s="180"/>
      <c r="E30" s="180"/>
      <c r="F30" s="180"/>
      <c r="G30" s="180"/>
      <c r="H30" s="180"/>
      <c r="I30" s="180"/>
      <c r="J30" s="211"/>
      <c r="K30" s="203">
        <v>1</v>
      </c>
    </row>
    <row r="31" ht="23" customHeight="1" spans="1:11">
      <c r="A31" s="179"/>
      <c r="B31" s="180"/>
      <c r="C31" s="180"/>
      <c r="D31" s="180"/>
      <c r="E31" s="180"/>
      <c r="F31" s="180"/>
      <c r="G31" s="180"/>
      <c r="H31" s="180"/>
      <c r="I31" s="180"/>
      <c r="J31" s="211"/>
      <c r="K31" s="203"/>
    </row>
    <row r="32" ht="23" customHeight="1" spans="1:11">
      <c r="A32" s="179"/>
      <c r="B32" s="180"/>
      <c r="C32" s="180"/>
      <c r="D32" s="180"/>
      <c r="E32" s="180"/>
      <c r="F32" s="180"/>
      <c r="G32" s="180"/>
      <c r="H32" s="180"/>
      <c r="I32" s="180"/>
      <c r="J32" s="211"/>
      <c r="K32" s="213"/>
    </row>
    <row r="33" ht="23" customHeight="1" spans="1:11">
      <c r="A33" s="179"/>
      <c r="B33" s="180"/>
      <c r="C33" s="180"/>
      <c r="D33" s="180"/>
      <c r="E33" s="180"/>
      <c r="F33" s="180"/>
      <c r="G33" s="180"/>
      <c r="H33" s="180"/>
      <c r="I33" s="180"/>
      <c r="J33" s="211"/>
      <c r="K33" s="214"/>
    </row>
    <row r="34" ht="23" customHeight="1" spans="1:11">
      <c r="A34" s="179"/>
      <c r="B34" s="180"/>
      <c r="C34" s="180"/>
      <c r="D34" s="180"/>
      <c r="E34" s="180"/>
      <c r="F34" s="180"/>
      <c r="G34" s="180"/>
      <c r="H34" s="180"/>
      <c r="I34" s="180"/>
      <c r="J34" s="211"/>
      <c r="K34" s="203"/>
    </row>
    <row r="35" ht="23" customHeight="1" spans="1:11">
      <c r="A35" s="179"/>
      <c r="B35" s="180"/>
      <c r="C35" s="180"/>
      <c r="D35" s="180"/>
      <c r="E35" s="180"/>
      <c r="F35" s="180"/>
      <c r="G35" s="180"/>
      <c r="H35" s="180"/>
      <c r="I35" s="180"/>
      <c r="J35" s="211"/>
      <c r="K35" s="215"/>
    </row>
    <row r="36" ht="23" customHeight="1" spans="1:11">
      <c r="A36" s="187" t="s">
        <v>265</v>
      </c>
      <c r="B36" s="188"/>
      <c r="C36" s="188"/>
      <c r="D36" s="188"/>
      <c r="E36" s="188"/>
      <c r="F36" s="188"/>
      <c r="G36" s="188"/>
      <c r="H36" s="188"/>
      <c r="I36" s="188"/>
      <c r="J36" s="216"/>
      <c r="K36" s="217">
        <f>SUM(K28:K35)</f>
        <v>3</v>
      </c>
    </row>
    <row r="37" ht="18.75" customHeight="1" spans="1:11">
      <c r="A37" s="189" t="s">
        <v>266</v>
      </c>
      <c r="B37" s="190"/>
      <c r="C37" s="190"/>
      <c r="D37" s="190"/>
      <c r="E37" s="190"/>
      <c r="F37" s="190"/>
      <c r="G37" s="190"/>
      <c r="H37" s="190"/>
      <c r="I37" s="190"/>
      <c r="J37" s="190"/>
      <c r="K37" s="218"/>
    </row>
    <row r="38" s="140" customFormat="1" ht="18.75" customHeight="1" spans="1:11">
      <c r="A38" s="156" t="s">
        <v>267</v>
      </c>
      <c r="B38" s="157"/>
      <c r="C38" s="157"/>
      <c r="D38" s="155" t="s">
        <v>268</v>
      </c>
      <c r="E38" s="155"/>
      <c r="F38" s="191" t="s">
        <v>269</v>
      </c>
      <c r="G38" s="192"/>
      <c r="H38" s="157" t="s">
        <v>270</v>
      </c>
      <c r="I38" s="157"/>
      <c r="J38" s="157" t="s">
        <v>271</v>
      </c>
      <c r="K38" s="206"/>
    </row>
    <row r="39" ht="18.75" customHeight="1" spans="1:11">
      <c r="A39" s="156" t="s">
        <v>125</v>
      </c>
      <c r="B39" s="157" t="s">
        <v>299</v>
      </c>
      <c r="C39" s="157"/>
      <c r="D39" s="157"/>
      <c r="E39" s="157"/>
      <c r="F39" s="157"/>
      <c r="G39" s="157"/>
      <c r="H39" s="157"/>
      <c r="I39" s="157"/>
      <c r="J39" s="157"/>
      <c r="K39" s="206"/>
    </row>
    <row r="40" ht="24" customHeight="1" spans="1:11">
      <c r="A40" s="156"/>
      <c r="B40" s="157"/>
      <c r="C40" s="157"/>
      <c r="D40" s="157"/>
      <c r="E40" s="157"/>
      <c r="F40" s="157"/>
      <c r="G40" s="157"/>
      <c r="H40" s="157"/>
      <c r="I40" s="157"/>
      <c r="J40" s="157"/>
      <c r="K40" s="206"/>
    </row>
    <row r="41" ht="24" customHeight="1" spans="1:11">
      <c r="A41" s="156"/>
      <c r="B41" s="157"/>
      <c r="C41" s="157"/>
      <c r="D41" s="157"/>
      <c r="E41" s="157"/>
      <c r="F41" s="157"/>
      <c r="G41" s="157"/>
      <c r="H41" s="157"/>
      <c r="I41" s="157"/>
      <c r="J41" s="157"/>
      <c r="K41" s="206"/>
    </row>
    <row r="42" ht="32.1" customHeight="1" spans="1:11">
      <c r="A42" s="158" t="s">
        <v>136</v>
      </c>
      <c r="B42" s="193" t="s">
        <v>273</v>
      </c>
      <c r="C42" s="193"/>
      <c r="D42" s="160" t="s">
        <v>274</v>
      </c>
      <c r="E42" s="175" t="s">
        <v>139</v>
      </c>
      <c r="F42" s="160" t="s">
        <v>140</v>
      </c>
      <c r="G42" s="194">
        <v>45445</v>
      </c>
      <c r="H42" s="195" t="s">
        <v>141</v>
      </c>
      <c r="I42" s="195"/>
      <c r="J42" s="193" t="s">
        <v>142</v>
      </c>
      <c r="K42" s="219"/>
    </row>
    <row r="43" ht="16.5" customHeight="1"/>
    <row r="44" ht="16.5" customHeight="1"/>
    <row r="45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J27"/>
    <mergeCell ref="A28:J28"/>
    <mergeCell ref="A29:J29"/>
    <mergeCell ref="A30:J30"/>
    <mergeCell ref="A31:J31"/>
    <mergeCell ref="A32:J32"/>
    <mergeCell ref="A33:J33"/>
    <mergeCell ref="A34:J34"/>
    <mergeCell ref="A35:J35"/>
    <mergeCell ref="A36:J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314583333333333" right="0.118055555555556" top="0.393055555555556" bottom="0" header="0.5" footer="0.5"/>
  <pageSetup paperSize="9" scale="85" orientation="portrait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name="Check Box 1" r:id="rId3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name="Check Box 2" r:id="rId4">
              <controlPr defaultSize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name="Check Box 3" r:id="rId5">
              <controlPr defaultSize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name="Check Box 4" r:id="rId6">
              <controlPr defaultSize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name="Check Box 5" r:id="rId7">
              <controlPr defaultSize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name="Check Box 6" r:id="rId8">
              <controlPr defaultSize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name="Check Box 8" r:id="rId10">
              <controlPr defaultSize="0">
                <anchor moveWithCells="1">
                  <from>
                    <xdr:col>5</xdr:col>
                    <xdr:colOff>304800</xdr:colOff>
                    <xdr:row>11</xdr:row>
                    <xdr:rowOff>19050</xdr:rowOff>
                  </from>
                  <to>
                    <xdr:col>5</xdr:col>
                    <xdr:colOff>704850</xdr:colOff>
                    <xdr:row>11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7" name="Check Box 9" r:id="rId11">
              <controlPr defaultSize="0">
                <anchor moveWithCells="1">
                  <from>
                    <xdr:col>6</xdr:col>
                    <xdr:colOff>371475</xdr:colOff>
                    <xdr:row>10</xdr:row>
                    <xdr:rowOff>171450</xdr:rowOff>
                  </from>
                  <to>
                    <xdr:col>7</xdr:col>
                    <xdr:colOff>285750</xdr:colOff>
                    <xdr:row>12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8" name="Check Box 10" r:id="rId12">
              <controlPr defaultSize="0">
                <anchor moveWithCells="1">
                  <from>
                    <xdr:col>6</xdr:col>
                    <xdr:colOff>371475</xdr:colOff>
                    <xdr:row>11</xdr:row>
                    <xdr:rowOff>190500</xdr:rowOff>
                  </from>
                  <to>
                    <xdr:col>7</xdr:col>
                    <xdr:colOff>285750</xdr:colOff>
                    <xdr:row>13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9" name="Check Box 11" r:id="rId13">
              <controlPr defaultSize="0">
                <anchor moveWithCells="1">
                  <from>
                    <xdr:col>5</xdr:col>
                    <xdr:colOff>295275</xdr:colOff>
                    <xdr:row>13</xdr:row>
                    <xdr:rowOff>9525</xdr:rowOff>
                  </from>
                  <to>
                    <xdr:col>5</xdr:col>
                    <xdr:colOff>695325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0" name="Check Box 12" r:id="rId14">
              <controlPr defaultSize="0">
                <anchor moveWithCells="1">
                  <from>
                    <xdr:col>6</xdr:col>
                    <xdr:colOff>361950</xdr:colOff>
                    <xdr:row>12</xdr:row>
                    <xdr:rowOff>209550</xdr:rowOff>
                  </from>
                  <to>
                    <xdr:col>7</xdr:col>
                    <xdr:colOff>276225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1" name="Check Box 13" r:id="rId15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name="Check Box 14" r:id="rId16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3" name="Check Box 15" r:id="rId17">
              <controlPr locked="0" defaultSize="0">
                <anchor moveWithCells="1">
                  <from>
                    <xdr:col>9</xdr:col>
                    <xdr:colOff>304800</xdr:colOff>
                    <xdr:row>13</xdr:row>
                    <xdr:rowOff>28575</xdr:rowOff>
                  </from>
                  <to>
                    <xdr:col>9</xdr:col>
                    <xdr:colOff>704850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8" name="Check Box 20" r:id="rId22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9" name="Check Box 21" r:id="rId23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0" name="Check Box 22" r:id="rId24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1" name="Check Box 23" r:id="rId25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295275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2" name="Check Box 24" r:id="rId26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3" name="Check Box 25" r:id="rId27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4" name="Check Box 26" r:id="rId28">
              <controlPr defaultSize="0">
                <anchor moveWithCells="1">
                  <from>
                    <xdr:col>3</xdr:col>
                    <xdr:colOff>208915</xdr:colOff>
                    <xdr:row>23</xdr:row>
                    <xdr:rowOff>32385</xdr:rowOff>
                  </from>
                  <to>
                    <xdr:col>3</xdr:col>
                    <xdr:colOff>608965</xdr:colOff>
                    <xdr:row>23</xdr:row>
                    <xdr:rowOff>203835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5" name="Check Box 27" r:id="rId29">
              <controlPr locked="0" defaultSize="0">
                <anchor moveWithCells="1">
                  <from>
                    <xdr:col>9</xdr:col>
                    <xdr:colOff>295275</xdr:colOff>
                    <xdr:row>11</xdr:row>
                    <xdr:rowOff>28575</xdr:rowOff>
                  </from>
                  <to>
                    <xdr:col>9</xdr:col>
                    <xdr:colOff>695325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6" name="Check Box 28" r:id="rId30">
              <controlPr locked="0" defaultSize="0">
                <anchor moveWithCells="1">
                  <from>
                    <xdr:col>9</xdr:col>
                    <xdr:colOff>314325</xdr:colOff>
                    <xdr:row>12</xdr:row>
                    <xdr:rowOff>28575</xdr:rowOff>
                  </from>
                  <to>
                    <xdr:col>9</xdr:col>
                    <xdr:colOff>714375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name="Check Box 32" r:id="rId34">
              <controlPr defaultSize="0">
                <anchor moveWithCells="1">
                  <from>
                    <xdr:col>1</xdr:col>
                    <xdr:colOff>323850</xdr:colOff>
                    <xdr:row>12</xdr:row>
                    <xdr:rowOff>28575</xdr:rowOff>
                  </from>
                  <to>
                    <xdr:col>1</xdr:col>
                    <xdr:colOff>838200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name="Check Box 33" r:id="rId35">
              <controlPr defaultSize="0">
                <anchor moveWithCells="1">
                  <from>
                    <xdr:col>2</xdr:col>
                    <xdr:colOff>207645</xdr:colOff>
                    <xdr:row>22</xdr:row>
                    <xdr:rowOff>213995</xdr:rowOff>
                  </from>
                  <to>
                    <xdr:col>2</xdr:col>
                    <xdr:colOff>636270</xdr:colOff>
                    <xdr:row>24</xdr:row>
                    <xdr:rowOff>83185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name="Check Box 34" r:id="rId36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name="Check Box 35" r:id="rId37">
              <controlPr defaultSize="0">
                <anchor moveWithCells="1">
                  <from>
                    <xdr:col>1</xdr:col>
                    <xdr:colOff>333375</xdr:colOff>
                    <xdr:row>13</xdr:row>
                    <xdr:rowOff>38100</xdr:rowOff>
                  </from>
                  <to>
                    <xdr:col>2</xdr:col>
                    <xdr:colOff>114300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name="Check Box 36" r:id="rId38">
              <controlPr defaultSize="0">
                <anchor moveWithCells="1">
                  <from>
                    <xdr:col>1</xdr:col>
                    <xdr:colOff>333375</xdr:colOff>
                    <xdr:row>11</xdr:row>
                    <xdr:rowOff>47625</xdr:rowOff>
                  </from>
                  <to>
                    <xdr:col>2</xdr:col>
                    <xdr:colOff>123825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name="Check Box 37" r:id="rId39">
              <controlPr defaultSize="0">
                <anchor moveWithCells="1">
                  <from>
                    <xdr:col>5</xdr:col>
                    <xdr:colOff>314325</xdr:colOff>
                    <xdr:row>11</xdr:row>
                    <xdr:rowOff>209550</xdr:rowOff>
                  </from>
                  <to>
                    <xdr:col>6</xdr:col>
                    <xdr:colOff>228600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name="Check Box 38" r:id="rId40">
              <controlPr defaultSize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name="Check Box 39" r:id="rId41">
              <controlPr defaultSize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9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工作内容</vt:lpstr>
      <vt:lpstr>AQL2.5验货</vt:lpstr>
      <vt:lpstr>首期</vt:lpstr>
      <vt:lpstr>验货尺寸表 （首期)</vt:lpstr>
      <vt:lpstr>中期</vt:lpstr>
      <vt:lpstr>验货尺寸表 (中期)</vt:lpstr>
      <vt:lpstr>尾期定制</vt:lpstr>
      <vt:lpstr>验货尺寸表 (尾期定制)</vt:lpstr>
      <vt:lpstr>尾期大货第一批</vt:lpstr>
      <vt:lpstr>验货尺寸表 (尾期大货第一批) 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哥J哥J</cp:lastModifiedBy>
  <dcterms:created xsi:type="dcterms:W3CDTF">2020-03-11T01:34:00Z</dcterms:created>
  <dcterms:modified xsi:type="dcterms:W3CDTF">2024-06-01T11:03:50Z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3EF61C10D9ED431BAFEC4F1EA67DC8C8_13</vt:lpwstr>
  </property>
  <property fmtid="{D5CDD505-2E9C-101B-9397-08002B2CF9AE}" pid="4" name="KSOReadingLayout">
    <vt:bool>true</vt:bool>
  </property>
</Properties>
</file>