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 tabRatio="793" activeTab="8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 俄罗斯订单" sheetId="18" r:id="rId7"/>
    <sheet name="验货尺寸表 (尾期俄罗斯）" sheetId="19" r:id="rId8"/>
    <sheet name="尾期大货" sheetId="5" r:id="rId9"/>
    <sheet name="验货尺寸表 (尾期大货)" sheetId="17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externalReferences>
    <externalReference r:id="rId17"/>
    <externalReference r:id="rId18"/>
    <externalReference r:id="rId19"/>
    <externalReference r:id="rId20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9">#REF!</definedName>
    <definedName name="版型吊牌编码" localSheetId="9">#REF!</definedName>
    <definedName name="标准" localSheetId="9">#REF!</definedName>
    <definedName name="标准编码" localSheetId="9">#REF!</definedName>
    <definedName name="标准物料编码" localSheetId="9">#REF!</definedName>
    <definedName name="插扣编码" localSheetId="9">#REF!</definedName>
    <definedName name="尺码唛编码" localSheetId="9">#REF!</definedName>
    <definedName name="抽绳编码" localSheetId="9">#REF!</definedName>
    <definedName name="粗线编码" localSheetId="9">#REF!</definedName>
    <definedName name="大类" localSheetId="9">#REF!</definedName>
    <definedName name="大类名称" localSheetId="9">#REF!</definedName>
    <definedName name="单位1" localSheetId="9">#REF!</definedName>
    <definedName name="单位编码" localSheetId="9">#REF!</definedName>
    <definedName name="吊牌编码" localSheetId="9">#REF!</definedName>
    <definedName name="吊钟编码" localSheetId="9">#REF!</definedName>
    <definedName name="反光材料编码" localSheetId="9">#REF!</definedName>
    <definedName name="辅料" localSheetId="9">#REF!</definedName>
    <definedName name="辅料编码" localSheetId="9">#REF!</definedName>
    <definedName name="工字扣编码" localSheetId="9">#REF!</definedName>
    <definedName name="功能标编码" localSheetId="9">#REF!</definedName>
    <definedName name="钩扣编码" localSheetId="9">#REF!</definedName>
    <definedName name="横机" localSheetId="9">#REF!</definedName>
    <definedName name="横机编码" localSheetId="9">#REF!</definedName>
    <definedName name="胶环编码" localSheetId="9">#REF!</definedName>
    <definedName name="胶牌编码" localSheetId="9">#REF!</definedName>
    <definedName name="金属牌编码" localSheetId="9">#REF!</definedName>
    <definedName name="卡头编码" localSheetId="9">#REF!</definedName>
    <definedName name="拉链" localSheetId="9">#REF!</definedName>
    <definedName name="拉链编码" localSheetId="9">#REF!</definedName>
    <definedName name="拉头" localSheetId="9">#REF!</definedName>
    <definedName name="拉头编码" localSheetId="9">#REF!</definedName>
    <definedName name="拉头吊坠编码" localSheetId="9">#REF!</definedName>
    <definedName name="拉头色" localSheetId="9">#REF!</definedName>
    <definedName name="拉头颜色" localSheetId="9">#REF!</definedName>
    <definedName name="里料编码" localSheetId="9">#REF!</definedName>
    <definedName name="毛皮编码" localSheetId="9">#REF!</definedName>
    <definedName name="面辅料颜色" localSheetId="9">#REF!</definedName>
    <definedName name="面料编号" localSheetId="9">#REF!</definedName>
    <definedName name="魔术贴编码" localSheetId="9">#REF!</definedName>
    <definedName name="纽扣编码" localSheetId="9">#REF!</definedName>
    <definedName name="汽眼编码" localSheetId="9">#REF!</definedName>
    <definedName name="日字扣编码" localSheetId="9">#REF!</definedName>
    <definedName name="色号" localSheetId="9">#REF!</definedName>
    <definedName name="色号1" localSheetId="9">#REF!</definedName>
    <definedName name="色号颜色" localSheetId="9">#REF!</definedName>
    <definedName name="色名色号" localSheetId="9">#REF!</definedName>
    <definedName name="四件扣编码" localSheetId="9">#REF!</definedName>
    <definedName name="梭织编码" localSheetId="9">#REF!</definedName>
    <definedName name="烫花编码" localSheetId="9">#REF!</definedName>
    <definedName name="烫唛编码" localSheetId="9">#REF!</definedName>
    <definedName name="五抓扣编码" localSheetId="9">#REF!</definedName>
    <definedName name="洗水" localSheetId="9">#REF!</definedName>
    <definedName name="洗水编码" localSheetId="9">#REF!</definedName>
    <definedName name="下拉头编码" localSheetId="9">#REF!</definedName>
    <definedName name="橡筋编码" localSheetId="9">#REF!</definedName>
    <definedName name="橡筋绳编码" localSheetId="9">#REF!</definedName>
    <definedName name="胸杯编码" localSheetId="9">#REF!</definedName>
    <definedName name="绣花" localSheetId="9">#REF!</definedName>
    <definedName name="绣花编码" localSheetId="9">#REF!</definedName>
    <definedName name="绣章编码" localSheetId="9">#REF!</definedName>
    <definedName name="颜色" localSheetId="9">#REF!</definedName>
    <definedName name="印花" localSheetId="9">#REF!</definedName>
    <definedName name="印花编码" localSheetId="9">#REF!</definedName>
    <definedName name="针织编码" localSheetId="9">#REF!</definedName>
    <definedName name="织带编码" localSheetId="9">#REF!</definedName>
    <definedName name="织唛编码" localSheetId="9">#REF!</definedName>
    <definedName name="主料" localSheetId="9">#REF!</definedName>
    <definedName name="主料编码" localSheetId="9">#REF!</definedName>
    <definedName name="主唛编码" localSheetId="9">#REF!</definedName>
    <definedName name="撞钉编码" localSheetId="9">#REF!</definedName>
    <definedName name="xlbcz001" localSheetId="9">[3]拉链属性!$A$2:$A$46</definedName>
    <definedName name="xlbqt001" localSheetId="9">[4]拉链属性!$A$44:$A$53</definedName>
    <definedName name="_xlnm.Print_Area" localSheetId="2">首期!$A$1:$K$52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<sst xmlns="http://schemas.openxmlformats.org/spreadsheetml/2006/main" count="1268" uniqueCount="394">
  <si>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</si>
  <si>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</si>
  <si>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</si>
  <si>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</si>
  <si>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</si>
  <si>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</si>
  <si>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</si>
  <si>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</si>
  <si>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</si>
  <si>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</si>
  <si>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</si>
  <si>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</si>
  <si>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</si>
  <si>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</si>
  <si>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</si>
  <si>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</si>
  <si>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</si>
  <si>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</si>
  <si>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</si>
  <si>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</si>
  <si>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</si>
  <si>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</si>
  <si>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</si>
  <si>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</si>
  <si>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</si>
  <si>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</si>
  <si>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</si>
  <si>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</si>
  <si>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</si>
  <si>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</si>
  <si>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</si>
  <si>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</si>
  <si>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</si>
  <si>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</si>
  <si>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</si>
  <si>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</si>
  <si>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</si>
  <si>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</si>
  <si>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</si>
  <si>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</si>
  <si>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</si>
  <si>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</si>
  <si>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</si>
  <si>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</si>
  <si>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</si>
  <si>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</si>
  <si>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</si>
  <si>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</si>
  <si>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</si>
  <si>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</si>
  <si>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</si>
  <si>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</si>
  <si>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</si>
  <si>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</si>
  <si>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</si>
  <si>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</si>
  <si>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</si>
  <si>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</si>
  <si>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</si>
  <si>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</si>
  <si>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</si>
  <si>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</si>
  <si>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TAUUAM91533</t>
  </si>
  <si>
    <t>合同交期</t>
  </si>
  <si>
    <t>产前确认样</t>
  </si>
  <si>
    <t>有</t>
  </si>
  <si>
    <t>无</t>
  </si>
  <si>
    <t>品名</t>
  </si>
  <si>
    <t>男式卫衣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</si>
  <si>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</si>
  <si>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</si>
  <si>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</si>
  <si>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</si>
  <si>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</si>
  <si>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</si>
  <si>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</si>
  <si>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</si>
  <si>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</si>
  <si>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</si>
  <si>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CGDD24042600024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</si>
  <si>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</si>
  <si>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</si>
  <si>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</si>
  <si>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</si>
  <si>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</si>
  <si>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</si>
  <si>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</si>
  <si>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</si>
  <si>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</si>
  <si>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</si>
  <si>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</si>
  <si>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</si>
  <si>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</si>
  <si>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</si>
  <si>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</si>
  <si>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</si>
  <si>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</si>
  <si>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</si>
  <si>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</si>
  <si>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</si>
  <si>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</si>
  <si>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</si>
  <si>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</si>
  <si>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</si>
  <si>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</si>
  <si>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</si>
  <si>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</si>
  <si>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</si>
  <si>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</si>
  <si>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</si>
  <si>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</si>
  <si>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</si>
  <si>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</si>
  <si>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</si>
  <si>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</si>
  <si>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</si>
  <si>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</si>
  <si>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青灰绿</t>
  </si>
  <si>
    <t>黑色</t>
  </si>
  <si>
    <t>铅灰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</si>
  <si>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</si>
  <si>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</si>
  <si>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</si>
  <si>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</si>
  <si>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</si>
  <si>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</si>
  <si>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1、肩左右有高低，上袖左右不对称。</t>
  </si>
  <si>
    <t>2、冚车线大小有宽窄</t>
  </si>
  <si>
    <t>3、油污没有清理干净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</si>
  <si>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</si>
  <si>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</si>
  <si>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</si>
  <si>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</si>
  <si>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</si>
  <si>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</si>
  <si>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</si>
  <si>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</si>
  <si>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</si>
  <si>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</si>
  <si>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</si>
  <si>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</si>
  <si>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</si>
  <si>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</si>
  <si>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</si>
  <si>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</si>
  <si>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</si>
  <si>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儿童长裤</t>
  </si>
  <si>
    <t>部位名称</t>
  </si>
  <si>
    <t>指示规格  FINAL SPEC</t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</si>
  <si>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</si>
  <si>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</si>
  <si>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</si>
  <si>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</si>
  <si>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</si>
  <si>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</si>
  <si>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</si>
  <si>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</si>
  <si>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后中长</t>
  </si>
  <si>
    <t>-0.5</t>
  </si>
  <si>
    <t>+0</t>
  </si>
  <si>
    <t>胸围</t>
  </si>
  <si>
    <t>下摆</t>
  </si>
  <si>
    <t>98</t>
  </si>
  <si>
    <t>+2</t>
  </si>
  <si>
    <t>+1</t>
  </si>
  <si>
    <t>肩宽</t>
  </si>
  <si>
    <t>44</t>
  </si>
  <si>
    <t>肩点袖长</t>
  </si>
  <si>
    <t>62</t>
  </si>
  <si>
    <t>-0.2</t>
  </si>
  <si>
    <t>袖肥</t>
  </si>
  <si>
    <t>21</t>
  </si>
  <si>
    <t>+0.5</t>
  </si>
  <si>
    <t>袖肘</t>
  </si>
  <si>
    <t>袖口松量</t>
  </si>
  <si>
    <t>前领深</t>
  </si>
  <si>
    <t>领宽</t>
  </si>
  <si>
    <t>+0.2</t>
  </si>
  <si>
    <t>领高</t>
  </si>
  <si>
    <t>袖口高/下摆高</t>
  </si>
  <si>
    <t>logo边距前中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</si>
  <si>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</si>
  <si>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</si>
  <si>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</si>
  <si>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</si>
  <si>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</si>
  <si>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</si>
  <si>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</si>
  <si>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</si>
  <si>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</si>
  <si>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</si>
  <si>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</si>
  <si>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</si>
  <si>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</si>
  <si>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1、领口不圆顺，肩两边不对称</t>
  </si>
  <si>
    <t>2、冚线有大小，不均匀</t>
  </si>
  <si>
    <t>3、线头，油污没有清理干净</t>
  </si>
  <si>
    <t>【整改的严重缺陷及整改复核时间】</t>
  </si>
  <si>
    <t>以上问题车间已整改</t>
  </si>
  <si>
    <t>样品规格  SAMPLE SPEC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</si>
  <si>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</si>
  <si>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+0 +0</t>
  </si>
  <si>
    <t xml:space="preserve">+0 +0 </t>
  </si>
  <si>
    <t xml:space="preserve">+1 +1 </t>
  </si>
  <si>
    <t>+1 +1</t>
  </si>
  <si>
    <t>+0.5 +0.5</t>
  </si>
  <si>
    <t xml:space="preserve">+0.8 +1 </t>
  </si>
  <si>
    <t xml:space="preserve"> +0.6 +0.5</t>
  </si>
  <si>
    <t xml:space="preserve">+0.5 +0.5 </t>
  </si>
  <si>
    <t xml:space="preserve">+0.2 +0.3 </t>
  </si>
  <si>
    <t>+0.2 +0.5</t>
  </si>
  <si>
    <t xml:space="preserve">-0.2 +0 </t>
  </si>
  <si>
    <t>+0.2 +0.3</t>
  </si>
  <si>
    <t>+0.2 +0.2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</si>
  <si>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</si>
  <si>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</si>
  <si>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</si>
  <si>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</si>
  <si>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</si>
  <si>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</si>
  <si>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</si>
  <si>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</si>
  <si>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</si>
  <si>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</si>
  <si>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</si>
  <si>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</si>
  <si>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</si>
  <si>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</si>
  <si>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</si>
  <si>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</si>
  <si>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</si>
  <si>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</si>
  <si>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</si>
  <si>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采购凭证编号：CGDD24042600024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</si>
  <si>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</si>
  <si>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</si>
  <si>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</si>
  <si>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</si>
  <si>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</si>
  <si>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</si>
  <si>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</si>
  <si>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</si>
  <si>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</si>
  <si>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</si>
  <si>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</si>
  <si>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</si>
  <si>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</si>
  <si>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</si>
  <si>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②检验明细：15件</t>
  </si>
  <si>
    <t>情况说明：</t>
  </si>
  <si>
    <t xml:space="preserve">【问题点描述】  </t>
  </si>
  <si>
    <t>数量</t>
  </si>
  <si>
    <t>1、领不太圆顺，</t>
  </si>
  <si>
    <t>2、上袖左右不对称。</t>
  </si>
  <si>
    <t>3、浮毛没有清理干净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</si>
  <si>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</si>
  <si>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</si>
  <si>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</si>
  <si>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</si>
  <si>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</si>
  <si>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</si>
  <si>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</si>
  <si>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以上提出的问题点已重新返烫改正，可以出货</t>
  </si>
  <si>
    <t>服装QC部门</t>
  </si>
  <si>
    <t>检验人</t>
  </si>
  <si>
    <t>+0.4 +0 +0.5 +0.2</t>
  </si>
  <si>
    <t>+0.3 +0 +0.2 +0.3</t>
  </si>
  <si>
    <t>+0 +0 +0 +0</t>
  </si>
  <si>
    <t>+1 +1 +0.5 +0.3</t>
  </si>
  <si>
    <t>+2 +1  +1.5 +1</t>
  </si>
  <si>
    <t>+1 +1 +1 +0.5</t>
  </si>
  <si>
    <t>+2 +0.5 +2 +1.5</t>
  </si>
  <si>
    <t>+2 +1.5 +1 +2</t>
  </si>
  <si>
    <t>+0 +0 +0.6 +0.5</t>
  </si>
  <si>
    <t>+0.3 +0 +0.2 +0</t>
  </si>
  <si>
    <t>+0.2 +0.3 +0.3 +0.5</t>
  </si>
  <si>
    <t>+0.2 +0.3 +0.3 +0</t>
  </si>
  <si>
    <t>-0.3 +0 +0 -0.2</t>
  </si>
  <si>
    <t>-0.2 -0.5 +0 -0.3</t>
  </si>
  <si>
    <t>-0.2 -0.3 +0 -0.2</t>
  </si>
  <si>
    <t>②检验明细：齐色齐200件</t>
  </si>
  <si>
    <t>3、浮线没有清理干净</t>
  </si>
  <si>
    <t>抽查200件，发现6件不良品，已按照以上提出的问题点改正，可以出货</t>
  </si>
  <si>
    <t>+0 +0 +1</t>
  </si>
  <si>
    <t>+0 +0  +0.5</t>
  </si>
  <si>
    <t>+0 +0 +0</t>
  </si>
  <si>
    <t>+0 +0 +0.5</t>
  </si>
  <si>
    <t>+1 +1  +1</t>
  </si>
  <si>
    <t>+1 +1 +0.5</t>
  </si>
  <si>
    <t>+0.5 +0.5 +0.5</t>
  </si>
  <si>
    <t>+1 +1+1</t>
  </si>
  <si>
    <t>+0 +0  +1</t>
  </si>
  <si>
    <t>+0.8 +1  +0</t>
  </si>
  <si>
    <t xml:space="preserve"> +0.6 +0.5 +0</t>
  </si>
  <si>
    <t>+0.5 +0.5  +0.5</t>
  </si>
  <si>
    <t xml:space="preserve"> +0.6 +0.5 +0.5</t>
  </si>
  <si>
    <t>+0.8 +1  +1</t>
  </si>
  <si>
    <t>+0.2 +0.3  +0.2</t>
  </si>
  <si>
    <t>+0.2 +0.5 +0.2</t>
  </si>
  <si>
    <t>+0 +0 +0.2</t>
  </si>
  <si>
    <t>+0.2 +0.3 +0.2</t>
  </si>
  <si>
    <t>-0.2 +0  +0.5</t>
  </si>
  <si>
    <t>-0.2 +0  +0</t>
  </si>
  <si>
    <t>-0.2 +0 +0</t>
  </si>
  <si>
    <t>+0.2 +0.3+0.2</t>
  </si>
  <si>
    <t>+0.2 +0.5 +0</t>
  </si>
  <si>
    <t>+0 +0  +0.3</t>
  </si>
  <si>
    <t>+0.2 +0.5 +0.5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</si>
  <si>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</si>
  <si>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</si>
  <si>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</si>
  <si>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</si>
  <si>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</si>
  <si>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</si>
  <si>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</si>
  <si>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</si>
  <si>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</si>
  <si>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</si>
  <si>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</si>
  <si>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</si>
  <si>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</si>
  <si>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</si>
  <si>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</si>
  <si>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</si>
  <si>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H38956</t>
  </si>
  <si>
    <t>氨纶磨毛双面布</t>
  </si>
  <si>
    <t>19SS黑色</t>
  </si>
  <si>
    <t>恒诺纺织</t>
  </si>
  <si>
    <t>H42943-2-3</t>
  </si>
  <si>
    <t>雾灰</t>
  </si>
  <si>
    <t>H41118</t>
  </si>
  <si>
    <t>制表时间：2024/4/1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</si>
  <si>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</si>
  <si>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</si>
  <si>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</si>
  <si>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</si>
  <si>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</si>
  <si>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</si>
  <si>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</si>
  <si>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</si>
  <si>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</si>
  <si>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</si>
  <si>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</si>
  <si>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制表时间：2024/4/6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</si>
  <si>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</si>
  <si>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</si>
  <si>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</si>
  <si>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</si>
  <si>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</si>
  <si>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</si>
  <si>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</si>
  <si>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</si>
  <si>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</si>
  <si>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</si>
  <si>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</si>
  <si>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</si>
  <si>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</si>
  <si>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</si>
  <si>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</si>
  <si>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</si>
  <si>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</si>
  <si>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</si>
  <si>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</si>
  <si>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</si>
  <si>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</si>
  <si>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</si>
  <si>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</si>
  <si>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</si>
  <si>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</si>
  <si>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</si>
  <si>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</si>
  <si>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</si>
  <si>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</si>
  <si>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</si>
  <si>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</si>
  <si>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</si>
  <si>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</si>
  <si>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恒诺</t>
  </si>
  <si>
    <t>左前</t>
  </si>
  <si>
    <t>印花</t>
  </si>
  <si>
    <t>无脱落开裂</t>
  </si>
  <si>
    <t>制表时间：2024/4/20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</si>
  <si>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</si>
  <si>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</si>
  <si>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</si>
  <si>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</si>
  <si>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</si>
  <si>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</si>
  <si>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1CM印花织带</t>
  </si>
  <si>
    <t>-6%</t>
  </si>
  <si>
    <t>-5%</t>
  </si>
  <si>
    <t>制表时间：4-10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</si>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</sst>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7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微软雅黑"/>
      <charset val="134"/>
    </font>
    <font>
      <b/>
      <sz val="11"/>
      <name val="Arial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2"/>
      <name val="仿宋_GB2312"/>
      <charset val="134"/>
    </font>
    <font>
      <sz val="11"/>
      <name val="Arial"/>
      <charset val="134"/>
    </font>
    <font>
      <b/>
      <sz val="11"/>
      <color rgb="FFFF0000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0"/>
      <name val="仿宋_GB2312"/>
      <charset val="134"/>
    </font>
    <font>
      <b/>
      <sz val="11"/>
      <color theme="1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2" fillId="9" borderId="89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90" applyNumberFormat="0" applyFill="0" applyAlignment="0" applyProtection="0">
      <alignment vertical="center"/>
    </xf>
    <xf numFmtId="0" fontId="58" fillId="0" borderId="90" applyNumberFormat="0" applyFill="0" applyAlignment="0" applyProtection="0">
      <alignment vertical="center"/>
    </xf>
    <xf numFmtId="0" fontId="59" fillId="0" borderId="91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10" borderId="92" applyNumberFormat="0" applyAlignment="0" applyProtection="0">
      <alignment vertical="center"/>
    </xf>
    <xf numFmtId="0" fontId="61" fillId="11" borderId="93" applyNumberFormat="0" applyAlignment="0" applyProtection="0">
      <alignment vertical="center"/>
    </xf>
    <xf numFmtId="0" fontId="62" fillId="11" borderId="92" applyNumberFormat="0" applyAlignment="0" applyProtection="0">
      <alignment vertical="center"/>
    </xf>
    <xf numFmtId="0" fontId="63" fillId="12" borderId="94" applyNumberFormat="0" applyAlignment="0" applyProtection="0">
      <alignment vertical="center"/>
    </xf>
    <xf numFmtId="0" fontId="64" fillId="0" borderId="95" applyNumberFormat="0" applyFill="0" applyAlignment="0" applyProtection="0">
      <alignment vertical="center"/>
    </xf>
    <xf numFmtId="0" fontId="65" fillId="0" borderId="96" applyNumberFormat="0" applyFill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7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69" fillId="5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24" borderId="0" applyNumberFormat="0" applyBorder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69" fillId="30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2" borderId="0" applyNumberFormat="0" applyBorder="0" applyAlignment="0" applyProtection="0">
      <alignment vertical="center"/>
    </xf>
    <xf numFmtId="0" fontId="69" fillId="33" borderId="0" applyNumberFormat="0" applyBorder="0" applyAlignment="0" applyProtection="0">
      <alignment vertical="center"/>
    </xf>
    <xf numFmtId="0" fontId="69" fillId="34" borderId="0" applyNumberFormat="0" applyBorder="0" applyAlignment="0" applyProtection="0">
      <alignment vertical="center"/>
    </xf>
    <xf numFmtId="0" fontId="70" fillId="35" borderId="0" applyNumberFormat="0" applyBorder="0" applyAlignment="0" applyProtection="0">
      <alignment vertical="center"/>
    </xf>
    <xf numFmtId="0" fontId="70" fillId="36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7" fillId="0" borderId="0"/>
    <xf numFmtId="0" fontId="1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2" fillId="0" borderId="0">
      <alignment vertical="center"/>
    </xf>
    <xf numFmtId="0" fontId="7" fillId="0" borderId="0"/>
    <xf numFmtId="0" fontId="12" fillId="0" borderId="0">
      <alignment vertical="center"/>
    </xf>
    <xf numFmtId="0" fontId="71" fillId="0" borderId="0"/>
    <xf numFmtId="0" fontId="7" fillId="0" borderId="0">
      <alignment vertical="center"/>
    </xf>
    <xf numFmtId="0" fontId="12" fillId="0" borderId="0">
      <alignment vertical="center"/>
    </xf>
    <xf numFmtId="0" fontId="7" fillId="0" borderId="0"/>
    <xf numFmtId="0" fontId="7" fillId="0" borderId="0">
      <alignment vertical="center"/>
    </xf>
  </cellStyleXfs>
  <cellXfs count="48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10" fillId="0" borderId="2" xfId="0" applyFont="1" applyBorder="1"/>
    <xf numFmtId="0" fontId="7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left"/>
    </xf>
    <xf numFmtId="0" fontId="8" fillId="3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3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9" fontId="8" fillId="0" borderId="2" xfId="0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2" fillId="0" borderId="2" xfId="0" applyNumberFormat="1" applyFont="1" applyFill="1" applyBorder="1" applyAlignment="1" applyProtection="1">
      <alignment horizontal="center"/>
    </xf>
    <xf numFmtId="177" fontId="12" fillId="0" borderId="2" xfId="0" applyNumberFormat="1" applyFont="1" applyFill="1" applyBorder="1" applyAlignment="1">
      <alignment horizontal="center"/>
    </xf>
    <xf numFmtId="0" fontId="12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5" fillId="0" borderId="0" xfId="53" applyFont="1" applyFill="1" applyAlignment="1"/>
    <xf numFmtId="0" fontId="7" fillId="0" borderId="0" xfId="53" applyFont="1" applyFill="1" applyAlignment="1"/>
    <xf numFmtId="49" fontId="15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6" fillId="0" borderId="0" xfId="53" applyFont="1" applyFill="1" applyBorder="1" applyAlignment="1">
      <alignment horizontal="center" vertical="center"/>
    </xf>
    <xf numFmtId="0" fontId="7" fillId="0" borderId="0" xfId="53" applyFont="1" applyFill="1" applyBorder="1" applyAlignment="1">
      <alignment horizontal="center" vertical="center"/>
    </xf>
    <xf numFmtId="0" fontId="15" fillId="0" borderId="0" xfId="53" applyFont="1" applyFill="1" applyBorder="1" applyAlignment="1">
      <alignment horizontal="center" vertical="center"/>
    </xf>
    <xf numFmtId="0" fontId="17" fillId="0" borderId="9" xfId="52" applyFont="1" applyFill="1" applyBorder="1" applyAlignment="1">
      <alignment horizontal="left" vertical="center"/>
    </xf>
    <xf numFmtId="0" fontId="17" fillId="0" borderId="10" xfId="52" applyFont="1" applyFill="1" applyBorder="1" applyAlignment="1">
      <alignment horizontal="center" vertical="center"/>
    </xf>
    <xf numFmtId="0" fontId="18" fillId="0" borderId="10" xfId="52" applyFont="1" applyFill="1" applyBorder="1" applyAlignment="1">
      <alignment horizontal="center" vertical="center"/>
    </xf>
    <xf numFmtId="0" fontId="17" fillId="0" borderId="11" xfId="52" applyFont="1" applyFill="1" applyBorder="1" applyAlignment="1">
      <alignment horizontal="center" vertical="center"/>
    </xf>
    <xf numFmtId="0" fontId="17" fillId="0" borderId="12" xfId="52" applyFont="1" applyFill="1" applyBorder="1" applyAlignment="1">
      <alignment vertical="center"/>
    </xf>
    <xf numFmtId="0" fontId="19" fillId="0" borderId="12" xfId="52" applyFont="1" applyFill="1" applyBorder="1" applyAlignment="1">
      <alignment horizontal="center" vertical="center"/>
    </xf>
    <xf numFmtId="0" fontId="20" fillId="0" borderId="13" xfId="53" applyFont="1" applyFill="1" applyBorder="1" applyAlignment="1" applyProtection="1">
      <alignment horizontal="center" vertical="center"/>
    </xf>
    <xf numFmtId="0" fontId="21" fillId="0" borderId="2" xfId="53" applyFont="1" applyFill="1" applyBorder="1" applyAlignment="1">
      <alignment horizontal="center" vertical="center"/>
    </xf>
    <xf numFmtId="0" fontId="11" fillId="0" borderId="2" xfId="53" applyFont="1" applyFill="1" applyBorder="1" applyAlignment="1">
      <alignment horizontal="center" vertical="center"/>
    </xf>
    <xf numFmtId="0" fontId="22" fillId="0" borderId="7" xfId="55" applyFont="1" applyFill="1" applyBorder="1" applyAlignment="1">
      <alignment horizontal="center"/>
    </xf>
    <xf numFmtId="0" fontId="22" fillId="0" borderId="2" xfId="55" applyFont="1" applyFill="1" applyBorder="1" applyAlignment="1">
      <alignment horizontal="center"/>
    </xf>
    <xf numFmtId="0" fontId="22" fillId="4" borderId="2" xfId="55" applyFont="1" applyFill="1" applyBorder="1" applyAlignment="1">
      <alignment horizontal="center"/>
    </xf>
    <xf numFmtId="49" fontId="23" fillId="0" borderId="2" xfId="51" applyNumberFormat="1" applyFont="1" applyFill="1" applyBorder="1" applyAlignment="1">
      <alignment horizontal="center" vertical="center"/>
    </xf>
    <xf numFmtId="0" fontId="24" fillId="0" borderId="14" xfId="55" applyFont="1" applyFill="1" applyBorder="1" applyAlignment="1">
      <alignment horizontal="center"/>
    </xf>
    <xf numFmtId="178" fontId="25" fillId="0" borderId="2" xfId="55" applyNumberFormat="1" applyFont="1" applyFill="1" applyBorder="1" applyAlignment="1">
      <alignment horizontal="center"/>
    </xf>
    <xf numFmtId="0" fontId="24" fillId="4" borderId="2" xfId="0" applyFont="1" applyFill="1" applyBorder="1" applyAlignment="1">
      <alignment horizontal="center" vertical="center"/>
    </xf>
    <xf numFmtId="0" fontId="24" fillId="0" borderId="13" xfId="55" applyFont="1" applyFill="1" applyBorder="1" applyAlignment="1">
      <alignment horizontal="center"/>
    </xf>
    <xf numFmtId="49" fontId="24" fillId="4" borderId="4" xfId="61" applyNumberFormat="1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/>
    </xf>
    <xf numFmtId="0" fontId="24" fillId="4" borderId="2" xfId="0" applyFont="1" applyFill="1" applyBorder="1" applyAlignment="1">
      <alignment horizontal="center"/>
    </xf>
    <xf numFmtId="0" fontId="26" fillId="0" borderId="13" xfId="0" applyFont="1" applyFill="1" applyBorder="1" applyAlignment="1">
      <alignment horizontal="left" vertical="center"/>
    </xf>
    <xf numFmtId="0" fontId="26" fillId="0" borderId="2" xfId="0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/>
    </xf>
    <xf numFmtId="0" fontId="28" fillId="0" borderId="15" xfId="0" applyNumberFormat="1" applyFont="1" applyFill="1" applyBorder="1" applyAlignment="1">
      <alignment shrinkToFit="1"/>
    </xf>
    <xf numFmtId="0" fontId="29" fillId="0" borderId="16" xfId="0" applyNumberFormat="1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30" fillId="0" borderId="0" xfId="51" applyNumberFormat="1" applyFont="1" applyFill="1" applyBorder="1" applyAlignment="1">
      <alignment horizontal="center" vertical="center"/>
    </xf>
    <xf numFmtId="0" fontId="31" fillId="0" borderId="0" xfId="53" applyFont="1" applyFill="1" applyAlignment="1"/>
    <xf numFmtId="0" fontId="11" fillId="0" borderId="0" xfId="53" applyFont="1" applyFill="1" applyAlignment="1"/>
    <xf numFmtId="0" fontId="15" fillId="0" borderId="12" xfId="53" applyFont="1" applyFill="1" applyBorder="1" applyAlignment="1">
      <alignment horizontal="center"/>
    </xf>
    <xf numFmtId="0" fontId="17" fillId="0" borderId="12" xfId="52" applyFont="1" applyFill="1" applyBorder="1" applyAlignment="1">
      <alignment horizontal="left" vertical="center"/>
    </xf>
    <xf numFmtId="0" fontId="15" fillId="0" borderId="12" xfId="52" applyFont="1" applyFill="1" applyBorder="1" applyAlignment="1">
      <alignment horizontal="center" vertical="center"/>
    </xf>
    <xf numFmtId="0" fontId="15" fillId="0" borderId="17" xfId="52" applyFont="1" applyFill="1" applyBorder="1" applyAlignment="1">
      <alignment horizontal="center" vertical="center"/>
    </xf>
    <xf numFmtId="0" fontId="15" fillId="0" borderId="5" xfId="53" applyFont="1" applyFill="1" applyBorder="1" applyAlignment="1">
      <alignment horizontal="center"/>
    </xf>
    <xf numFmtId="0" fontId="21" fillId="0" borderId="2" xfId="53" applyFont="1" applyFill="1" applyBorder="1" applyAlignment="1" applyProtection="1">
      <alignment horizontal="center" vertical="center"/>
    </xf>
    <xf numFmtId="0" fontId="21" fillId="0" borderId="18" xfId="53" applyFont="1" applyFill="1" applyBorder="1" applyAlignment="1" applyProtection="1">
      <alignment horizontal="center" vertical="center"/>
    </xf>
    <xf numFmtId="0" fontId="22" fillId="0" borderId="18" xfId="55" applyFont="1" applyFill="1" applyBorder="1" applyAlignment="1">
      <alignment horizontal="center"/>
    </xf>
    <xf numFmtId="49" fontId="31" fillId="0" borderId="2" xfId="54" applyNumberFormat="1" applyFont="1" applyFill="1" applyBorder="1" applyAlignment="1">
      <alignment horizontal="center" vertical="center"/>
    </xf>
    <xf numFmtId="49" fontId="31" fillId="0" borderId="18" xfId="54" applyNumberFormat="1" applyFont="1" applyFill="1" applyBorder="1" applyAlignment="1">
      <alignment horizontal="center" vertical="center"/>
    </xf>
    <xf numFmtId="0" fontId="15" fillId="0" borderId="19" xfId="53" applyFont="1" applyFill="1" applyBorder="1" applyAlignment="1">
      <alignment horizontal="center"/>
    </xf>
    <xf numFmtId="49" fontId="15" fillId="0" borderId="20" xfId="53" applyNumberFormat="1" applyFont="1" applyFill="1" applyBorder="1" applyAlignment="1">
      <alignment horizontal="center"/>
    </xf>
    <xf numFmtId="49" fontId="31" fillId="0" borderId="20" xfId="54" applyNumberFormat="1" applyFont="1" applyFill="1" applyBorder="1" applyAlignment="1">
      <alignment horizontal="center" vertical="center"/>
    </xf>
    <xf numFmtId="49" fontId="31" fillId="0" borderId="21" xfId="54" applyNumberFormat="1" applyFont="1" applyFill="1" applyBorder="1" applyAlignment="1">
      <alignment horizontal="center" vertical="center"/>
    </xf>
    <xf numFmtId="0" fontId="21" fillId="0" borderId="0" xfId="53" applyFont="1" applyFill="1" applyAlignment="1"/>
    <xf numFmtId="14" fontId="21" fillId="0" borderId="0" xfId="53" applyNumberFormat="1" applyFont="1" applyFill="1" applyAlignment="1">
      <alignment horizontal="left"/>
    </xf>
    <xf numFmtId="0" fontId="7" fillId="0" borderId="0" xfId="52" applyFill="1" applyBorder="1" applyAlignment="1">
      <alignment horizontal="left" vertical="center"/>
    </xf>
    <xf numFmtId="0" fontId="7" fillId="0" borderId="0" xfId="52" applyFont="1" applyFill="1" applyAlignment="1">
      <alignment horizontal="left" vertical="center"/>
    </xf>
    <xf numFmtId="0" fontId="7" fillId="0" borderId="0" xfId="52" applyFill="1" applyAlignment="1">
      <alignment horizontal="left" vertical="center"/>
    </xf>
    <xf numFmtId="0" fontId="32" fillId="0" borderId="22" xfId="52" applyFont="1" applyBorder="1" applyAlignment="1">
      <alignment horizontal="center" vertical="top"/>
    </xf>
    <xf numFmtId="0" fontId="33" fillId="0" borderId="23" xfId="52" applyFont="1" applyFill="1" applyBorder="1" applyAlignment="1">
      <alignment horizontal="left" vertical="center"/>
    </xf>
    <xf numFmtId="0" fontId="18" fillId="0" borderId="24" xfId="52" applyFont="1" applyFill="1" applyBorder="1" applyAlignment="1">
      <alignment horizontal="left" vertical="center"/>
    </xf>
    <xf numFmtId="0" fontId="33" fillId="0" borderId="24" xfId="52" applyFont="1" applyFill="1" applyBorder="1" applyAlignment="1">
      <alignment horizontal="center" vertical="center"/>
    </xf>
    <xf numFmtId="0" fontId="11" fillId="0" borderId="24" xfId="52" applyFont="1" applyFill="1" applyBorder="1" applyAlignment="1">
      <alignment vertical="center"/>
    </xf>
    <xf numFmtId="0" fontId="33" fillId="0" borderId="24" xfId="52" applyFont="1" applyFill="1" applyBorder="1" applyAlignment="1">
      <alignment vertical="center"/>
    </xf>
    <xf numFmtId="0" fontId="18" fillId="0" borderId="25" xfId="52" applyFont="1" applyBorder="1" applyAlignment="1">
      <alignment horizontal="left" vertical="center"/>
    </xf>
    <xf numFmtId="0" fontId="18" fillId="0" borderId="26" xfId="52" applyFont="1" applyBorder="1" applyAlignment="1">
      <alignment horizontal="left" vertical="center"/>
    </xf>
    <xf numFmtId="0" fontId="33" fillId="0" borderId="27" xfId="52" applyFont="1" applyFill="1" applyBorder="1" applyAlignment="1">
      <alignment vertical="center"/>
    </xf>
    <xf numFmtId="0" fontId="18" fillId="0" borderId="25" xfId="52" applyFont="1" applyFill="1" applyBorder="1" applyAlignment="1">
      <alignment horizontal="left" vertical="center"/>
    </xf>
    <xf numFmtId="0" fontId="33" fillId="0" borderId="25" xfId="52" applyFont="1" applyFill="1" applyBorder="1" applyAlignment="1">
      <alignment vertical="center"/>
    </xf>
    <xf numFmtId="58" fontId="11" fillId="0" borderId="25" xfId="52" applyNumberFormat="1" applyFont="1" applyFill="1" applyBorder="1" applyAlignment="1">
      <alignment horizontal="center" vertical="center"/>
    </xf>
    <xf numFmtId="0" fontId="11" fillId="0" borderId="25" xfId="52" applyFont="1" applyFill="1" applyBorder="1" applyAlignment="1">
      <alignment horizontal="center" vertical="center"/>
    </xf>
    <xf numFmtId="0" fontId="33" fillId="0" borderId="25" xfId="52" applyFont="1" applyFill="1" applyBorder="1" applyAlignment="1">
      <alignment horizontal="center" vertical="center"/>
    </xf>
    <xf numFmtId="0" fontId="33" fillId="0" borderId="27" xfId="52" applyFont="1" applyFill="1" applyBorder="1" applyAlignment="1">
      <alignment horizontal="left" vertical="center"/>
    </xf>
    <xf numFmtId="0" fontId="33" fillId="0" borderId="25" xfId="52" applyFont="1" applyFill="1" applyBorder="1" applyAlignment="1">
      <alignment horizontal="left" vertical="center"/>
    </xf>
    <xf numFmtId="0" fontId="33" fillId="0" borderId="28" xfId="52" applyFont="1" applyFill="1" applyBorder="1" applyAlignment="1">
      <alignment vertical="center"/>
    </xf>
    <xf numFmtId="0" fontId="18" fillId="0" borderId="29" xfId="52" applyFont="1" applyFill="1" applyBorder="1" applyAlignment="1">
      <alignment horizontal="left" vertical="center"/>
    </xf>
    <xf numFmtId="0" fontId="33" fillId="0" borderId="29" xfId="52" applyFont="1" applyFill="1" applyBorder="1" applyAlignment="1">
      <alignment vertical="center"/>
    </xf>
    <xf numFmtId="0" fontId="11" fillId="0" borderId="29" xfId="52" applyFont="1" applyFill="1" applyBorder="1" applyAlignment="1">
      <alignment horizontal="left" vertical="center"/>
    </xf>
    <xf numFmtId="0" fontId="33" fillId="0" borderId="29" xfId="52" applyFont="1" applyFill="1" applyBorder="1" applyAlignment="1">
      <alignment horizontal="left" vertical="center"/>
    </xf>
    <xf numFmtId="0" fontId="33" fillId="0" borderId="0" xfId="52" applyFont="1" applyFill="1" applyBorder="1" applyAlignment="1">
      <alignment vertical="center"/>
    </xf>
    <xf numFmtId="0" fontId="11" fillId="0" borderId="0" xfId="52" applyFont="1" applyFill="1" applyBorder="1" applyAlignment="1">
      <alignment vertical="center"/>
    </xf>
    <xf numFmtId="0" fontId="11" fillId="0" borderId="0" xfId="52" applyFont="1" applyFill="1" applyAlignment="1">
      <alignment horizontal="left" vertical="center"/>
    </xf>
    <xf numFmtId="0" fontId="33" fillId="0" borderId="23" xfId="52" applyFont="1" applyFill="1" applyBorder="1" applyAlignment="1">
      <alignment vertical="center"/>
    </xf>
    <xf numFmtId="0" fontId="33" fillId="0" borderId="30" xfId="52" applyFont="1" applyFill="1" applyBorder="1" applyAlignment="1">
      <alignment horizontal="left" vertical="center"/>
    </xf>
    <xf numFmtId="0" fontId="33" fillId="0" borderId="31" xfId="52" applyFont="1" applyFill="1" applyBorder="1" applyAlignment="1">
      <alignment horizontal="left" vertical="center"/>
    </xf>
    <xf numFmtId="0" fontId="11" fillId="0" borderId="25" xfId="52" applyFont="1" applyFill="1" applyBorder="1" applyAlignment="1">
      <alignment horizontal="left" vertical="center"/>
    </xf>
    <xf numFmtId="0" fontId="11" fillId="0" borderId="25" xfId="52" applyFont="1" applyFill="1" applyBorder="1" applyAlignment="1">
      <alignment vertical="center"/>
    </xf>
    <xf numFmtId="0" fontId="11" fillId="0" borderId="32" xfId="52" applyFont="1" applyFill="1" applyBorder="1" applyAlignment="1">
      <alignment horizontal="center" vertical="center"/>
    </xf>
    <xf numFmtId="0" fontId="11" fillId="0" borderId="33" xfId="52" applyFont="1" applyFill="1" applyBorder="1" applyAlignment="1">
      <alignment horizontal="center" vertical="center"/>
    </xf>
    <xf numFmtId="0" fontId="34" fillId="0" borderId="34" xfId="52" applyFont="1" applyFill="1" applyBorder="1" applyAlignment="1">
      <alignment horizontal="left" vertical="center"/>
    </xf>
    <xf numFmtId="0" fontId="34" fillId="0" borderId="33" xfId="52" applyFont="1" applyFill="1" applyBorder="1" applyAlignment="1">
      <alignment horizontal="left" vertical="center"/>
    </xf>
    <xf numFmtId="0" fontId="11" fillId="0" borderId="29" xfId="52" applyFont="1" applyFill="1" applyBorder="1" applyAlignment="1">
      <alignment vertical="center"/>
    </xf>
    <xf numFmtId="0" fontId="11" fillId="0" borderId="0" xfId="52" applyFont="1" applyFill="1" applyBorder="1" applyAlignment="1">
      <alignment horizontal="left" vertical="center"/>
    </xf>
    <xf numFmtId="0" fontId="33" fillId="0" borderId="24" xfId="52" applyFont="1" applyFill="1" applyBorder="1" applyAlignment="1">
      <alignment horizontal="left" vertical="center"/>
    </xf>
    <xf numFmtId="0" fontId="11" fillId="0" borderId="27" xfId="52" applyFont="1" applyFill="1" applyBorder="1" applyAlignment="1">
      <alignment horizontal="left" vertical="center"/>
    </xf>
    <xf numFmtId="0" fontId="11" fillId="0" borderId="34" xfId="52" applyFont="1" applyFill="1" applyBorder="1" applyAlignment="1">
      <alignment horizontal="left" vertical="center"/>
    </xf>
    <xf numFmtId="0" fontId="11" fillId="0" borderId="33" xfId="52" applyFont="1" applyFill="1" applyBorder="1" applyAlignment="1">
      <alignment horizontal="left" vertical="center"/>
    </xf>
    <xf numFmtId="0" fontId="11" fillId="0" borderId="27" xfId="52" applyFont="1" applyFill="1" applyBorder="1" applyAlignment="1">
      <alignment horizontal="left" vertical="center" wrapText="1"/>
    </xf>
    <xf numFmtId="0" fontId="11" fillId="0" borderId="25" xfId="52" applyFont="1" applyFill="1" applyBorder="1" applyAlignment="1">
      <alignment horizontal="left" vertical="center" wrapText="1"/>
    </xf>
    <xf numFmtId="0" fontId="33" fillId="0" borderId="28" xfId="52" applyFont="1" applyFill="1" applyBorder="1" applyAlignment="1">
      <alignment horizontal="left" vertical="center"/>
    </xf>
    <xf numFmtId="0" fontId="7" fillId="0" borderId="29" xfId="52" applyFill="1" applyBorder="1" applyAlignment="1">
      <alignment horizontal="center" vertical="center"/>
    </xf>
    <xf numFmtId="0" fontId="33" fillId="0" borderId="35" xfId="52" applyFont="1" applyFill="1" applyBorder="1" applyAlignment="1">
      <alignment horizontal="center" vertical="center"/>
    </xf>
    <xf numFmtId="0" fontId="33" fillId="0" borderId="36" xfId="52" applyFont="1" applyFill="1" applyBorder="1" applyAlignment="1">
      <alignment horizontal="left" vertical="center"/>
    </xf>
    <xf numFmtId="0" fontId="11" fillId="0" borderId="34" xfId="52" applyFont="1" applyFill="1" applyBorder="1" applyAlignment="1">
      <alignment horizontal="right" vertical="center"/>
    </xf>
    <xf numFmtId="0" fontId="11" fillId="0" borderId="33" xfId="52" applyFont="1" applyFill="1" applyBorder="1" applyAlignment="1">
      <alignment horizontal="right" vertical="center"/>
    </xf>
    <xf numFmtId="0" fontId="34" fillId="0" borderId="23" xfId="52" applyFont="1" applyFill="1" applyBorder="1" applyAlignment="1">
      <alignment horizontal="left" vertical="center"/>
    </xf>
    <xf numFmtId="0" fontId="34" fillId="0" borderId="24" xfId="52" applyFont="1" applyFill="1" applyBorder="1" applyAlignment="1">
      <alignment horizontal="left" vertical="center"/>
    </xf>
    <xf numFmtId="0" fontId="33" fillId="0" borderId="32" xfId="52" applyFont="1" applyFill="1" applyBorder="1" applyAlignment="1">
      <alignment horizontal="left" vertical="center"/>
    </xf>
    <xf numFmtId="0" fontId="33" fillId="0" borderId="37" xfId="52" applyFont="1" applyFill="1" applyBorder="1" applyAlignment="1">
      <alignment horizontal="left" vertical="center"/>
    </xf>
    <xf numFmtId="0" fontId="11" fillId="0" borderId="29" xfId="52" applyFont="1" applyFill="1" applyBorder="1" applyAlignment="1">
      <alignment horizontal="center" vertical="center"/>
    </xf>
    <xf numFmtId="58" fontId="11" fillId="0" borderId="29" xfId="52" applyNumberFormat="1" applyFont="1" applyFill="1" applyBorder="1" applyAlignment="1">
      <alignment horizontal="center" vertical="center"/>
    </xf>
    <xf numFmtId="0" fontId="33" fillId="0" borderId="29" xfId="52" applyFont="1" applyFill="1" applyBorder="1" applyAlignment="1">
      <alignment horizontal="center" vertical="center"/>
    </xf>
    <xf numFmtId="0" fontId="11" fillId="0" borderId="24" xfId="52" applyFont="1" applyFill="1" applyBorder="1" applyAlignment="1">
      <alignment horizontal="center" vertical="center"/>
    </xf>
    <xf numFmtId="0" fontId="11" fillId="0" borderId="38" xfId="52" applyFont="1" applyFill="1" applyBorder="1" applyAlignment="1">
      <alignment horizontal="center" vertical="center"/>
    </xf>
    <xf numFmtId="0" fontId="33" fillId="0" borderId="26" xfId="52" applyFont="1" applyFill="1" applyBorder="1" applyAlignment="1">
      <alignment horizontal="center" vertical="center"/>
    </xf>
    <xf numFmtId="0" fontId="11" fillId="0" borderId="26" xfId="52" applyFont="1" applyFill="1" applyBorder="1" applyAlignment="1">
      <alignment horizontal="left" vertical="center"/>
    </xf>
    <xf numFmtId="0" fontId="11" fillId="0" borderId="39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3" fillId="0" borderId="40" xfId="52" applyFont="1" applyFill="1" applyBorder="1" applyAlignment="1">
      <alignment horizontal="left" vertical="center"/>
    </xf>
    <xf numFmtId="0" fontId="11" fillId="0" borderId="41" xfId="52" applyFont="1" applyFill="1" applyBorder="1" applyAlignment="1">
      <alignment horizontal="center" vertical="center"/>
    </xf>
    <xf numFmtId="0" fontId="34" fillId="0" borderId="41" xfId="52" applyFont="1" applyFill="1" applyBorder="1" applyAlignment="1">
      <alignment horizontal="left" vertical="center"/>
    </xf>
    <xf numFmtId="0" fontId="33" fillId="0" borderId="38" xfId="52" applyFont="1" applyFill="1" applyBorder="1" applyAlignment="1">
      <alignment horizontal="left" vertical="center"/>
    </xf>
    <xf numFmtId="0" fontId="33" fillId="0" borderId="26" xfId="52" applyFont="1" applyFill="1" applyBorder="1" applyAlignment="1">
      <alignment horizontal="left" vertical="center"/>
    </xf>
    <xf numFmtId="0" fontId="11" fillId="0" borderId="41" xfId="52" applyFont="1" applyFill="1" applyBorder="1" applyAlignment="1">
      <alignment horizontal="left" vertical="center"/>
    </xf>
    <xf numFmtId="0" fontId="11" fillId="0" borderId="26" xfId="52" applyFont="1" applyFill="1" applyBorder="1" applyAlignment="1">
      <alignment horizontal="left" vertical="center" wrapText="1"/>
    </xf>
    <xf numFmtId="0" fontId="7" fillId="0" borderId="39" xfId="52" applyFill="1" applyBorder="1" applyAlignment="1">
      <alignment horizontal="center" vertical="center"/>
    </xf>
    <xf numFmtId="0" fontId="33" fillId="0" borderId="40" xfId="52" applyFont="1" applyFill="1" applyBorder="1" applyAlignment="1">
      <alignment horizontal="center" vertical="center"/>
    </xf>
    <xf numFmtId="0" fontId="11" fillId="0" borderId="37" xfId="52" applyFont="1" applyFill="1" applyBorder="1" applyAlignment="1">
      <alignment horizontal="left" vertical="center"/>
    </xf>
    <xf numFmtId="0" fontId="11" fillId="0" borderId="26" xfId="52" applyFont="1" applyFill="1" applyBorder="1" applyAlignment="1">
      <alignment horizontal="center" vertical="center"/>
    </xf>
    <xf numFmtId="0" fontId="11" fillId="0" borderId="26" xfId="52" applyFont="1" applyFill="1" applyBorder="1" applyAlignment="1">
      <alignment horizontal="center" vertical="center" wrapText="1"/>
    </xf>
    <xf numFmtId="0" fontId="7" fillId="0" borderId="41" xfId="52" applyFont="1" applyFill="1" applyBorder="1" applyAlignment="1">
      <alignment horizontal="center" vertical="center"/>
    </xf>
    <xf numFmtId="0" fontId="35" fillId="0" borderId="41" xfId="52" applyFont="1" applyFill="1" applyBorder="1" applyAlignment="1">
      <alignment horizontal="center" vertical="center"/>
    </xf>
    <xf numFmtId="0" fontId="11" fillId="0" borderId="37" xfId="52" applyFont="1" applyFill="1" applyBorder="1" applyAlignment="1">
      <alignment horizontal="right" vertical="center"/>
    </xf>
    <xf numFmtId="0" fontId="11" fillId="0" borderId="42" xfId="52" applyFont="1" applyFill="1" applyBorder="1" applyAlignment="1">
      <alignment horizontal="center" vertical="center"/>
    </xf>
    <xf numFmtId="0" fontId="34" fillId="0" borderId="38" xfId="52" applyFont="1" applyFill="1" applyBorder="1" applyAlignment="1">
      <alignment horizontal="left" vertical="center"/>
    </xf>
    <xf numFmtId="0" fontId="11" fillId="0" borderId="39" xfId="52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31" fillId="0" borderId="43" xfId="54" applyNumberFormat="1" applyFont="1" applyFill="1" applyBorder="1" applyAlignment="1">
      <alignment horizontal="center" vertical="center"/>
    </xf>
    <xf numFmtId="0" fontId="31" fillId="0" borderId="0" xfId="53" applyFont="1" applyFill="1" applyAlignment="1">
      <alignment horizontal="center"/>
    </xf>
    <xf numFmtId="0" fontId="0" fillId="0" borderId="12" xfId="52" applyFont="1" applyFill="1" applyBorder="1" applyAlignment="1">
      <alignment horizontal="center" vertical="center"/>
    </xf>
    <xf numFmtId="0" fontId="36" fillId="0" borderId="12" xfId="52" applyFont="1" applyFill="1" applyBorder="1" applyAlignment="1">
      <alignment horizontal="center" vertical="center"/>
    </xf>
    <xf numFmtId="0" fontId="15" fillId="0" borderId="12" xfId="53" applyFont="1" applyFill="1" applyBorder="1" applyAlignment="1"/>
    <xf numFmtId="49" fontId="24" fillId="4" borderId="2" xfId="61" applyNumberFormat="1" applyFont="1" applyFill="1" applyBorder="1" applyAlignment="1">
      <alignment horizontal="center" vertical="center"/>
    </xf>
    <xf numFmtId="0" fontId="37" fillId="0" borderId="15" xfId="59" applyFont="1" applyFill="1" applyBorder="1" applyAlignment="1">
      <alignment horizontal="center"/>
    </xf>
    <xf numFmtId="0" fontId="27" fillId="0" borderId="16" xfId="0" applyNumberFormat="1" applyFont="1" applyFill="1" applyBorder="1" applyAlignment="1">
      <alignment horizontal="center" vertical="center"/>
    </xf>
    <xf numFmtId="0" fontId="38" fillId="0" borderId="16" xfId="0" applyNumberFormat="1" applyFont="1" applyFill="1" applyBorder="1" applyAlignment="1">
      <alignment horizontal="center" vertical="center"/>
    </xf>
    <xf numFmtId="178" fontId="27" fillId="0" borderId="16" xfId="0" applyNumberFormat="1" applyFont="1" applyFill="1" applyBorder="1" applyAlignment="1">
      <alignment horizontal="center" vertical="center"/>
    </xf>
    <xf numFmtId="0" fontId="15" fillId="0" borderId="16" xfId="53" applyFont="1" applyFill="1" applyBorder="1" applyAlignment="1"/>
    <xf numFmtId="179" fontId="2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49" fontId="10" fillId="0" borderId="18" xfId="0" applyNumberFormat="1" applyFont="1" applyFill="1" applyBorder="1" applyAlignment="1">
      <alignment horizontal="center" vertical="center"/>
    </xf>
    <xf numFmtId="49" fontId="31" fillId="0" borderId="16" xfId="54" applyNumberFormat="1" applyFont="1" applyFill="1" applyBorder="1" applyAlignment="1">
      <alignment horizontal="center" vertical="center"/>
    </xf>
    <xf numFmtId="49" fontId="10" fillId="0" borderId="44" xfId="0" applyNumberFormat="1" applyFont="1" applyFill="1" applyBorder="1" applyAlignment="1">
      <alignment horizontal="center" vertical="center"/>
    </xf>
    <xf numFmtId="58" fontId="31" fillId="0" borderId="0" xfId="53" applyNumberFormat="1" applyFont="1" applyFill="1" applyAlignment="1">
      <alignment horizontal="left"/>
    </xf>
    <xf numFmtId="0" fontId="7" fillId="0" borderId="0" xfId="52" applyFont="1" applyAlignment="1">
      <alignment horizontal="left" vertical="center"/>
    </xf>
    <xf numFmtId="0" fontId="35" fillId="0" borderId="45" xfId="52" applyFont="1" applyBorder="1" applyAlignment="1">
      <alignment horizontal="left" vertical="center"/>
    </xf>
    <xf numFmtId="0" fontId="18" fillId="0" borderId="46" xfId="52" applyFont="1" applyBorder="1" applyAlignment="1">
      <alignment horizontal="center" vertical="center"/>
    </xf>
    <xf numFmtId="0" fontId="35" fillId="0" borderId="46" xfId="52" applyFont="1" applyBorder="1" applyAlignment="1">
      <alignment horizontal="center" vertical="center"/>
    </xf>
    <xf numFmtId="0" fontId="34" fillId="0" borderId="46" xfId="52" applyFont="1" applyBorder="1" applyAlignment="1">
      <alignment horizontal="left" vertical="center"/>
    </xf>
    <xf numFmtId="0" fontId="34" fillId="0" borderId="23" xfId="52" applyFont="1" applyBorder="1" applyAlignment="1">
      <alignment horizontal="center" vertical="center"/>
    </xf>
    <xf numFmtId="0" fontId="34" fillId="0" borderId="24" xfId="52" applyFont="1" applyBorder="1" applyAlignment="1">
      <alignment horizontal="center" vertical="center"/>
    </xf>
    <xf numFmtId="0" fontId="34" fillId="0" borderId="38" xfId="52" applyFont="1" applyBorder="1" applyAlignment="1">
      <alignment horizontal="center" vertical="center"/>
    </xf>
    <xf numFmtId="0" fontId="35" fillId="0" borderId="23" xfId="52" applyFont="1" applyBorder="1" applyAlignment="1">
      <alignment horizontal="center" vertical="center"/>
    </xf>
    <xf numFmtId="0" fontId="35" fillId="0" borderId="24" xfId="52" applyFont="1" applyBorder="1" applyAlignment="1">
      <alignment horizontal="center" vertical="center"/>
    </xf>
    <xf numFmtId="0" fontId="35" fillId="0" borderId="38" xfId="52" applyFont="1" applyBorder="1" applyAlignment="1">
      <alignment horizontal="center" vertical="center"/>
    </xf>
    <xf numFmtId="0" fontId="34" fillId="0" borderId="27" xfId="52" applyFont="1" applyBorder="1" applyAlignment="1">
      <alignment horizontal="left" vertical="center"/>
    </xf>
    <xf numFmtId="0" fontId="34" fillId="0" borderId="25" xfId="52" applyFont="1" applyBorder="1" applyAlignment="1">
      <alignment horizontal="left" vertical="center"/>
    </xf>
    <xf numFmtId="14" fontId="18" fillId="0" borderId="25" xfId="52" applyNumberFormat="1" applyFont="1" applyBorder="1" applyAlignment="1">
      <alignment horizontal="center" vertical="center"/>
    </xf>
    <xf numFmtId="14" fontId="18" fillId="0" borderId="26" xfId="52" applyNumberFormat="1" applyFont="1" applyBorder="1" applyAlignment="1">
      <alignment horizontal="center" vertical="center"/>
    </xf>
    <xf numFmtId="0" fontId="34" fillId="0" borderId="27" xfId="52" applyFont="1" applyBorder="1" applyAlignment="1">
      <alignment vertical="center"/>
    </xf>
    <xf numFmtId="49" fontId="18" fillId="0" borderId="25" xfId="52" applyNumberFormat="1" applyFont="1" applyBorder="1" applyAlignment="1">
      <alignment horizontal="center" vertical="center"/>
    </xf>
    <xf numFmtId="0" fontId="18" fillId="0" borderId="26" xfId="52" applyFont="1" applyBorder="1" applyAlignment="1">
      <alignment horizontal="center" vertical="center"/>
    </xf>
    <xf numFmtId="0" fontId="34" fillId="0" borderId="25" xfId="52" applyFont="1" applyBorder="1" applyAlignment="1">
      <alignment vertical="center"/>
    </xf>
    <xf numFmtId="0" fontId="18" fillId="0" borderId="47" xfId="52" applyFont="1" applyBorder="1" applyAlignment="1">
      <alignment horizontal="center" vertical="center"/>
    </xf>
    <xf numFmtId="0" fontId="18" fillId="0" borderId="48" xfId="52" applyFont="1" applyBorder="1" applyAlignment="1">
      <alignment horizontal="center" vertical="center"/>
    </xf>
    <xf numFmtId="0" fontId="7" fillId="0" borderId="25" xfId="52" applyFont="1" applyBorder="1" applyAlignment="1">
      <alignment vertical="center"/>
    </xf>
    <xf numFmtId="0" fontId="39" fillId="0" borderId="28" xfId="52" applyFont="1" applyBorder="1" applyAlignment="1">
      <alignment vertical="center"/>
    </xf>
    <xf numFmtId="0" fontId="18" fillId="0" borderId="49" xfId="52" applyFont="1" applyBorder="1" applyAlignment="1">
      <alignment horizontal="center" vertical="center"/>
    </xf>
    <xf numFmtId="0" fontId="18" fillId="0" borderId="42" xfId="52" applyFont="1" applyBorder="1" applyAlignment="1">
      <alignment horizontal="center" vertical="center"/>
    </xf>
    <xf numFmtId="0" fontId="34" fillId="0" borderId="28" xfId="52" applyFont="1" applyBorder="1" applyAlignment="1">
      <alignment horizontal="left" vertical="center"/>
    </xf>
    <xf numFmtId="0" fontId="34" fillId="0" borderId="29" xfId="52" applyFont="1" applyBorder="1" applyAlignment="1">
      <alignment horizontal="left" vertical="center"/>
    </xf>
    <xf numFmtId="14" fontId="18" fillId="0" borderId="29" xfId="52" applyNumberFormat="1" applyFont="1" applyBorder="1" applyAlignment="1">
      <alignment horizontal="center" vertical="center"/>
    </xf>
    <xf numFmtId="14" fontId="18" fillId="0" borderId="39" xfId="52" applyNumberFormat="1" applyFont="1" applyBorder="1" applyAlignment="1">
      <alignment horizontal="center" vertical="center"/>
    </xf>
    <xf numFmtId="0" fontId="35" fillId="0" borderId="0" xfId="52" applyFont="1" applyBorder="1" applyAlignment="1">
      <alignment horizontal="left" vertical="center"/>
    </xf>
    <xf numFmtId="0" fontId="34" fillId="0" borderId="23" xfId="52" applyFont="1" applyBorder="1" applyAlignment="1">
      <alignment vertical="center"/>
    </xf>
    <xf numFmtId="0" fontId="7" fillId="0" borderId="24" xfId="52" applyFont="1" applyBorder="1" applyAlignment="1">
      <alignment horizontal="left" vertical="center"/>
    </xf>
    <xf numFmtId="0" fontId="18" fillId="0" borderId="24" xfId="52" applyFont="1" applyBorder="1" applyAlignment="1">
      <alignment horizontal="left" vertical="center"/>
    </xf>
    <xf numFmtId="0" fontId="7" fillId="0" borderId="24" xfId="52" applyFont="1" applyBorder="1" applyAlignment="1">
      <alignment vertical="center"/>
    </xf>
    <xf numFmtId="0" fontId="34" fillId="0" borderId="24" xfId="52" applyFont="1" applyBorder="1" applyAlignment="1">
      <alignment vertical="center"/>
    </xf>
    <xf numFmtId="0" fontId="7" fillId="0" borderId="25" xfId="52" applyFont="1" applyBorder="1" applyAlignment="1">
      <alignment horizontal="left" vertical="center"/>
    </xf>
    <xf numFmtId="0" fontId="34" fillId="0" borderId="0" xfId="52" applyFont="1" applyBorder="1" applyAlignment="1">
      <alignment horizontal="left" vertical="center"/>
    </xf>
    <xf numFmtId="0" fontId="11" fillId="0" borderId="36" xfId="52" applyFont="1" applyBorder="1" applyAlignment="1">
      <alignment horizontal="left" vertical="center" wrapText="1"/>
    </xf>
    <xf numFmtId="0" fontId="11" fillId="0" borderId="31" xfId="52" applyFont="1" applyBorder="1" applyAlignment="1">
      <alignment horizontal="left" vertical="center" wrapText="1"/>
    </xf>
    <xf numFmtId="0" fontId="11" fillId="0" borderId="50" xfId="52" applyFont="1" applyBorder="1" applyAlignment="1">
      <alignment horizontal="left" vertical="center" wrapText="1"/>
    </xf>
    <xf numFmtId="0" fontId="11" fillId="0" borderId="34" xfId="52" applyFont="1" applyBorder="1" applyAlignment="1">
      <alignment horizontal="left" vertical="center"/>
    </xf>
    <xf numFmtId="0" fontId="11" fillId="0" borderId="33" xfId="52" applyFont="1" applyBorder="1" applyAlignment="1">
      <alignment horizontal="left" vertical="center"/>
    </xf>
    <xf numFmtId="0" fontId="11" fillId="0" borderId="37" xfId="52" applyFont="1" applyBorder="1" applyAlignment="1">
      <alignment horizontal="left" vertical="center"/>
    </xf>
    <xf numFmtId="0" fontId="11" fillId="0" borderId="32" xfId="52" applyFont="1" applyBorder="1" applyAlignment="1">
      <alignment horizontal="left" vertical="center"/>
    </xf>
    <xf numFmtId="0" fontId="18" fillId="0" borderId="28" xfId="52" applyFont="1" applyBorder="1" applyAlignment="1">
      <alignment horizontal="left" vertical="center"/>
    </xf>
    <xf numFmtId="0" fontId="18" fillId="0" borderId="29" xfId="52" applyFont="1" applyBorder="1" applyAlignment="1">
      <alignment horizontal="left" vertical="center"/>
    </xf>
    <xf numFmtId="0" fontId="11" fillId="0" borderId="23" xfId="52" applyFont="1" applyBorder="1" applyAlignment="1">
      <alignment horizontal="left" vertical="center" wrapText="1"/>
    </xf>
    <xf numFmtId="0" fontId="11" fillId="0" borderId="24" xfId="52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34" fillId="0" borderId="27" xfId="52" applyFont="1" applyFill="1" applyBorder="1" applyAlignment="1">
      <alignment horizontal="left" vertical="center"/>
    </xf>
    <xf numFmtId="0" fontId="34" fillId="0" borderId="28" xfId="52" applyFont="1" applyBorder="1" applyAlignment="1">
      <alignment horizontal="center" vertical="center"/>
    </xf>
    <xf numFmtId="0" fontId="34" fillId="0" borderId="29" xfId="52" applyFont="1" applyBorder="1" applyAlignment="1">
      <alignment horizontal="center" vertical="center"/>
    </xf>
    <xf numFmtId="0" fontId="34" fillId="0" borderId="27" xfId="52" applyFont="1" applyBorder="1" applyAlignment="1">
      <alignment horizontal="center" vertical="center"/>
    </xf>
    <xf numFmtId="0" fontId="34" fillId="0" borderId="25" xfId="52" applyFont="1" applyBorder="1" applyAlignment="1">
      <alignment horizontal="center" vertical="center"/>
    </xf>
    <xf numFmtId="0" fontId="33" fillId="0" borderId="25" xfId="52" applyFont="1" applyBorder="1" applyAlignment="1">
      <alignment horizontal="left" vertical="center"/>
    </xf>
    <xf numFmtId="0" fontId="34" fillId="0" borderId="51" xfId="52" applyFont="1" applyFill="1" applyBorder="1" applyAlignment="1">
      <alignment horizontal="left" vertical="center"/>
    </xf>
    <xf numFmtId="0" fontId="34" fillId="0" borderId="52" xfId="52" applyFont="1" applyFill="1" applyBorder="1" applyAlignment="1">
      <alignment horizontal="left" vertical="center"/>
    </xf>
    <xf numFmtId="0" fontId="35" fillId="0" borderId="0" xfId="52" applyFont="1" applyFill="1" applyBorder="1" applyAlignment="1">
      <alignment horizontal="left" vertical="center"/>
    </xf>
    <xf numFmtId="0" fontId="18" fillId="0" borderId="36" xfId="52" applyFont="1" applyFill="1" applyBorder="1" applyAlignment="1">
      <alignment horizontal="left" vertical="center"/>
    </xf>
    <xf numFmtId="0" fontId="18" fillId="0" borderId="31" xfId="52" applyFont="1" applyFill="1" applyBorder="1" applyAlignment="1">
      <alignment horizontal="left" vertical="center"/>
    </xf>
    <xf numFmtId="0" fontId="18" fillId="0" borderId="34" xfId="52" applyFont="1" applyFill="1" applyBorder="1" applyAlignment="1">
      <alignment horizontal="left" vertical="center"/>
    </xf>
    <xf numFmtId="0" fontId="18" fillId="0" borderId="33" xfId="52" applyFont="1" applyFill="1" applyBorder="1" applyAlignment="1">
      <alignment horizontal="left" vertical="center"/>
    </xf>
    <xf numFmtId="0" fontId="34" fillId="0" borderId="34" xfId="52" applyFont="1" applyBorder="1" applyAlignment="1">
      <alignment horizontal="left" vertical="center"/>
    </xf>
    <xf numFmtId="0" fontId="34" fillId="0" borderId="33" xfId="52" applyFont="1" applyBorder="1" applyAlignment="1">
      <alignment horizontal="left" vertical="center"/>
    </xf>
    <xf numFmtId="0" fontId="35" fillId="0" borderId="53" xfId="52" applyFont="1" applyBorder="1" applyAlignment="1">
      <alignment vertical="center"/>
    </xf>
    <xf numFmtId="0" fontId="18" fillId="0" borderId="54" xfId="52" applyFont="1" applyBorder="1" applyAlignment="1">
      <alignment horizontal="center" vertical="center"/>
    </xf>
    <xf numFmtId="0" fontId="35" fillId="0" borderId="54" xfId="52" applyFont="1" applyBorder="1" applyAlignment="1">
      <alignment vertical="center"/>
    </xf>
    <xf numFmtId="58" fontId="7" fillId="0" borderId="54" xfId="52" applyNumberFormat="1" applyFont="1" applyBorder="1" applyAlignment="1">
      <alignment vertical="center"/>
    </xf>
    <xf numFmtId="0" fontId="35" fillId="0" borderId="54" xfId="52" applyFont="1" applyBorder="1" applyAlignment="1">
      <alignment horizontal="center" vertical="center"/>
    </xf>
    <xf numFmtId="0" fontId="35" fillId="0" borderId="55" xfId="52" applyFont="1" applyFill="1" applyBorder="1" applyAlignment="1">
      <alignment horizontal="left" vertical="center"/>
    </xf>
    <xf numFmtId="0" fontId="35" fillId="0" borderId="54" xfId="52" applyFont="1" applyFill="1" applyBorder="1" applyAlignment="1">
      <alignment horizontal="left" vertical="center"/>
    </xf>
    <xf numFmtId="0" fontId="35" fillId="0" borderId="56" xfId="52" applyFont="1" applyFill="1" applyBorder="1" applyAlignment="1">
      <alignment horizontal="center" vertical="center"/>
    </xf>
    <xf numFmtId="0" fontId="35" fillId="0" borderId="57" xfId="52" applyFont="1" applyFill="1" applyBorder="1" applyAlignment="1">
      <alignment horizontal="center" vertical="center"/>
    </xf>
    <xf numFmtId="0" fontId="35" fillId="0" borderId="28" xfId="52" applyFont="1" applyFill="1" applyBorder="1" applyAlignment="1">
      <alignment horizontal="center" vertical="center"/>
    </xf>
    <xf numFmtId="0" fontId="35" fillId="0" borderId="29" xfId="52" applyFont="1" applyFill="1" applyBorder="1" applyAlignment="1">
      <alignment horizontal="center" vertical="center"/>
    </xf>
    <xf numFmtId="0" fontId="7" fillId="0" borderId="46" xfId="52" applyFont="1" applyBorder="1" applyAlignment="1">
      <alignment horizontal="center" vertical="center"/>
    </xf>
    <xf numFmtId="0" fontId="7" fillId="0" borderId="58" xfId="52" applyFont="1" applyBorder="1" applyAlignment="1">
      <alignment horizontal="center" vertical="center"/>
    </xf>
    <xf numFmtId="0" fontId="18" fillId="0" borderId="39" xfId="52" applyFont="1" applyBorder="1" applyAlignment="1">
      <alignment horizontal="left" vertical="center"/>
    </xf>
    <xf numFmtId="0" fontId="18" fillId="0" borderId="38" xfId="52" applyFont="1" applyBorder="1" applyAlignment="1">
      <alignment horizontal="left" vertical="center"/>
    </xf>
    <xf numFmtId="0" fontId="34" fillId="0" borderId="39" xfId="52" applyFont="1" applyBorder="1" applyAlignment="1">
      <alignment horizontal="left" vertical="center"/>
    </xf>
    <xf numFmtId="0" fontId="33" fillId="0" borderId="24" xfId="52" applyFont="1" applyBorder="1" applyAlignment="1">
      <alignment horizontal="left" vertical="center"/>
    </xf>
    <xf numFmtId="0" fontId="33" fillId="0" borderId="38" xfId="52" applyFont="1" applyBorder="1" applyAlignment="1">
      <alignment horizontal="left" vertical="center"/>
    </xf>
    <xf numFmtId="0" fontId="33" fillId="0" borderId="32" xfId="52" applyFont="1" applyBorder="1" applyAlignment="1">
      <alignment horizontal="left" vertical="center"/>
    </xf>
    <xf numFmtId="0" fontId="33" fillId="0" borderId="33" xfId="52" applyFont="1" applyBorder="1" applyAlignment="1">
      <alignment horizontal="left" vertical="center"/>
    </xf>
    <xf numFmtId="0" fontId="33" fillId="0" borderId="41" xfId="52" applyFont="1" applyBorder="1" applyAlignment="1">
      <alignment horizontal="left" vertical="center"/>
    </xf>
    <xf numFmtId="0" fontId="18" fillId="0" borderId="26" xfId="52" applyFont="1" applyFill="1" applyBorder="1" applyAlignment="1">
      <alignment horizontal="left" vertical="center"/>
    </xf>
    <xf numFmtId="0" fontId="34" fillId="0" borderId="39" xfId="52" applyFont="1" applyBorder="1" applyAlignment="1">
      <alignment horizontal="center" vertical="center"/>
    </xf>
    <xf numFmtId="0" fontId="33" fillId="0" borderId="26" xfId="52" applyFont="1" applyBorder="1" applyAlignment="1">
      <alignment horizontal="left" vertical="center"/>
    </xf>
    <xf numFmtId="0" fontId="34" fillId="0" borderId="42" xfId="52" applyFont="1" applyFill="1" applyBorder="1" applyAlignment="1">
      <alignment horizontal="left" vertical="center"/>
    </xf>
    <xf numFmtId="0" fontId="18" fillId="0" borderId="40" xfId="52" applyFont="1" applyFill="1" applyBorder="1" applyAlignment="1">
      <alignment horizontal="left" vertical="center"/>
    </xf>
    <xf numFmtId="0" fontId="18" fillId="0" borderId="41" xfId="52" applyFont="1" applyFill="1" applyBorder="1" applyAlignment="1">
      <alignment horizontal="left" vertical="center"/>
    </xf>
    <xf numFmtId="0" fontId="34" fillId="0" borderId="41" xfId="52" applyFont="1" applyBorder="1" applyAlignment="1">
      <alignment horizontal="left" vertical="center"/>
    </xf>
    <xf numFmtId="0" fontId="18" fillId="0" borderId="59" xfId="52" applyFont="1" applyBorder="1" applyAlignment="1">
      <alignment horizontal="center" vertical="center"/>
    </xf>
    <xf numFmtId="0" fontId="35" fillId="0" borderId="60" xfId="52" applyFont="1" applyFill="1" applyBorder="1" applyAlignment="1">
      <alignment horizontal="left" vertical="center"/>
    </xf>
    <xf numFmtId="0" fontId="35" fillId="0" borderId="43" xfId="52" applyFont="1" applyFill="1" applyBorder="1" applyAlignment="1">
      <alignment horizontal="center" vertical="center"/>
    </xf>
    <xf numFmtId="0" fontId="35" fillId="0" borderId="39" xfId="52" applyFont="1" applyFill="1" applyBorder="1" applyAlignment="1">
      <alignment horizontal="center" vertical="center"/>
    </xf>
    <xf numFmtId="0" fontId="15" fillId="0" borderId="0" xfId="53" applyFont="1" applyFill="1" applyAlignment="1">
      <alignment horizontal="left"/>
    </xf>
    <xf numFmtId="0" fontId="17" fillId="0" borderId="61" xfId="52" applyFont="1" applyFill="1" applyBorder="1" applyAlignment="1">
      <alignment horizontal="left" vertical="center"/>
    </xf>
    <xf numFmtId="0" fontId="17" fillId="0" borderId="62" xfId="52" applyFont="1" applyFill="1" applyBorder="1" applyAlignment="1">
      <alignment horizontal="center" vertical="center"/>
    </xf>
    <xf numFmtId="0" fontId="18" fillId="0" borderId="62" xfId="52" applyFont="1" applyFill="1" applyBorder="1" applyAlignment="1">
      <alignment horizontal="center" vertical="center"/>
    </xf>
    <xf numFmtId="0" fontId="17" fillId="0" borderId="63" xfId="52" applyFont="1" applyFill="1" applyBorder="1" applyAlignment="1">
      <alignment horizontal="center" vertical="center"/>
    </xf>
    <xf numFmtId="0" fontId="17" fillId="0" borderId="64" xfId="52" applyFont="1" applyFill="1" applyBorder="1" applyAlignment="1">
      <alignment vertical="center"/>
    </xf>
    <xf numFmtId="0" fontId="19" fillId="0" borderId="64" xfId="52" applyFont="1" applyFill="1" applyBorder="1" applyAlignment="1">
      <alignment horizontal="center" vertical="center"/>
    </xf>
    <xf numFmtId="0" fontId="20" fillId="0" borderId="65" xfId="53" applyFont="1" applyFill="1" applyBorder="1" applyAlignment="1" applyProtection="1">
      <alignment horizontal="center" vertical="center"/>
    </xf>
    <xf numFmtId="0" fontId="24" fillId="0" borderId="4" xfId="55" applyFont="1" applyFill="1" applyBorder="1" applyAlignment="1">
      <alignment horizontal="center"/>
    </xf>
    <xf numFmtId="0" fontId="24" fillId="0" borderId="2" xfId="55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left" vertical="center"/>
    </xf>
    <xf numFmtId="0" fontId="28" fillId="0" borderId="66" xfId="0" applyNumberFormat="1" applyFont="1" applyFill="1" applyBorder="1" applyAlignment="1">
      <alignment shrinkToFit="1"/>
    </xf>
    <xf numFmtId="0" fontId="29" fillId="0" borderId="67" xfId="0" applyNumberFormat="1" applyFont="1" applyFill="1" applyBorder="1" applyAlignment="1">
      <alignment horizontal="center" vertical="center"/>
    </xf>
    <xf numFmtId="0" fontId="30" fillId="0" borderId="67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5" fillId="0" borderId="64" xfId="53" applyFont="1" applyFill="1" applyBorder="1" applyAlignment="1">
      <alignment horizontal="center"/>
    </xf>
    <xf numFmtId="0" fontId="17" fillId="0" borderId="64" xfId="52" applyFont="1" applyFill="1" applyBorder="1" applyAlignment="1">
      <alignment horizontal="left" vertical="center"/>
    </xf>
    <xf numFmtId="0" fontId="15" fillId="0" borderId="64" xfId="52" applyFont="1" applyFill="1" applyBorder="1" applyAlignment="1">
      <alignment horizontal="center" vertical="center"/>
    </xf>
    <xf numFmtId="0" fontId="15" fillId="0" borderId="68" xfId="52" applyFont="1" applyFill="1" applyBorder="1" applyAlignment="1">
      <alignment horizontal="center" vertical="center"/>
    </xf>
    <xf numFmtId="0" fontId="0" fillId="0" borderId="69" xfId="0" applyFont="1" applyFill="1" applyBorder="1" applyAlignment="1">
      <alignment horizontal="left" vertical="center"/>
    </xf>
    <xf numFmtId="0" fontId="15" fillId="0" borderId="2" xfId="53" applyFont="1" applyFill="1" applyBorder="1" applyAlignment="1">
      <alignment horizontal="center"/>
    </xf>
    <xf numFmtId="0" fontId="21" fillId="0" borderId="70" xfId="53" applyFont="1" applyFill="1" applyBorder="1" applyAlignment="1" applyProtection="1">
      <alignment horizontal="center" vertical="center"/>
    </xf>
    <xf numFmtId="0" fontId="0" fillId="0" borderId="71" xfId="0" applyFont="1" applyFill="1" applyBorder="1" applyAlignment="1">
      <alignment horizontal="left" vertical="center"/>
    </xf>
    <xf numFmtId="180" fontId="22" fillId="0" borderId="8" xfId="0" applyNumberFormat="1" applyFont="1" applyFill="1" applyBorder="1" applyAlignment="1">
      <alignment horizontal="center" vertical="center"/>
    </xf>
    <xf numFmtId="0" fontId="34" fillId="0" borderId="8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72" xfId="0" applyFont="1" applyFill="1" applyBorder="1" applyAlignment="1">
      <alignment horizontal="center" vertical="center"/>
    </xf>
    <xf numFmtId="49" fontId="31" fillId="0" borderId="25" xfId="54" applyNumberFormat="1" applyFont="1" applyFill="1" applyBorder="1" applyAlignment="1">
      <alignment horizontal="center" vertical="center"/>
    </xf>
    <xf numFmtId="0" fontId="22" fillId="0" borderId="25" xfId="0" applyNumberFormat="1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 wrapText="1"/>
    </xf>
    <xf numFmtId="0" fontId="15" fillId="0" borderId="25" xfId="53" applyFont="1" applyFill="1" applyBorder="1" applyAlignment="1"/>
    <xf numFmtId="0" fontId="22" fillId="0" borderId="73" xfId="0" applyNumberFormat="1" applyFont="1" applyFill="1" applyBorder="1" applyAlignment="1">
      <alignment horizontal="center" vertical="center"/>
    </xf>
    <xf numFmtId="49" fontId="31" fillId="0" borderId="73" xfId="54" applyNumberFormat="1" applyFont="1" applyFill="1" applyBorder="1" applyAlignment="1">
      <alignment horizontal="center" vertical="center"/>
    </xf>
    <xf numFmtId="0" fontId="15" fillId="0" borderId="74" xfId="53" applyFont="1" applyFill="1" applyBorder="1" applyAlignment="1">
      <alignment horizontal="center"/>
    </xf>
    <xf numFmtId="49" fontId="15" fillId="0" borderId="75" xfId="53" applyNumberFormat="1" applyFont="1" applyFill="1" applyBorder="1" applyAlignment="1">
      <alignment horizontal="center"/>
    </xf>
    <xf numFmtId="49" fontId="31" fillId="0" borderId="75" xfId="54" applyNumberFormat="1" applyFont="1" applyFill="1" applyBorder="1" applyAlignment="1">
      <alignment horizontal="center" vertical="center"/>
    </xf>
    <xf numFmtId="49" fontId="31" fillId="0" borderId="76" xfId="54" applyNumberFormat="1" applyFont="1" applyFill="1" applyBorder="1" applyAlignment="1">
      <alignment horizontal="center" vertical="center"/>
    </xf>
    <xf numFmtId="14" fontId="21" fillId="0" borderId="0" xfId="53" applyNumberFormat="1" applyFont="1" applyFill="1" applyAlignment="1"/>
    <xf numFmtId="0" fontId="7" fillId="0" borderId="0" xfId="52" applyFont="1" applyBorder="1" applyAlignment="1">
      <alignment horizontal="left" vertical="center"/>
    </xf>
    <xf numFmtId="0" fontId="40" fillId="0" borderId="22" xfId="52" applyFont="1" applyBorder="1" applyAlignment="1">
      <alignment horizontal="center" vertical="top"/>
    </xf>
    <xf numFmtId="0" fontId="34" fillId="0" borderId="77" xfId="52" applyFont="1" applyBorder="1" applyAlignment="1">
      <alignment horizontal="left" vertical="center"/>
    </xf>
    <xf numFmtId="0" fontId="34" fillId="0" borderId="22" xfId="52" applyFont="1" applyBorder="1" applyAlignment="1">
      <alignment horizontal="left" vertical="center"/>
    </xf>
    <xf numFmtId="0" fontId="34" fillId="0" borderId="35" xfId="52" applyFont="1" applyBorder="1" applyAlignment="1">
      <alignment horizontal="left" vertical="center"/>
    </xf>
    <xf numFmtId="0" fontId="35" fillId="0" borderId="55" xfId="52" applyFont="1" applyBorder="1" applyAlignment="1">
      <alignment horizontal="left" vertical="center"/>
    </xf>
    <xf numFmtId="0" fontId="35" fillId="0" borderId="54" xfId="52" applyFont="1" applyBorder="1" applyAlignment="1">
      <alignment horizontal="left" vertical="center"/>
    </xf>
    <xf numFmtId="0" fontId="34" fillId="0" borderId="56" xfId="52" applyFont="1" applyBorder="1" applyAlignment="1">
      <alignment vertical="center"/>
    </xf>
    <xf numFmtId="0" fontId="7" fillId="0" borderId="57" xfId="52" applyFont="1" applyBorder="1" applyAlignment="1">
      <alignment horizontal="left" vertical="center"/>
    </xf>
    <xf numFmtId="0" fontId="18" fillId="0" borderId="57" xfId="52" applyFont="1" applyBorder="1" applyAlignment="1">
      <alignment horizontal="left" vertical="center"/>
    </xf>
    <xf numFmtId="0" fontId="7" fillId="0" borderId="57" xfId="52" applyFont="1" applyBorder="1" applyAlignment="1">
      <alignment vertical="center"/>
    </xf>
    <xf numFmtId="0" fontId="34" fillId="0" borderId="57" xfId="52" applyFont="1" applyBorder="1" applyAlignment="1">
      <alignment vertical="center"/>
    </xf>
    <xf numFmtId="0" fontId="34" fillId="0" borderId="56" xfId="52" applyFont="1" applyBorder="1" applyAlignment="1">
      <alignment horizontal="center" vertical="center"/>
    </xf>
    <xf numFmtId="0" fontId="18" fillId="0" borderId="57" xfId="52" applyFont="1" applyBorder="1" applyAlignment="1">
      <alignment horizontal="center" vertical="center"/>
    </xf>
    <xf numFmtId="0" fontId="34" fillId="0" borderId="57" xfId="52" applyFont="1" applyBorder="1" applyAlignment="1">
      <alignment horizontal="center" vertical="center"/>
    </xf>
    <xf numFmtId="0" fontId="7" fillId="0" borderId="57" xfId="52" applyFont="1" applyBorder="1" applyAlignment="1">
      <alignment horizontal="center" vertical="center"/>
    </xf>
    <xf numFmtId="0" fontId="18" fillId="0" borderId="25" xfId="52" applyFont="1" applyBorder="1" applyAlignment="1">
      <alignment horizontal="center" vertical="center"/>
    </xf>
    <xf numFmtId="0" fontId="7" fillId="0" borderId="25" xfId="52" applyFont="1" applyBorder="1" applyAlignment="1">
      <alignment horizontal="center" vertical="center"/>
    </xf>
    <xf numFmtId="0" fontId="34" fillId="0" borderId="51" xfId="52" applyFont="1" applyBorder="1" applyAlignment="1">
      <alignment horizontal="left" vertical="center" wrapText="1"/>
    </xf>
    <xf numFmtId="0" fontId="34" fillId="0" borderId="52" xfId="52" applyFont="1" applyBorder="1" applyAlignment="1">
      <alignment horizontal="left" vertical="center" wrapText="1"/>
    </xf>
    <xf numFmtId="0" fontId="34" fillId="0" borderId="78" xfId="52" applyFont="1" applyBorder="1" applyAlignment="1">
      <alignment horizontal="left" vertical="center"/>
    </xf>
    <xf numFmtId="0" fontId="34" fillId="0" borderId="79" xfId="52" applyFont="1" applyBorder="1" applyAlignment="1">
      <alignment horizontal="left" vertical="center"/>
    </xf>
    <xf numFmtId="0" fontId="41" fillId="0" borderId="80" xfId="52" applyFont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/>
    </xf>
    <xf numFmtId="0" fontId="42" fillId="3" borderId="2" xfId="0" applyFont="1" applyFill="1" applyBorder="1" applyAlignment="1" applyProtection="1">
      <alignment horizontal="center" vertical="center" wrapText="1"/>
      <protection locked="0"/>
    </xf>
    <xf numFmtId="0" fontId="43" fillId="3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/>
    </xf>
    <xf numFmtId="9" fontId="18" fillId="0" borderId="2" xfId="52" applyNumberFormat="1" applyFont="1" applyBorder="1" applyAlignment="1">
      <alignment horizontal="center" vertical="center"/>
    </xf>
    <xf numFmtId="9" fontId="18" fillId="0" borderId="57" xfId="52" applyNumberFormat="1" applyFont="1" applyBorder="1" applyAlignment="1">
      <alignment horizontal="center" vertical="center"/>
    </xf>
    <xf numFmtId="0" fontId="44" fillId="0" borderId="2" xfId="0" applyFont="1" applyFill="1" applyBorder="1" applyAlignment="1">
      <alignment horizontal="center" vertical="center"/>
    </xf>
    <xf numFmtId="9" fontId="18" fillId="0" borderId="25" xfId="52" applyNumberFormat="1" applyFont="1" applyBorder="1" applyAlignment="1">
      <alignment horizontal="center" vertical="center"/>
    </xf>
    <xf numFmtId="0" fontId="18" fillId="0" borderId="27" xfId="52" applyFont="1" applyBorder="1" applyAlignment="1">
      <alignment horizontal="left" vertical="center"/>
    </xf>
    <xf numFmtId="0" fontId="35" fillId="0" borderId="55" xfId="0" applyFont="1" applyBorder="1" applyAlignment="1">
      <alignment horizontal="left" vertical="center"/>
    </xf>
    <xf numFmtId="0" fontId="35" fillId="0" borderId="54" xfId="0" applyFont="1" applyBorder="1" applyAlignment="1">
      <alignment horizontal="left" vertical="center"/>
    </xf>
    <xf numFmtId="9" fontId="18" fillId="0" borderId="36" xfId="52" applyNumberFormat="1" applyFont="1" applyBorder="1" applyAlignment="1">
      <alignment horizontal="left" vertical="center"/>
    </xf>
    <xf numFmtId="9" fontId="18" fillId="0" borderId="31" xfId="52" applyNumberFormat="1" applyFont="1" applyBorder="1" applyAlignment="1">
      <alignment horizontal="left" vertical="center"/>
    </xf>
    <xf numFmtId="9" fontId="18" fillId="0" borderId="51" xfId="52" applyNumberFormat="1" applyFont="1" applyBorder="1" applyAlignment="1">
      <alignment horizontal="left" vertical="center"/>
    </xf>
    <xf numFmtId="9" fontId="18" fillId="0" borderId="52" xfId="52" applyNumberFormat="1" applyFont="1" applyBorder="1" applyAlignment="1">
      <alignment horizontal="left" vertical="center"/>
    </xf>
    <xf numFmtId="0" fontId="33" fillId="0" borderId="56" xfId="52" applyFont="1" applyFill="1" applyBorder="1" applyAlignment="1">
      <alignment horizontal="left" vertical="center"/>
    </xf>
    <xf numFmtId="0" fontId="33" fillId="0" borderId="57" xfId="52" applyFont="1" applyFill="1" applyBorder="1" applyAlignment="1">
      <alignment horizontal="left" vertical="center"/>
    </xf>
    <xf numFmtId="0" fontId="33" fillId="0" borderId="49" xfId="52" applyFont="1" applyFill="1" applyBorder="1" applyAlignment="1">
      <alignment horizontal="left" vertical="center"/>
    </xf>
    <xf numFmtId="0" fontId="33" fillId="0" borderId="52" xfId="52" applyFont="1" applyFill="1" applyBorder="1" applyAlignment="1">
      <alignment horizontal="left" vertical="center"/>
    </xf>
    <xf numFmtId="0" fontId="35" fillId="0" borderId="35" xfId="52" applyFont="1" applyFill="1" applyBorder="1" applyAlignment="1">
      <alignment horizontal="left" vertical="center"/>
    </xf>
    <xf numFmtId="0" fontId="18" fillId="0" borderId="81" xfId="52" applyFont="1" applyFill="1" applyBorder="1" applyAlignment="1">
      <alignment horizontal="left" vertical="center"/>
    </xf>
    <xf numFmtId="0" fontId="18" fillId="0" borderId="82" xfId="52" applyFont="1" applyFill="1" applyBorder="1" applyAlignment="1">
      <alignment horizontal="left" vertical="center"/>
    </xf>
    <xf numFmtId="0" fontId="35" fillId="0" borderId="45" xfId="52" applyFont="1" applyBorder="1" applyAlignment="1">
      <alignment vertical="center"/>
    </xf>
    <xf numFmtId="0" fontId="45" fillId="0" borderId="54" xfId="52" applyFont="1" applyBorder="1" applyAlignment="1">
      <alignment horizontal="center" vertical="center"/>
    </xf>
    <xf numFmtId="0" fontId="35" fillId="0" borderId="46" xfId="52" applyFont="1" applyBorder="1" applyAlignment="1">
      <alignment vertical="center"/>
    </xf>
    <xf numFmtId="0" fontId="18" fillId="0" borderId="83" xfId="52" applyFont="1" applyBorder="1" applyAlignment="1">
      <alignment vertical="center"/>
    </xf>
    <xf numFmtId="0" fontId="35" fillId="0" borderId="83" xfId="52" applyFont="1" applyBorder="1" applyAlignment="1">
      <alignment vertical="center"/>
    </xf>
    <xf numFmtId="58" fontId="7" fillId="0" borderId="46" xfId="52" applyNumberFormat="1" applyFont="1" applyBorder="1" applyAlignment="1">
      <alignment vertical="center"/>
    </xf>
    <xf numFmtId="0" fontId="35" fillId="0" borderId="35" xfId="52" applyFont="1" applyBorder="1" applyAlignment="1">
      <alignment horizontal="center" vertical="center"/>
    </xf>
    <xf numFmtId="0" fontId="18" fillId="0" borderId="84" xfId="52" applyFont="1" applyFill="1" applyBorder="1" applyAlignment="1">
      <alignment horizontal="left" vertical="center"/>
    </xf>
    <xf numFmtId="0" fontId="18" fillId="0" borderId="35" xfId="52" applyFont="1" applyFill="1" applyBorder="1" applyAlignment="1">
      <alignment horizontal="left" vertical="center"/>
    </xf>
    <xf numFmtId="0" fontId="34" fillId="0" borderId="85" xfId="52" applyFont="1" applyBorder="1" applyAlignment="1">
      <alignment horizontal="left" vertical="center"/>
    </xf>
    <xf numFmtId="0" fontId="35" fillId="0" borderId="60" xfId="52" applyFont="1" applyBorder="1" applyAlignment="1">
      <alignment horizontal="left" vertical="center"/>
    </xf>
    <xf numFmtId="0" fontId="18" fillId="0" borderId="43" xfId="52" applyFont="1" applyBorder="1" applyAlignment="1">
      <alignment horizontal="left" vertical="center"/>
    </xf>
    <xf numFmtId="0" fontId="34" fillId="0" borderId="0" xfId="52" applyFont="1" applyBorder="1" applyAlignment="1">
      <alignment vertical="center"/>
    </xf>
    <xf numFmtId="0" fontId="34" fillId="0" borderId="42" xfId="52" applyFont="1" applyBorder="1" applyAlignment="1">
      <alignment horizontal="left" vertical="center" wrapText="1"/>
    </xf>
    <xf numFmtId="0" fontId="34" fillId="0" borderId="43" xfId="52" applyFont="1" applyBorder="1" applyAlignment="1">
      <alignment horizontal="left" vertical="center"/>
    </xf>
    <xf numFmtId="0" fontId="34" fillId="0" borderId="2" xfId="52" applyFont="1" applyBorder="1" applyAlignment="1">
      <alignment horizontal="center" vertical="center"/>
    </xf>
    <xf numFmtId="0" fontId="46" fillId="0" borderId="41" xfId="52" applyFont="1" applyBorder="1" applyAlignment="1">
      <alignment horizontal="left" vertical="center"/>
    </xf>
    <xf numFmtId="0" fontId="11" fillId="0" borderId="26" xfId="52" applyFont="1" applyBorder="1" applyAlignment="1">
      <alignment horizontal="left" vertical="center"/>
    </xf>
    <xf numFmtId="0" fontId="35" fillId="0" borderId="60" xfId="0" applyFont="1" applyBorder="1" applyAlignment="1">
      <alignment horizontal="left" vertical="center"/>
    </xf>
    <xf numFmtId="9" fontId="18" fillId="0" borderId="40" xfId="52" applyNumberFormat="1" applyFont="1" applyBorder="1" applyAlignment="1">
      <alignment horizontal="left" vertical="center"/>
    </xf>
    <xf numFmtId="9" fontId="18" fillId="0" borderId="42" xfId="52" applyNumberFormat="1" applyFont="1" applyBorder="1" applyAlignment="1">
      <alignment horizontal="left" vertical="center"/>
    </xf>
    <xf numFmtId="0" fontId="33" fillId="0" borderId="43" xfId="52" applyFont="1" applyFill="1" applyBorder="1" applyAlignment="1">
      <alignment horizontal="left" vertical="center"/>
    </xf>
    <xf numFmtId="0" fontId="33" fillId="0" borderId="42" xfId="52" applyFont="1" applyFill="1" applyBorder="1" applyAlignment="1">
      <alignment horizontal="left" vertical="center"/>
    </xf>
    <xf numFmtId="0" fontId="18" fillId="0" borderId="86" xfId="52" applyFont="1" applyFill="1" applyBorder="1" applyAlignment="1">
      <alignment horizontal="left" vertical="center"/>
    </xf>
    <xf numFmtId="0" fontId="35" fillId="0" borderId="87" xfId="52" applyFont="1" applyBorder="1" applyAlignment="1">
      <alignment horizontal="center" vertical="center"/>
    </xf>
    <xf numFmtId="0" fontId="18" fillId="0" borderId="83" xfId="52" applyFont="1" applyBorder="1" applyAlignment="1">
      <alignment horizontal="center" vertical="center"/>
    </xf>
    <xf numFmtId="0" fontId="18" fillId="0" borderId="85" xfId="52" applyFont="1" applyBorder="1" applyAlignment="1">
      <alignment horizontal="center" vertical="center"/>
    </xf>
    <xf numFmtId="0" fontId="18" fillId="0" borderId="85" xfId="52" applyFont="1" applyFill="1" applyBorder="1" applyAlignment="1">
      <alignment horizontal="left" vertical="center"/>
    </xf>
    <xf numFmtId="0" fontId="47" fillId="0" borderId="9" xfId="0" applyFont="1" applyBorder="1" applyAlignment="1">
      <alignment horizontal="center" vertical="center" wrapText="1"/>
    </xf>
    <xf numFmtId="0" fontId="47" fillId="0" borderId="12" xfId="0" applyFont="1" applyBorder="1" applyAlignment="1">
      <alignment horizontal="center" vertical="center" wrapText="1"/>
    </xf>
    <xf numFmtId="0" fontId="48" fillId="0" borderId="13" xfId="0" applyFont="1" applyBorder="1"/>
    <xf numFmtId="0" fontId="48" fillId="0" borderId="2" xfId="0" applyFont="1" applyBorder="1"/>
    <xf numFmtId="0" fontId="48" fillId="0" borderId="5" xfId="0" applyFont="1" applyBorder="1" applyAlignment="1">
      <alignment horizontal="center" vertical="center"/>
    </xf>
    <xf numFmtId="0" fontId="48" fillId="0" borderId="7" xfId="0" applyFont="1" applyBorder="1" applyAlignment="1">
      <alignment horizontal="center" vertical="center"/>
    </xf>
    <xf numFmtId="0" fontId="48" fillId="5" borderId="5" xfId="0" applyFont="1" applyFill="1" applyBorder="1" applyAlignment="1">
      <alignment horizontal="center" vertical="center"/>
    </xf>
    <xf numFmtId="0" fontId="48" fillId="5" borderId="7" xfId="0" applyFont="1" applyFill="1" applyBorder="1" applyAlignment="1">
      <alignment horizontal="center" vertical="center"/>
    </xf>
    <xf numFmtId="0" fontId="48" fillId="5" borderId="2" xfId="0" applyFont="1" applyFill="1" applyBorder="1"/>
    <xf numFmtId="0" fontId="0" fillId="0" borderId="13" xfId="0" applyBorder="1"/>
    <xf numFmtId="0" fontId="0" fillId="5" borderId="2" xfId="0" applyFill="1" applyBorder="1"/>
    <xf numFmtId="0" fontId="0" fillId="0" borderId="15" xfId="0" applyBorder="1"/>
    <xf numFmtId="0" fontId="0" fillId="0" borderId="16" xfId="0" applyBorder="1"/>
    <xf numFmtId="0" fontId="0" fillId="5" borderId="16" xfId="0" applyFill="1" applyBorder="1"/>
    <xf numFmtId="0" fontId="0" fillId="6" borderId="0" xfId="0" applyFill="1"/>
    <xf numFmtId="0" fontId="47" fillId="0" borderId="17" xfId="0" applyFont="1" applyBorder="1" applyAlignment="1">
      <alignment horizontal="center" vertical="center" wrapText="1"/>
    </xf>
    <xf numFmtId="0" fontId="48" fillId="0" borderId="88" xfId="0" applyFont="1" applyBorder="1" applyAlignment="1">
      <alignment horizontal="center" vertical="center"/>
    </xf>
    <xf numFmtId="0" fontId="48" fillId="0" borderId="18" xfId="0" applyFont="1" applyBorder="1"/>
    <xf numFmtId="0" fontId="0" fillId="0" borderId="18" xfId="0" applyBorder="1"/>
    <xf numFmtId="0" fontId="0" fillId="0" borderId="4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9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8" fillId="7" borderId="2" xfId="0" applyFont="1" applyFill="1" applyBorder="1" applyAlignment="1">
      <alignment vertical="top" wrapText="1"/>
    </xf>
    <xf numFmtId="0" fontId="5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1" fillId="0" borderId="0" xfId="0" applyFont="1"/>
    <xf numFmtId="0" fontId="51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常规_110509_2006-09-28 2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1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2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3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84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7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8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89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0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1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2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93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1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2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3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84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7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8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89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0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1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2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93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45720</xdr:colOff>
      <xdr:row>2</xdr:row>
      <xdr:rowOff>7620</xdr:rowOff>
    </xdr:from>
    <xdr:to>
      <xdr:col>8</xdr:col>
      <xdr:colOff>988695</xdr:colOff>
      <xdr:row>5</xdr:row>
      <xdr:rowOff>5080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39025" y="588645"/>
          <a:ext cx="942975" cy="7118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8.xml"/><Relationship Id="rId8" Type="http://schemas.openxmlformats.org/officeDocument/2006/relationships/ctrlProp" Target="../ctrlProps/ctrlProp127.xml"/><Relationship Id="rId7" Type="http://schemas.openxmlformats.org/officeDocument/2006/relationships/ctrlProp" Target="../ctrlProps/ctrlProp126.xml"/><Relationship Id="rId6" Type="http://schemas.openxmlformats.org/officeDocument/2006/relationships/ctrlProp" Target="../ctrlProps/ctrlProp125.xml"/><Relationship Id="rId5" Type="http://schemas.openxmlformats.org/officeDocument/2006/relationships/ctrlProp" Target="../ctrlProps/ctrlProp124.xml"/><Relationship Id="rId41" Type="http://schemas.openxmlformats.org/officeDocument/2006/relationships/ctrlProp" Target="../ctrlProps/ctrlProp160.xml"/><Relationship Id="rId40" Type="http://schemas.openxmlformats.org/officeDocument/2006/relationships/ctrlProp" Target="../ctrlProps/ctrlProp159.xml"/><Relationship Id="rId4" Type="http://schemas.openxmlformats.org/officeDocument/2006/relationships/ctrlProp" Target="../ctrlProps/ctrlProp123.xml"/><Relationship Id="rId39" Type="http://schemas.openxmlformats.org/officeDocument/2006/relationships/ctrlProp" Target="../ctrlProps/ctrlProp158.xml"/><Relationship Id="rId38" Type="http://schemas.openxmlformats.org/officeDocument/2006/relationships/ctrlProp" Target="../ctrlProps/ctrlProp157.xml"/><Relationship Id="rId37" Type="http://schemas.openxmlformats.org/officeDocument/2006/relationships/ctrlProp" Target="../ctrlProps/ctrlProp156.xml"/><Relationship Id="rId36" Type="http://schemas.openxmlformats.org/officeDocument/2006/relationships/ctrlProp" Target="../ctrlProps/ctrlProp155.xml"/><Relationship Id="rId35" Type="http://schemas.openxmlformats.org/officeDocument/2006/relationships/ctrlProp" Target="../ctrlProps/ctrlProp154.xml"/><Relationship Id="rId34" Type="http://schemas.openxmlformats.org/officeDocument/2006/relationships/ctrlProp" Target="../ctrlProps/ctrlProp153.xml"/><Relationship Id="rId33" Type="http://schemas.openxmlformats.org/officeDocument/2006/relationships/ctrlProp" Target="../ctrlProps/ctrlProp152.xml"/><Relationship Id="rId32" Type="http://schemas.openxmlformats.org/officeDocument/2006/relationships/ctrlProp" Target="../ctrlProps/ctrlProp151.xml"/><Relationship Id="rId31" Type="http://schemas.openxmlformats.org/officeDocument/2006/relationships/ctrlProp" Target="../ctrlProps/ctrlProp150.xml"/><Relationship Id="rId30" Type="http://schemas.openxmlformats.org/officeDocument/2006/relationships/ctrlProp" Target="../ctrlProps/ctrlProp149.xml"/><Relationship Id="rId3" Type="http://schemas.openxmlformats.org/officeDocument/2006/relationships/ctrlProp" Target="../ctrlProps/ctrlProp122.xml"/><Relationship Id="rId29" Type="http://schemas.openxmlformats.org/officeDocument/2006/relationships/ctrlProp" Target="../ctrlProps/ctrlProp148.xml"/><Relationship Id="rId28" Type="http://schemas.openxmlformats.org/officeDocument/2006/relationships/ctrlProp" Target="../ctrlProps/ctrlProp147.xml"/><Relationship Id="rId27" Type="http://schemas.openxmlformats.org/officeDocument/2006/relationships/ctrlProp" Target="../ctrlProps/ctrlProp146.xml"/><Relationship Id="rId26" Type="http://schemas.openxmlformats.org/officeDocument/2006/relationships/ctrlProp" Target="../ctrlProps/ctrlProp145.xml"/><Relationship Id="rId25" Type="http://schemas.openxmlformats.org/officeDocument/2006/relationships/ctrlProp" Target="../ctrlProps/ctrlProp144.xml"/><Relationship Id="rId24" Type="http://schemas.openxmlformats.org/officeDocument/2006/relationships/ctrlProp" Target="../ctrlProps/ctrlProp143.xml"/><Relationship Id="rId23" Type="http://schemas.openxmlformats.org/officeDocument/2006/relationships/ctrlProp" Target="../ctrlProps/ctrlProp142.xml"/><Relationship Id="rId22" Type="http://schemas.openxmlformats.org/officeDocument/2006/relationships/ctrlProp" Target="../ctrlProps/ctrlProp141.xml"/><Relationship Id="rId21" Type="http://schemas.openxmlformats.org/officeDocument/2006/relationships/ctrlProp" Target="../ctrlProps/ctrlProp140.xml"/><Relationship Id="rId20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8.xml"/><Relationship Id="rId18" Type="http://schemas.openxmlformats.org/officeDocument/2006/relationships/ctrlProp" Target="../ctrlProps/ctrlProp137.xml"/><Relationship Id="rId17" Type="http://schemas.openxmlformats.org/officeDocument/2006/relationships/ctrlProp" Target="../ctrlProps/ctrlProp136.xml"/><Relationship Id="rId16" Type="http://schemas.openxmlformats.org/officeDocument/2006/relationships/ctrlProp" Target="../ctrlProps/ctrlProp135.xml"/><Relationship Id="rId15" Type="http://schemas.openxmlformats.org/officeDocument/2006/relationships/ctrlProp" Target="../ctrlProps/ctrlProp134.xml"/><Relationship Id="rId14" Type="http://schemas.openxmlformats.org/officeDocument/2006/relationships/ctrlProp" Target="../ctrlProps/ctrlProp133.xml"/><Relationship Id="rId13" Type="http://schemas.openxmlformats.org/officeDocument/2006/relationships/ctrlProp" Target="../ctrlProps/ctrlProp132.xml"/><Relationship Id="rId12" Type="http://schemas.openxmlformats.org/officeDocument/2006/relationships/ctrlProp" Target="../ctrlProps/ctrlProp131.xml"/><Relationship Id="rId11" Type="http://schemas.openxmlformats.org/officeDocument/2006/relationships/ctrlProp" Target="../ctrlProps/ctrlProp130.xml"/><Relationship Id="rId10" Type="http://schemas.openxmlformats.org/officeDocument/2006/relationships/ctrlProp" Target="../ctrlProps/ctrlProp12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67.xml"/><Relationship Id="rId8" Type="http://schemas.openxmlformats.org/officeDocument/2006/relationships/ctrlProp" Target="../ctrlProps/ctrlProp166.xml"/><Relationship Id="rId7" Type="http://schemas.openxmlformats.org/officeDocument/2006/relationships/ctrlProp" Target="../ctrlProps/ctrlProp165.xml"/><Relationship Id="rId6" Type="http://schemas.openxmlformats.org/officeDocument/2006/relationships/ctrlProp" Target="../ctrlProps/ctrlProp164.xml"/><Relationship Id="rId5" Type="http://schemas.openxmlformats.org/officeDocument/2006/relationships/ctrlProp" Target="../ctrlProps/ctrlProp163.xml"/><Relationship Id="rId41" Type="http://schemas.openxmlformats.org/officeDocument/2006/relationships/ctrlProp" Target="../ctrlProps/ctrlProp199.xml"/><Relationship Id="rId40" Type="http://schemas.openxmlformats.org/officeDocument/2006/relationships/ctrlProp" Target="../ctrlProps/ctrlProp198.xml"/><Relationship Id="rId4" Type="http://schemas.openxmlformats.org/officeDocument/2006/relationships/ctrlProp" Target="../ctrlProps/ctrlProp162.xml"/><Relationship Id="rId39" Type="http://schemas.openxmlformats.org/officeDocument/2006/relationships/ctrlProp" Target="../ctrlProps/ctrlProp197.xml"/><Relationship Id="rId38" Type="http://schemas.openxmlformats.org/officeDocument/2006/relationships/ctrlProp" Target="../ctrlProps/ctrlProp196.xml"/><Relationship Id="rId37" Type="http://schemas.openxmlformats.org/officeDocument/2006/relationships/ctrlProp" Target="../ctrlProps/ctrlProp195.xml"/><Relationship Id="rId36" Type="http://schemas.openxmlformats.org/officeDocument/2006/relationships/ctrlProp" Target="../ctrlProps/ctrlProp194.xml"/><Relationship Id="rId35" Type="http://schemas.openxmlformats.org/officeDocument/2006/relationships/ctrlProp" Target="../ctrlProps/ctrlProp193.xml"/><Relationship Id="rId34" Type="http://schemas.openxmlformats.org/officeDocument/2006/relationships/ctrlProp" Target="../ctrlProps/ctrlProp192.xml"/><Relationship Id="rId33" Type="http://schemas.openxmlformats.org/officeDocument/2006/relationships/ctrlProp" Target="../ctrlProps/ctrlProp191.xml"/><Relationship Id="rId32" Type="http://schemas.openxmlformats.org/officeDocument/2006/relationships/ctrlProp" Target="../ctrlProps/ctrlProp190.xml"/><Relationship Id="rId31" Type="http://schemas.openxmlformats.org/officeDocument/2006/relationships/ctrlProp" Target="../ctrlProps/ctrlProp189.xml"/><Relationship Id="rId30" Type="http://schemas.openxmlformats.org/officeDocument/2006/relationships/ctrlProp" Target="../ctrlProps/ctrlProp188.xml"/><Relationship Id="rId3" Type="http://schemas.openxmlformats.org/officeDocument/2006/relationships/ctrlProp" Target="../ctrlProps/ctrlProp161.xml"/><Relationship Id="rId29" Type="http://schemas.openxmlformats.org/officeDocument/2006/relationships/ctrlProp" Target="../ctrlProps/ctrlProp187.xml"/><Relationship Id="rId28" Type="http://schemas.openxmlformats.org/officeDocument/2006/relationships/ctrlProp" Target="../ctrlProps/ctrlProp186.xml"/><Relationship Id="rId27" Type="http://schemas.openxmlformats.org/officeDocument/2006/relationships/ctrlProp" Target="../ctrlProps/ctrlProp185.xml"/><Relationship Id="rId26" Type="http://schemas.openxmlformats.org/officeDocument/2006/relationships/ctrlProp" Target="../ctrlProps/ctrlProp184.xml"/><Relationship Id="rId25" Type="http://schemas.openxmlformats.org/officeDocument/2006/relationships/ctrlProp" Target="../ctrlProps/ctrlProp183.xml"/><Relationship Id="rId24" Type="http://schemas.openxmlformats.org/officeDocument/2006/relationships/ctrlProp" Target="../ctrlProps/ctrlProp182.xml"/><Relationship Id="rId23" Type="http://schemas.openxmlformats.org/officeDocument/2006/relationships/ctrlProp" Target="../ctrlProps/ctrlProp181.xml"/><Relationship Id="rId22" Type="http://schemas.openxmlformats.org/officeDocument/2006/relationships/ctrlProp" Target="../ctrlProps/ctrlProp180.xml"/><Relationship Id="rId21" Type="http://schemas.openxmlformats.org/officeDocument/2006/relationships/ctrlProp" Target="../ctrlProps/ctrlProp179.xml"/><Relationship Id="rId20" Type="http://schemas.openxmlformats.org/officeDocument/2006/relationships/ctrlProp" Target="../ctrlProps/ctrlProp17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77.xml"/><Relationship Id="rId18" Type="http://schemas.openxmlformats.org/officeDocument/2006/relationships/ctrlProp" Target="../ctrlProps/ctrlProp176.xml"/><Relationship Id="rId17" Type="http://schemas.openxmlformats.org/officeDocument/2006/relationships/ctrlProp" Target="../ctrlProps/ctrlProp175.xml"/><Relationship Id="rId16" Type="http://schemas.openxmlformats.org/officeDocument/2006/relationships/ctrlProp" Target="../ctrlProps/ctrlProp174.xml"/><Relationship Id="rId15" Type="http://schemas.openxmlformats.org/officeDocument/2006/relationships/ctrlProp" Target="../ctrlProps/ctrlProp173.xml"/><Relationship Id="rId14" Type="http://schemas.openxmlformats.org/officeDocument/2006/relationships/ctrlProp" Target="../ctrlProps/ctrlProp172.xml"/><Relationship Id="rId13" Type="http://schemas.openxmlformats.org/officeDocument/2006/relationships/ctrlProp" Target="../ctrlProps/ctrlProp171.xml"/><Relationship Id="rId12" Type="http://schemas.openxmlformats.org/officeDocument/2006/relationships/ctrlProp" Target="../ctrlProps/ctrlProp170.xml"/><Relationship Id="rId11" Type="http://schemas.openxmlformats.org/officeDocument/2006/relationships/ctrlProp" Target="../ctrlProps/ctrlProp169.xml"/><Relationship Id="rId10" Type="http://schemas.openxmlformats.org/officeDocument/2006/relationships/ctrlProp" Target="../ctrlProps/ctrlProp16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73" customWidth="1"/>
    <col min="3" max="3" width="10.125" customWidth="1"/>
  </cols>
  <sheetData>
    <row r="1" ht="21" customHeight="1" spans="1:2">
      <c r="A1" s="474"/>
      <c r="B1" s="475" t="s">
        <v>0</v>
      </c>
    </row>
    <row r="2" spans="1:2">
      <c r="A2" s="9">
        <v>1</v>
      </c>
      <c r="B2" s="476" t="s">
        <v>1</v>
      </c>
    </row>
    <row r="3" spans="1:2">
      <c r="A3" s="9">
        <v>2</v>
      </c>
      <c r="B3" s="476" t="s">
        <v>2</v>
      </c>
    </row>
    <row r="4" spans="1:2">
      <c r="A4" s="9">
        <v>3</v>
      </c>
      <c r="B4" s="476" t="s">
        <v>3</v>
      </c>
    </row>
    <row r="5" spans="1:2">
      <c r="A5" s="9">
        <v>4</v>
      </c>
      <c r="B5" s="476" t="s">
        <v>4</v>
      </c>
    </row>
    <row r="6" spans="1:2">
      <c r="A6" s="9">
        <v>5</v>
      </c>
      <c r="B6" s="476" t="s">
        <v>5</v>
      </c>
    </row>
    <row r="7" spans="1:2">
      <c r="A7" s="9">
        <v>6</v>
      </c>
      <c r="B7" s="476" t="s">
        <v>6</v>
      </c>
    </row>
    <row r="8" s="472" customFormat="1" ht="15" customHeight="1" spans="1:2">
      <c r="A8" s="477">
        <v>7</v>
      </c>
      <c r="B8" s="478" t="s">
        <v>7</v>
      </c>
    </row>
    <row r="9" ht="18.95" customHeight="1" spans="1:2">
      <c r="A9" s="474"/>
      <c r="B9" s="479" t="s">
        <v>8</v>
      </c>
    </row>
    <row r="10" ht="15.95" customHeight="1" spans="1:2">
      <c r="A10" s="9">
        <v>1</v>
      </c>
      <c r="B10" s="480" t="s">
        <v>9</v>
      </c>
    </row>
    <row r="11" spans="1:2">
      <c r="A11" s="9">
        <v>2</v>
      </c>
      <c r="B11" s="476" t="s">
        <v>10</v>
      </c>
    </row>
    <row r="12" spans="1:2">
      <c r="A12" s="9">
        <v>3</v>
      </c>
      <c r="B12" s="478" t="s">
        <v>11</v>
      </c>
    </row>
    <row r="13" spans="1:2">
      <c r="A13" s="9">
        <v>4</v>
      </c>
      <c r="B13" s="476" t="s">
        <v>12</v>
      </c>
    </row>
    <row r="14" spans="1:2">
      <c r="A14" s="9">
        <v>5</v>
      </c>
      <c r="B14" s="476" t="s">
        <v>13</v>
      </c>
    </row>
    <row r="15" spans="1:2">
      <c r="A15" s="9">
        <v>6</v>
      </c>
      <c r="B15" s="476" t="s">
        <v>14</v>
      </c>
    </row>
    <row r="16" spans="1:2">
      <c r="A16" s="9">
        <v>7</v>
      </c>
      <c r="B16" s="476" t="s">
        <v>15</v>
      </c>
    </row>
    <row r="17" spans="1:2">
      <c r="A17" s="9">
        <v>8</v>
      </c>
      <c r="B17" s="476" t="s">
        <v>16</v>
      </c>
    </row>
    <row r="18" spans="1:2">
      <c r="A18" s="9">
        <v>9</v>
      </c>
      <c r="B18" s="476" t="s">
        <v>17</v>
      </c>
    </row>
    <row r="19" spans="1:2">
      <c r="A19" s="9"/>
      <c r="B19" s="476"/>
    </row>
    <row r="20" ht="20.25" spans="1:2">
      <c r="A20" s="474"/>
      <c r="B20" s="475" t="s">
        <v>18</v>
      </c>
    </row>
    <row r="21" spans="1:2">
      <c r="A21" s="9">
        <v>1</v>
      </c>
      <c r="B21" s="481" t="s">
        <v>19</v>
      </c>
    </row>
    <row r="22" spans="1:2">
      <c r="A22" s="9">
        <v>2</v>
      </c>
      <c r="B22" s="476" t="s">
        <v>20</v>
      </c>
    </row>
    <row r="23" spans="1:2">
      <c r="A23" s="9">
        <v>3</v>
      </c>
      <c r="B23" s="476" t="s">
        <v>21</v>
      </c>
    </row>
    <row r="24" spans="1:2">
      <c r="A24" s="9">
        <v>4</v>
      </c>
      <c r="B24" s="476" t="s">
        <v>22</v>
      </c>
    </row>
    <row r="25" spans="1:2">
      <c r="A25" s="9">
        <v>5</v>
      </c>
      <c r="B25" s="476" t="s">
        <v>23</v>
      </c>
    </row>
    <row r="26" spans="1:2">
      <c r="A26" s="9">
        <v>6</v>
      </c>
      <c r="B26" s="476" t="s">
        <v>24</v>
      </c>
    </row>
    <row r="27" spans="1:2">
      <c r="A27" s="9">
        <v>7</v>
      </c>
      <c r="B27" s="476" t="s">
        <v>25</v>
      </c>
    </row>
    <row r="28" spans="1:2">
      <c r="A28" s="9"/>
      <c r="B28" s="476"/>
    </row>
    <row r="29" ht="20.25" spans="1:2">
      <c r="A29" s="474"/>
      <c r="B29" s="475" t="s">
        <v>26</v>
      </c>
    </row>
    <row r="30" spans="1:2">
      <c r="A30" s="9">
        <v>1</v>
      </c>
      <c r="B30" s="481" t="s">
        <v>27</v>
      </c>
    </row>
    <row r="31" spans="1:2">
      <c r="A31" s="9">
        <v>2</v>
      </c>
      <c r="B31" s="476" t="s">
        <v>28</v>
      </c>
    </row>
    <row r="32" spans="1:2">
      <c r="A32" s="9">
        <v>3</v>
      </c>
      <c r="B32" s="476" t="s">
        <v>29</v>
      </c>
    </row>
    <row r="33" ht="28.5" spans="1:2">
      <c r="A33" s="9">
        <v>4</v>
      </c>
      <c r="B33" s="476" t="s">
        <v>30</v>
      </c>
    </row>
    <row r="34" spans="1:2">
      <c r="A34" s="9">
        <v>5</v>
      </c>
      <c r="B34" s="476" t="s">
        <v>31</v>
      </c>
    </row>
    <row r="35" spans="1:2">
      <c r="A35" s="9">
        <v>6</v>
      </c>
      <c r="B35" s="476" t="s">
        <v>32</v>
      </c>
    </row>
    <row r="36" spans="1:2">
      <c r="A36" s="9">
        <v>7</v>
      </c>
      <c r="B36" s="476" t="s">
        <v>33</v>
      </c>
    </row>
    <row r="37" spans="1:2">
      <c r="A37" s="9"/>
      <c r="B37" s="476"/>
    </row>
    <row r="39" spans="1:2">
      <c r="A39" s="482" t="s">
        <v>34</v>
      </c>
      <c r="B39" s="48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3"/>
  <sheetViews>
    <sheetView workbookViewId="0">
      <selection activeCell="A2" sqref="A2:O20"/>
    </sheetView>
  </sheetViews>
  <sheetFormatPr defaultColWidth="9" defaultRowHeight="14.25"/>
  <cols>
    <col min="1" max="1" width="13.625" style="87" customWidth="1"/>
    <col min="2" max="3" width="9.125" style="87" customWidth="1"/>
    <col min="4" max="4" width="9.125" style="88" customWidth="1"/>
    <col min="5" max="6" width="9.125" style="87" customWidth="1"/>
    <col min="7" max="7" width="8.5" style="87" customWidth="1"/>
    <col min="8" max="8" width="5.375" style="87" customWidth="1"/>
    <col min="9" max="9" width="2.75" style="87" customWidth="1"/>
    <col min="10" max="12" width="15.625" style="87" customWidth="1"/>
    <col min="13" max="15" width="15.625" style="89" customWidth="1"/>
    <col min="16" max="253" width="9" style="87"/>
    <col min="254" max="16384" width="9" style="90"/>
  </cols>
  <sheetData>
    <row r="1" s="87" customFormat="1" ht="29" customHeight="1" spans="1:256">
      <c r="A1" s="91" t="s">
        <v>145</v>
      </c>
      <c r="B1" s="91"/>
      <c r="C1" s="92"/>
      <c r="D1" s="92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  <c r="IQ1" s="90"/>
      <c r="IR1" s="90"/>
      <c r="IS1" s="90"/>
      <c r="IT1" s="90"/>
      <c r="IU1" s="90"/>
      <c r="IV1" s="90"/>
    </row>
    <row r="2" s="87" customFormat="1" ht="20" customHeight="1" spans="1:256">
      <c r="A2" s="94" t="s">
        <v>61</v>
      </c>
      <c r="B2" s="95" t="str">
        <f>首期!B4</f>
        <v>TAUUAM91533</v>
      </c>
      <c r="C2" s="96"/>
      <c r="D2" s="97"/>
      <c r="E2" s="98" t="s">
        <v>67</v>
      </c>
      <c r="F2" s="99" t="s">
        <v>146</v>
      </c>
      <c r="G2" s="99"/>
      <c r="H2" s="99"/>
      <c r="I2" s="126"/>
      <c r="J2" s="127" t="s">
        <v>57</v>
      </c>
      <c r="K2" s="128" t="s">
        <v>56</v>
      </c>
      <c r="L2" s="128"/>
      <c r="M2" s="128"/>
      <c r="N2" s="128"/>
      <c r="O2" s="129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  <c r="IR2" s="90"/>
      <c r="IS2" s="90"/>
      <c r="IT2" s="90"/>
      <c r="IU2" s="90"/>
      <c r="IV2" s="90"/>
    </row>
    <row r="3" s="87" customFormat="1" spans="1:256">
      <c r="A3" s="100" t="s">
        <v>147</v>
      </c>
      <c r="B3" s="101" t="s">
        <v>148</v>
      </c>
      <c r="C3" s="102"/>
      <c r="D3" s="101"/>
      <c r="E3" s="101"/>
      <c r="F3" s="101"/>
      <c r="G3" s="101"/>
      <c r="H3" s="101"/>
      <c r="I3" s="130"/>
      <c r="J3" s="131"/>
      <c r="K3" s="131"/>
      <c r="L3" s="131"/>
      <c r="M3" s="131"/>
      <c r="N3" s="131"/>
      <c r="O3" s="132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0"/>
      <c r="IR3" s="90"/>
      <c r="IS3" s="90"/>
      <c r="IT3" s="90"/>
      <c r="IU3" s="90"/>
      <c r="IV3" s="90"/>
    </row>
    <row r="4" s="87" customFormat="1" ht="16.5" spans="1:256">
      <c r="A4" s="100"/>
      <c r="B4" s="103" t="s">
        <v>110</v>
      </c>
      <c r="C4" s="104" t="s">
        <v>111</v>
      </c>
      <c r="D4" s="105" t="s">
        <v>112</v>
      </c>
      <c r="E4" s="104" t="s">
        <v>113</v>
      </c>
      <c r="F4" s="104" t="s">
        <v>114</v>
      </c>
      <c r="G4" s="104" t="s">
        <v>115</v>
      </c>
      <c r="H4" s="106" t="s">
        <v>200</v>
      </c>
      <c r="I4" s="130"/>
      <c r="J4" s="104" t="s">
        <v>110</v>
      </c>
      <c r="K4" s="104" t="s">
        <v>111</v>
      </c>
      <c r="L4" s="105" t="s">
        <v>112</v>
      </c>
      <c r="M4" s="104" t="s">
        <v>113</v>
      </c>
      <c r="N4" s="104" t="s">
        <v>114</v>
      </c>
      <c r="O4" s="133" t="s">
        <v>115</v>
      </c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  <c r="IV4" s="90"/>
    </row>
    <row r="5" s="87" customFormat="1" ht="16.5" spans="1:256">
      <c r="A5" s="100"/>
      <c r="B5" s="103" t="s">
        <v>151</v>
      </c>
      <c r="C5" s="104" t="s">
        <v>152</v>
      </c>
      <c r="D5" s="105" t="s">
        <v>153</v>
      </c>
      <c r="E5" s="104" t="s">
        <v>154</v>
      </c>
      <c r="F5" s="104" t="s">
        <v>155</v>
      </c>
      <c r="G5" s="104" t="s">
        <v>156</v>
      </c>
      <c r="H5" s="106"/>
      <c r="I5" s="130"/>
      <c r="J5" s="104" t="s">
        <v>119</v>
      </c>
      <c r="K5" s="104" t="s">
        <v>119</v>
      </c>
      <c r="L5" s="104" t="s">
        <v>117</v>
      </c>
      <c r="M5" s="104" t="s">
        <v>117</v>
      </c>
      <c r="N5" s="105" t="s">
        <v>118</v>
      </c>
      <c r="O5" s="133" t="s">
        <v>118</v>
      </c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90"/>
      <c r="IV5" s="90"/>
    </row>
    <row r="6" s="87" customFormat="1" ht="21" customHeight="1" spans="1:256">
      <c r="A6" s="107" t="s">
        <v>157</v>
      </c>
      <c r="B6" s="108">
        <f>C6-1</f>
        <v>64</v>
      </c>
      <c r="C6" s="108">
        <f>D6-2</f>
        <v>65</v>
      </c>
      <c r="D6" s="109">
        <v>67</v>
      </c>
      <c r="E6" s="108">
        <f>D6+2</f>
        <v>69</v>
      </c>
      <c r="F6" s="108">
        <f>E6+2</f>
        <v>71</v>
      </c>
      <c r="G6" s="108">
        <f>F6+1</f>
        <v>72</v>
      </c>
      <c r="H6" s="108"/>
      <c r="I6" s="130"/>
      <c r="J6" s="134" t="s">
        <v>283</v>
      </c>
      <c r="K6" s="134" t="s">
        <v>284</v>
      </c>
      <c r="L6" s="134" t="s">
        <v>285</v>
      </c>
      <c r="M6" s="134" t="s">
        <v>286</v>
      </c>
      <c r="N6" s="134" t="s">
        <v>286</v>
      </c>
      <c r="O6" s="135" t="s">
        <v>285</v>
      </c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  <c r="IT6" s="90"/>
      <c r="IU6" s="90"/>
      <c r="IV6" s="90"/>
    </row>
    <row r="7" s="87" customFormat="1" ht="21" customHeight="1" spans="1:256">
      <c r="A7" s="110" t="s">
        <v>160</v>
      </c>
      <c r="B7" s="108">
        <f>C7-4</f>
        <v>104</v>
      </c>
      <c r="C7" s="108">
        <f>D7-4</f>
        <v>108</v>
      </c>
      <c r="D7" s="109">
        <v>112</v>
      </c>
      <c r="E7" s="108">
        <f>D7+4</f>
        <v>116</v>
      </c>
      <c r="F7" s="108">
        <f>E7+4</f>
        <v>120</v>
      </c>
      <c r="G7" s="108">
        <f>F7+6</f>
        <v>126</v>
      </c>
      <c r="H7" s="108"/>
      <c r="I7" s="130"/>
      <c r="J7" s="134" t="s">
        <v>287</v>
      </c>
      <c r="K7" s="134" t="s">
        <v>288</v>
      </c>
      <c r="L7" s="134" t="s">
        <v>287</v>
      </c>
      <c r="M7" s="134" t="s">
        <v>289</v>
      </c>
      <c r="N7" s="134" t="s">
        <v>287</v>
      </c>
      <c r="O7" s="135" t="s">
        <v>290</v>
      </c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  <c r="IU7" s="90"/>
      <c r="IV7" s="90"/>
    </row>
    <row r="8" s="87" customFormat="1" ht="21" customHeight="1" spans="1:256">
      <c r="A8" s="110" t="s">
        <v>161</v>
      </c>
      <c r="B8" s="108">
        <f>C8-4</f>
        <v>90</v>
      </c>
      <c r="C8" s="108">
        <f>D8-4</f>
        <v>94</v>
      </c>
      <c r="D8" s="111" t="s">
        <v>162</v>
      </c>
      <c r="E8" s="108">
        <f>D8+4</f>
        <v>102</v>
      </c>
      <c r="F8" s="108">
        <f>E8+5</f>
        <v>107</v>
      </c>
      <c r="G8" s="108">
        <f>F8+6</f>
        <v>113</v>
      </c>
      <c r="H8" s="108"/>
      <c r="I8" s="130"/>
      <c r="J8" s="134" t="s">
        <v>291</v>
      </c>
      <c r="K8" s="134" t="s">
        <v>284</v>
      </c>
      <c r="L8" s="134" t="s">
        <v>285</v>
      </c>
      <c r="M8" s="134" t="s">
        <v>285</v>
      </c>
      <c r="N8" s="134" t="s">
        <v>286</v>
      </c>
      <c r="O8" s="135" t="s">
        <v>286</v>
      </c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  <c r="IS8" s="90"/>
      <c r="IT8" s="90"/>
      <c r="IU8" s="90"/>
      <c r="IV8" s="90"/>
    </row>
    <row r="9" s="87" customFormat="1" ht="21" customHeight="1" spans="1:256">
      <c r="A9" s="110" t="s">
        <v>165</v>
      </c>
      <c r="B9" s="108">
        <f>C9-1.2</f>
        <v>41.6</v>
      </c>
      <c r="C9" s="108">
        <f>D9-1.2</f>
        <v>42.8</v>
      </c>
      <c r="D9" s="111" t="s">
        <v>166</v>
      </c>
      <c r="E9" s="108">
        <f>D9+1.2</f>
        <v>45.2</v>
      </c>
      <c r="F9" s="108">
        <f>E9+1.2</f>
        <v>46.4</v>
      </c>
      <c r="G9" s="108">
        <f>F9+1.4</f>
        <v>47.8</v>
      </c>
      <c r="H9" s="108"/>
      <c r="I9" s="130"/>
      <c r="J9" s="134" t="s">
        <v>292</v>
      </c>
      <c r="K9" s="134" t="s">
        <v>293</v>
      </c>
      <c r="L9" s="134" t="s">
        <v>294</v>
      </c>
      <c r="M9" s="134" t="s">
        <v>295</v>
      </c>
      <c r="N9" s="134" t="s">
        <v>296</v>
      </c>
      <c r="O9" s="135" t="s">
        <v>295</v>
      </c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  <c r="IU9" s="90"/>
      <c r="IV9" s="90"/>
    </row>
    <row r="10" s="87" customFormat="1" ht="21" customHeight="1" spans="1:256">
      <c r="A10" s="110" t="s">
        <v>167</v>
      </c>
      <c r="B10" s="108">
        <f>C10-0.6</f>
        <v>60.2</v>
      </c>
      <c r="C10" s="108">
        <f>D10-1.2</f>
        <v>60.8</v>
      </c>
      <c r="D10" s="111" t="s">
        <v>168</v>
      </c>
      <c r="E10" s="108">
        <f>D10+1.2</f>
        <v>63.2</v>
      </c>
      <c r="F10" s="108">
        <f>E10+1.2</f>
        <v>64.4</v>
      </c>
      <c r="G10" s="108">
        <f t="shared" ref="G10:G15" si="0">F10+0.6</f>
        <v>65</v>
      </c>
      <c r="H10" s="108"/>
      <c r="I10" s="130"/>
      <c r="J10" s="134" t="s">
        <v>291</v>
      </c>
      <c r="K10" s="134" t="s">
        <v>297</v>
      </c>
      <c r="L10" s="134" t="s">
        <v>298</v>
      </c>
      <c r="M10" s="134" t="s">
        <v>297</v>
      </c>
      <c r="N10" s="134" t="s">
        <v>299</v>
      </c>
      <c r="O10" s="135" t="s">
        <v>300</v>
      </c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  <c r="IU10" s="90"/>
      <c r="IV10" s="90"/>
    </row>
    <row r="11" s="87" customFormat="1" ht="21" customHeight="1" spans="1:256">
      <c r="A11" s="110" t="s">
        <v>170</v>
      </c>
      <c r="B11" s="108">
        <f>C11-0.7</f>
        <v>19.6</v>
      </c>
      <c r="C11" s="108">
        <f>D11-0.7</f>
        <v>20.3</v>
      </c>
      <c r="D11" s="111" t="s">
        <v>171</v>
      </c>
      <c r="E11" s="108">
        <f>D11+0.7</f>
        <v>21.7</v>
      </c>
      <c r="F11" s="108">
        <f>E11+0.7</f>
        <v>22.4</v>
      </c>
      <c r="G11" s="108">
        <f>F11+0.95</f>
        <v>23.35</v>
      </c>
      <c r="H11" s="108"/>
      <c r="I11" s="130"/>
      <c r="J11" s="134" t="s">
        <v>301</v>
      </c>
      <c r="K11" s="134" t="s">
        <v>300</v>
      </c>
      <c r="L11" s="134" t="s">
        <v>302</v>
      </c>
      <c r="M11" s="134" t="s">
        <v>286</v>
      </c>
      <c r="N11" s="134" t="s">
        <v>303</v>
      </c>
      <c r="O11" s="135" t="s">
        <v>304</v>
      </c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  <c r="IR11" s="90"/>
      <c r="IS11" s="90"/>
      <c r="IT11" s="90"/>
      <c r="IU11" s="90"/>
      <c r="IV11" s="90"/>
    </row>
    <row r="12" s="87" customFormat="1" ht="21" customHeight="1" spans="1:256">
      <c r="A12" s="112" t="s">
        <v>173</v>
      </c>
      <c r="B12" s="113">
        <f>C12-0.6</f>
        <v>15.8</v>
      </c>
      <c r="C12" s="113">
        <f>D12-0.6</f>
        <v>16.4</v>
      </c>
      <c r="D12" s="114">
        <v>17</v>
      </c>
      <c r="E12" s="113">
        <f>D12+0.6</f>
        <v>17.6</v>
      </c>
      <c r="F12" s="113">
        <f>E12+0.6</f>
        <v>18.2</v>
      </c>
      <c r="G12" s="113">
        <f>F12+0.95</f>
        <v>19.15</v>
      </c>
      <c r="H12" s="113"/>
      <c r="I12" s="130"/>
      <c r="J12" s="134" t="s">
        <v>305</v>
      </c>
      <c r="K12" s="134" t="s">
        <v>284</v>
      </c>
      <c r="L12" s="134" t="s">
        <v>299</v>
      </c>
      <c r="M12" s="134" t="s">
        <v>306</v>
      </c>
      <c r="N12" s="134" t="s">
        <v>307</v>
      </c>
      <c r="O12" s="135" t="s">
        <v>299</v>
      </c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0"/>
      <c r="IT12" s="90"/>
      <c r="IU12" s="90"/>
      <c r="IV12" s="90"/>
    </row>
    <row r="13" s="87" customFormat="1" ht="21" customHeight="1" spans="1:256">
      <c r="A13" s="112" t="s">
        <v>174</v>
      </c>
      <c r="B13" s="113">
        <f>C13-0.4</f>
        <v>9.2</v>
      </c>
      <c r="C13" s="113">
        <f>D13-0.4</f>
        <v>9.6</v>
      </c>
      <c r="D13" s="114">
        <v>10</v>
      </c>
      <c r="E13" s="113">
        <f>D13+0.4</f>
        <v>10.4</v>
      </c>
      <c r="F13" s="113">
        <f>E13+0.4</f>
        <v>10.8</v>
      </c>
      <c r="G13" s="113">
        <f t="shared" si="0"/>
        <v>11.4</v>
      </c>
      <c r="H13" s="113"/>
      <c r="I13" s="130"/>
      <c r="J13" s="134" t="s">
        <v>285</v>
      </c>
      <c r="K13" s="134" t="s">
        <v>285</v>
      </c>
      <c r="L13" s="134" t="s">
        <v>285</v>
      </c>
      <c r="M13" s="134" t="s">
        <v>285</v>
      </c>
      <c r="N13" s="134" t="s">
        <v>285</v>
      </c>
      <c r="O13" s="135" t="s">
        <v>285</v>
      </c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  <c r="IS13" s="90"/>
      <c r="IT13" s="90"/>
      <c r="IU13" s="90"/>
      <c r="IV13" s="90"/>
    </row>
    <row r="14" s="87" customFormat="1" ht="21" customHeight="1" spans="1:256">
      <c r="A14" s="110" t="s">
        <v>175</v>
      </c>
      <c r="B14" s="108">
        <f>C14</f>
        <v>10.5</v>
      </c>
      <c r="C14" s="108">
        <f>D14-0.2</f>
        <v>10.5</v>
      </c>
      <c r="D14" s="109">
        <v>10.7</v>
      </c>
      <c r="E14" s="108">
        <f>D14+0.2</f>
        <v>10.9</v>
      </c>
      <c r="F14" s="108">
        <f>E14+0.2</f>
        <v>11.1</v>
      </c>
      <c r="G14" s="108">
        <f>F14+0.25</f>
        <v>11.35</v>
      </c>
      <c r="H14" s="108"/>
      <c r="I14" s="130"/>
      <c r="J14" s="134" t="s">
        <v>285</v>
      </c>
      <c r="K14" s="134" t="s">
        <v>285</v>
      </c>
      <c r="L14" s="134" t="s">
        <v>285</v>
      </c>
      <c r="M14" s="134" t="s">
        <v>285</v>
      </c>
      <c r="N14" s="134" t="s">
        <v>285</v>
      </c>
      <c r="O14" s="135" t="s">
        <v>285</v>
      </c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  <c r="IS14" s="90"/>
      <c r="IT14" s="90"/>
      <c r="IU14" s="90"/>
      <c r="IV14" s="90"/>
    </row>
    <row r="15" s="87" customFormat="1" ht="21" customHeight="1" spans="1:256">
      <c r="A15" s="110" t="s">
        <v>176</v>
      </c>
      <c r="B15" s="108">
        <f>C15</f>
        <v>18.1</v>
      </c>
      <c r="C15" s="108">
        <f>D15-0.4</f>
        <v>18.1</v>
      </c>
      <c r="D15" s="109">
        <v>18.5</v>
      </c>
      <c r="E15" s="108">
        <f>D15+0.4</f>
        <v>18.9</v>
      </c>
      <c r="F15" s="108">
        <f>E15+0.4</f>
        <v>19.3</v>
      </c>
      <c r="G15" s="108">
        <f t="shared" si="0"/>
        <v>19.9</v>
      </c>
      <c r="H15" s="108"/>
      <c r="I15" s="130"/>
      <c r="J15" s="134" t="s">
        <v>285</v>
      </c>
      <c r="K15" s="134" t="s">
        <v>285</v>
      </c>
      <c r="L15" s="134" t="s">
        <v>285</v>
      </c>
      <c r="M15" s="134" t="s">
        <v>285</v>
      </c>
      <c r="N15" s="134" t="s">
        <v>285</v>
      </c>
      <c r="O15" s="135" t="s">
        <v>285</v>
      </c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  <c r="IS15" s="90"/>
      <c r="IT15" s="90"/>
      <c r="IU15" s="90"/>
      <c r="IV15" s="90"/>
    </row>
    <row r="16" s="87" customFormat="1" ht="21" customHeight="1" spans="1:256">
      <c r="A16" s="110" t="s">
        <v>178</v>
      </c>
      <c r="B16" s="108">
        <f>D16</f>
        <v>2</v>
      </c>
      <c r="C16" s="108">
        <f>D16</f>
        <v>2</v>
      </c>
      <c r="D16" s="109">
        <v>2</v>
      </c>
      <c r="E16" s="108">
        <f>D16</f>
        <v>2</v>
      </c>
      <c r="F16" s="108">
        <f>D16</f>
        <v>2</v>
      </c>
      <c r="G16" s="108">
        <f>D16</f>
        <v>2</v>
      </c>
      <c r="H16" s="108"/>
      <c r="I16" s="130"/>
      <c r="J16" s="134" t="s">
        <v>285</v>
      </c>
      <c r="K16" s="134" t="s">
        <v>285</v>
      </c>
      <c r="L16" s="134" t="s">
        <v>285</v>
      </c>
      <c r="M16" s="134" t="s">
        <v>285</v>
      </c>
      <c r="N16" s="134" t="s">
        <v>285</v>
      </c>
      <c r="O16" s="135" t="s">
        <v>285</v>
      </c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  <c r="IS16" s="90"/>
      <c r="IT16" s="90"/>
      <c r="IU16" s="90"/>
      <c r="IV16" s="90"/>
    </row>
    <row r="17" s="87" customFormat="1" ht="21" customHeight="1" spans="1:256">
      <c r="A17" s="110" t="s">
        <v>179</v>
      </c>
      <c r="B17" s="108">
        <f>D17</f>
        <v>6</v>
      </c>
      <c r="C17" s="108">
        <f>D17</f>
        <v>6</v>
      </c>
      <c r="D17" s="109">
        <v>6</v>
      </c>
      <c r="E17" s="108">
        <f>D17</f>
        <v>6</v>
      </c>
      <c r="F17" s="108">
        <f>D17</f>
        <v>6</v>
      </c>
      <c r="G17" s="108">
        <f>D17</f>
        <v>6</v>
      </c>
      <c r="H17" s="108"/>
      <c r="I17" s="130"/>
      <c r="J17" s="134" t="s">
        <v>285</v>
      </c>
      <c r="K17" s="134" t="s">
        <v>285</v>
      </c>
      <c r="L17" s="134" t="s">
        <v>285</v>
      </c>
      <c r="M17" s="134" t="s">
        <v>285</v>
      </c>
      <c r="N17" s="134" t="s">
        <v>285</v>
      </c>
      <c r="O17" s="135" t="s">
        <v>285</v>
      </c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  <c r="IS17" s="90"/>
      <c r="IT17" s="90"/>
      <c r="IU17" s="90"/>
      <c r="IV17" s="90"/>
    </row>
    <row r="18" s="87" customFormat="1" ht="21" customHeight="1" spans="1:256">
      <c r="A18" s="110" t="s">
        <v>180</v>
      </c>
      <c r="B18" s="108">
        <f>C18-0.5</f>
        <v>5.5</v>
      </c>
      <c r="C18" s="108">
        <f>D18-0.5</f>
        <v>6</v>
      </c>
      <c r="D18" s="109">
        <v>6.5</v>
      </c>
      <c r="E18" s="108">
        <f t="shared" ref="E18:G18" si="1">D18+0.5</f>
        <v>7</v>
      </c>
      <c r="F18" s="108">
        <f t="shared" si="1"/>
        <v>7.5</v>
      </c>
      <c r="G18" s="108">
        <f t="shared" si="1"/>
        <v>8</v>
      </c>
      <c r="H18" s="108"/>
      <c r="I18" s="130"/>
      <c r="J18" s="134" t="s">
        <v>285</v>
      </c>
      <c r="K18" s="134" t="s">
        <v>285</v>
      </c>
      <c r="L18" s="134" t="s">
        <v>285</v>
      </c>
      <c r="M18" s="134" t="s">
        <v>285</v>
      </c>
      <c r="N18" s="134" t="s">
        <v>285</v>
      </c>
      <c r="O18" s="135" t="s">
        <v>285</v>
      </c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  <c r="IR18" s="90"/>
      <c r="IS18" s="90"/>
      <c r="IT18" s="90"/>
      <c r="IU18" s="90"/>
      <c r="IV18" s="90"/>
    </row>
    <row r="19" s="87" customFormat="1" ht="21" customHeight="1" spans="1:256">
      <c r="A19" s="115"/>
      <c r="B19" s="116"/>
      <c r="C19" s="116"/>
      <c r="D19" s="116"/>
      <c r="E19" s="116"/>
      <c r="F19" s="116"/>
      <c r="G19" s="116"/>
      <c r="H19" s="117"/>
      <c r="I19" s="130"/>
      <c r="J19" s="134"/>
      <c r="K19" s="134"/>
      <c r="L19" s="134"/>
      <c r="M19" s="134"/>
      <c r="N19" s="134"/>
      <c r="O19" s="135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  <c r="IR19" s="90"/>
      <c r="IS19" s="90"/>
      <c r="IT19" s="90"/>
      <c r="IU19" s="90"/>
      <c r="IV19" s="90"/>
    </row>
    <row r="20" s="87" customFormat="1" ht="21" customHeight="1" spans="1:256">
      <c r="A20" s="118"/>
      <c r="B20" s="119"/>
      <c r="C20" s="119"/>
      <c r="D20" s="119"/>
      <c r="E20" s="120"/>
      <c r="F20" s="119"/>
      <c r="G20" s="119"/>
      <c r="H20" s="119"/>
      <c r="I20" s="136"/>
      <c r="J20" s="137"/>
      <c r="K20" s="137"/>
      <c r="L20" s="138"/>
      <c r="M20" s="137"/>
      <c r="N20" s="137"/>
      <c r="O20" s="139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  <c r="IR20" s="90"/>
      <c r="IS20" s="90"/>
      <c r="IT20" s="90"/>
      <c r="IU20" s="90"/>
      <c r="IV20" s="90"/>
    </row>
    <row r="21" ht="16.5" spans="1:16">
      <c r="A21" s="121"/>
      <c r="B21" s="121"/>
      <c r="C21" s="122"/>
      <c r="D21" s="122"/>
      <c r="E21" s="123"/>
      <c r="F21" s="122"/>
      <c r="G21" s="122"/>
      <c r="H21" s="122"/>
      <c r="M21" s="87"/>
      <c r="N21" s="87"/>
      <c r="O21" s="87"/>
      <c r="P21" s="90"/>
    </row>
    <row r="22" spans="1:16">
      <c r="A22" s="124" t="s">
        <v>181</v>
      </c>
      <c r="B22" s="124"/>
      <c r="C22" s="125"/>
      <c r="D22" s="125"/>
      <c r="M22" s="87"/>
      <c r="N22" s="87"/>
      <c r="O22" s="87"/>
      <c r="P22" s="90"/>
    </row>
    <row r="23" spans="3:16">
      <c r="C23" s="88"/>
      <c r="J23" s="140" t="s">
        <v>182</v>
      </c>
      <c r="K23" s="141">
        <v>45441</v>
      </c>
      <c r="L23" s="140" t="s">
        <v>183</v>
      </c>
      <c r="M23" s="140" t="s">
        <v>138</v>
      </c>
      <c r="N23" s="140" t="s">
        <v>184</v>
      </c>
      <c r="O23" s="87" t="s">
        <v>141</v>
      </c>
      <c r="P23" s="90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0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4" sqref="F4:F6"/>
    </sheetView>
  </sheetViews>
  <sheetFormatPr defaultColWidth="9" defaultRowHeight="14.25"/>
  <cols>
    <col min="1" max="1" width="7" customWidth="1"/>
    <col min="2" max="2" width="14.5" customWidth="1"/>
    <col min="3" max="3" width="19.5" style="76" customWidth="1"/>
    <col min="4" max="4" width="10.9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309</v>
      </c>
      <c r="B2" s="5" t="s">
        <v>310</v>
      </c>
      <c r="C2" s="5" t="s">
        <v>311</v>
      </c>
      <c r="D2" s="5" t="s">
        <v>312</v>
      </c>
      <c r="E2" s="5" t="s">
        <v>313</v>
      </c>
      <c r="F2" s="5" t="s">
        <v>314</v>
      </c>
      <c r="G2" s="5" t="s">
        <v>315</v>
      </c>
      <c r="H2" s="77" t="s">
        <v>316</v>
      </c>
      <c r="I2" s="4" t="s">
        <v>317</v>
      </c>
      <c r="J2" s="4" t="s">
        <v>318</v>
      </c>
      <c r="K2" s="4" t="s">
        <v>319</v>
      </c>
      <c r="L2" s="4" t="s">
        <v>320</v>
      </c>
      <c r="M2" s="4" t="s">
        <v>321</v>
      </c>
      <c r="N2" s="5" t="s">
        <v>322</v>
      </c>
      <c r="O2" s="5" t="s">
        <v>323</v>
      </c>
    </row>
    <row r="3" s="1" customFormat="1" ht="16.5" spans="1:15">
      <c r="A3" s="4"/>
      <c r="B3" s="7"/>
      <c r="C3" s="7"/>
      <c r="D3" s="7"/>
      <c r="E3" s="7"/>
      <c r="F3" s="7"/>
      <c r="G3" s="7"/>
      <c r="H3" s="78"/>
      <c r="I3" s="4" t="s">
        <v>251</v>
      </c>
      <c r="J3" s="4" t="s">
        <v>251</v>
      </c>
      <c r="K3" s="4" t="s">
        <v>251</v>
      </c>
      <c r="L3" s="4" t="s">
        <v>251</v>
      </c>
      <c r="M3" s="4" t="s">
        <v>251</v>
      </c>
      <c r="N3" s="7"/>
      <c r="O3" s="7"/>
    </row>
    <row r="4" ht="20" customHeight="1" spans="1:15">
      <c r="A4" s="15">
        <v>1</v>
      </c>
      <c r="B4" s="26" t="s">
        <v>324</v>
      </c>
      <c r="C4" s="26" t="s">
        <v>325</v>
      </c>
      <c r="D4" s="11" t="s">
        <v>326</v>
      </c>
      <c r="E4" s="12" t="s">
        <v>62</v>
      </c>
      <c r="F4" s="63" t="s">
        <v>327</v>
      </c>
      <c r="G4" s="79" t="s">
        <v>65</v>
      </c>
      <c r="H4" s="15" t="s">
        <v>65</v>
      </c>
      <c r="I4" s="83">
        <v>2</v>
      </c>
      <c r="J4" s="84">
        <v>1</v>
      </c>
      <c r="K4" s="84">
        <v>2</v>
      </c>
      <c r="L4" s="84">
        <v>0</v>
      </c>
      <c r="M4" s="15">
        <v>0</v>
      </c>
      <c r="N4" s="15">
        <f>SUM(I4:M4)</f>
        <v>5</v>
      </c>
      <c r="O4" s="15"/>
    </row>
    <row r="5" ht="20" customHeight="1" spans="1:15">
      <c r="A5" s="15">
        <v>2</v>
      </c>
      <c r="B5" s="26" t="s">
        <v>328</v>
      </c>
      <c r="C5" s="26" t="s">
        <v>325</v>
      </c>
      <c r="D5" s="14" t="s">
        <v>329</v>
      </c>
      <c r="E5" s="12" t="s">
        <v>62</v>
      </c>
      <c r="F5" s="63" t="s">
        <v>327</v>
      </c>
      <c r="G5" s="79" t="s">
        <v>65</v>
      </c>
      <c r="H5" s="15" t="s">
        <v>65</v>
      </c>
      <c r="I5" s="85">
        <v>1</v>
      </c>
      <c r="J5" s="84">
        <v>1</v>
      </c>
      <c r="K5" s="84">
        <v>1</v>
      </c>
      <c r="L5" s="84">
        <v>0</v>
      </c>
      <c r="M5" s="15">
        <v>0</v>
      </c>
      <c r="N5" s="15">
        <f>SUM(I5:M5)</f>
        <v>3</v>
      </c>
      <c r="O5" s="15"/>
    </row>
    <row r="6" ht="20" customHeight="1" spans="1:15">
      <c r="A6" s="15">
        <v>3</v>
      </c>
      <c r="B6" s="26" t="s">
        <v>330</v>
      </c>
      <c r="C6" s="26" t="s">
        <v>325</v>
      </c>
      <c r="D6" s="14" t="s">
        <v>117</v>
      </c>
      <c r="E6" s="12" t="s">
        <v>62</v>
      </c>
      <c r="F6" s="63" t="s">
        <v>327</v>
      </c>
      <c r="G6" s="79" t="s">
        <v>65</v>
      </c>
      <c r="H6" s="15" t="s">
        <v>65</v>
      </c>
      <c r="I6" s="85">
        <v>1</v>
      </c>
      <c r="J6" s="84">
        <v>2</v>
      </c>
      <c r="K6" s="84">
        <v>1</v>
      </c>
      <c r="L6" s="84">
        <v>0</v>
      </c>
      <c r="M6" s="15">
        <v>1</v>
      </c>
      <c r="N6" s="15">
        <f>SUM(I6:M6)</f>
        <v>5</v>
      </c>
      <c r="O6" s="15"/>
    </row>
    <row r="7" ht="20" customHeight="1" spans="1:15">
      <c r="A7" s="15"/>
      <c r="B7" s="26"/>
      <c r="C7" s="26"/>
      <c r="D7" s="14"/>
      <c r="E7" s="29"/>
      <c r="F7" s="26"/>
      <c r="G7" s="80"/>
      <c r="H7" s="56"/>
      <c r="I7" s="85"/>
      <c r="J7" s="84"/>
      <c r="K7" s="84"/>
      <c r="L7" s="84"/>
      <c r="M7" s="15"/>
      <c r="N7" s="15"/>
      <c r="O7" s="15"/>
    </row>
    <row r="8" ht="20" customHeight="1" spans="1:15">
      <c r="A8" s="15"/>
      <c r="B8" s="30"/>
      <c r="C8" s="30"/>
      <c r="D8" s="30"/>
      <c r="E8" s="67"/>
      <c r="F8" s="30"/>
      <c r="G8" s="15"/>
      <c r="H8" s="9"/>
      <c r="I8" s="83"/>
      <c r="J8" s="84"/>
      <c r="K8" s="84"/>
      <c r="L8" s="84"/>
      <c r="M8" s="15"/>
      <c r="N8" s="15"/>
      <c r="O8" s="9"/>
    </row>
    <row r="9" ht="20" customHeight="1" spans="1:15">
      <c r="A9" s="15"/>
      <c r="B9" s="30"/>
      <c r="C9" s="30"/>
      <c r="D9" s="30"/>
      <c r="E9" s="67"/>
      <c r="F9" s="30"/>
      <c r="G9" s="15"/>
      <c r="H9" s="9"/>
      <c r="I9" s="83"/>
      <c r="J9" s="84"/>
      <c r="K9" s="84"/>
      <c r="L9" s="84"/>
      <c r="M9" s="15"/>
      <c r="N9" s="15"/>
      <c r="O9" s="9"/>
    </row>
    <row r="10" ht="20" customHeight="1" spans="1:15">
      <c r="A10" s="15"/>
      <c r="B10" s="30"/>
      <c r="C10" s="30"/>
      <c r="D10" s="30"/>
      <c r="E10" s="67"/>
      <c r="F10" s="30"/>
      <c r="G10" s="15"/>
      <c r="H10" s="9"/>
      <c r="I10" s="83"/>
      <c r="J10" s="84"/>
      <c r="K10" s="84"/>
      <c r="L10" s="84"/>
      <c r="M10" s="15"/>
      <c r="N10" s="15"/>
      <c r="O10" s="9"/>
    </row>
    <row r="11" ht="20" customHeight="1" spans="1:15">
      <c r="A11" s="15"/>
      <c r="B11" s="30"/>
      <c r="C11" s="30"/>
      <c r="D11" s="30"/>
      <c r="E11" s="67"/>
      <c r="F11" s="30"/>
      <c r="G11" s="15"/>
      <c r="H11" s="9"/>
      <c r="I11" s="83"/>
      <c r="J11" s="84"/>
      <c r="K11" s="84"/>
      <c r="L11" s="84"/>
      <c r="M11" s="15"/>
      <c r="N11" s="15"/>
      <c r="O11" s="9"/>
    </row>
    <row r="12" s="2" customFormat="1" ht="18.75" spans="1:15">
      <c r="A12" s="16" t="s">
        <v>331</v>
      </c>
      <c r="B12" s="17"/>
      <c r="C12" s="30"/>
      <c r="D12" s="18"/>
      <c r="E12" s="19"/>
      <c r="F12" s="30"/>
      <c r="G12" s="15"/>
      <c r="H12" s="37"/>
      <c r="I12" s="31"/>
      <c r="J12" s="16" t="s">
        <v>332</v>
      </c>
      <c r="K12" s="17"/>
      <c r="L12" s="17"/>
      <c r="M12" s="18"/>
      <c r="N12" s="17"/>
      <c r="O12" s="24"/>
    </row>
    <row r="13" ht="61" customHeight="1" spans="1:15">
      <c r="A13" s="81" t="s">
        <v>333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6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E4" sqref="E4:F6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8.6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309</v>
      </c>
      <c r="B2" s="5" t="s">
        <v>314</v>
      </c>
      <c r="C2" s="5" t="s">
        <v>310</v>
      </c>
      <c r="D2" s="5" t="s">
        <v>311</v>
      </c>
      <c r="E2" s="5" t="s">
        <v>312</v>
      </c>
      <c r="F2" s="5" t="s">
        <v>313</v>
      </c>
      <c r="G2" s="4" t="s">
        <v>335</v>
      </c>
      <c r="H2" s="4"/>
      <c r="I2" s="4" t="s">
        <v>336</v>
      </c>
      <c r="J2" s="4"/>
      <c r="K2" s="6" t="s">
        <v>337</v>
      </c>
      <c r="L2" s="72" t="s">
        <v>338</v>
      </c>
      <c r="M2" s="22" t="s">
        <v>339</v>
      </c>
    </row>
    <row r="3" s="1" customFormat="1" ht="16.5" spans="1:13">
      <c r="A3" s="4"/>
      <c r="B3" s="7"/>
      <c r="C3" s="7"/>
      <c r="D3" s="7"/>
      <c r="E3" s="7"/>
      <c r="F3" s="7"/>
      <c r="G3" s="4" t="s">
        <v>340</v>
      </c>
      <c r="H3" s="4" t="s">
        <v>341</v>
      </c>
      <c r="I3" s="4" t="s">
        <v>340</v>
      </c>
      <c r="J3" s="4" t="s">
        <v>341</v>
      </c>
      <c r="K3" s="8"/>
      <c r="L3" s="73"/>
      <c r="M3" s="23"/>
    </row>
    <row r="4" ht="22" customHeight="1" spans="1:13">
      <c r="A4" s="62">
        <v>1</v>
      </c>
      <c r="B4" s="63" t="s">
        <v>327</v>
      </c>
      <c r="C4" s="26" t="s">
        <v>324</v>
      </c>
      <c r="D4" s="26" t="s">
        <v>325</v>
      </c>
      <c r="E4" s="11" t="s">
        <v>326</v>
      </c>
      <c r="F4" s="12" t="s">
        <v>62</v>
      </c>
      <c r="G4" s="64">
        <v>-0.01</v>
      </c>
      <c r="H4" s="64">
        <v>-0.01</v>
      </c>
      <c r="I4" s="65">
        <v>-0.02</v>
      </c>
      <c r="J4" s="65">
        <v>-0.0002</v>
      </c>
      <c r="K4" s="68"/>
      <c r="L4" s="15" t="s">
        <v>95</v>
      </c>
      <c r="M4" s="15" t="s">
        <v>342</v>
      </c>
    </row>
    <row r="5" ht="22" customHeight="1" spans="1:13">
      <c r="A5" s="62">
        <v>2</v>
      </c>
      <c r="B5" s="63" t="s">
        <v>327</v>
      </c>
      <c r="C5" s="26" t="s">
        <v>328</v>
      </c>
      <c r="D5" s="26" t="s">
        <v>325</v>
      </c>
      <c r="E5" s="14" t="s">
        <v>329</v>
      </c>
      <c r="F5" s="12" t="s">
        <v>62</v>
      </c>
      <c r="G5" s="65">
        <v>0</v>
      </c>
      <c r="H5" s="65">
        <v>0</v>
      </c>
      <c r="I5" s="65">
        <v>-0.02</v>
      </c>
      <c r="J5" s="65">
        <v>-0.03</v>
      </c>
      <c r="K5" s="68"/>
      <c r="L5" s="15" t="s">
        <v>95</v>
      </c>
      <c r="M5" s="15" t="s">
        <v>342</v>
      </c>
    </row>
    <row r="6" ht="22" customHeight="1" spans="1:13">
      <c r="A6" s="62">
        <v>3</v>
      </c>
      <c r="B6" s="63" t="s">
        <v>327</v>
      </c>
      <c r="C6" s="26" t="s">
        <v>330</v>
      </c>
      <c r="D6" s="26" t="s">
        <v>325</v>
      </c>
      <c r="E6" s="14" t="s">
        <v>117</v>
      </c>
      <c r="F6" s="12" t="s">
        <v>62</v>
      </c>
      <c r="G6" s="64">
        <v>-0.01</v>
      </c>
      <c r="H6" s="64">
        <v>-0.01</v>
      </c>
      <c r="I6" s="64">
        <v>-0.01</v>
      </c>
      <c r="J6" s="65">
        <v>-0.02</v>
      </c>
      <c r="K6" s="68"/>
      <c r="L6" s="15" t="s">
        <v>95</v>
      </c>
      <c r="M6" s="15" t="s">
        <v>342</v>
      </c>
    </row>
    <row r="7" ht="22" customHeight="1" spans="1:13">
      <c r="A7" s="62"/>
      <c r="B7" s="26"/>
      <c r="C7" s="26"/>
      <c r="D7" s="26"/>
      <c r="E7" s="14"/>
      <c r="F7" s="29"/>
      <c r="G7" s="64"/>
      <c r="H7" s="64"/>
      <c r="I7" s="65"/>
      <c r="J7" s="65"/>
      <c r="K7" s="68"/>
      <c r="L7" s="15"/>
      <c r="M7" s="15"/>
    </row>
    <row r="8" ht="22" customHeight="1" spans="1:13">
      <c r="A8" s="62"/>
      <c r="B8" s="66"/>
      <c r="C8" s="30"/>
      <c r="D8" s="30"/>
      <c r="E8" s="30"/>
      <c r="F8" s="67"/>
      <c r="G8" s="68"/>
      <c r="H8" s="69"/>
      <c r="I8" s="69"/>
      <c r="J8" s="69"/>
      <c r="K8" s="68"/>
      <c r="L8" s="9"/>
      <c r="M8" s="9"/>
    </row>
    <row r="9" ht="22" customHeight="1" spans="1:13">
      <c r="A9" s="62"/>
      <c r="B9" s="66"/>
      <c r="C9" s="30"/>
      <c r="D9" s="30"/>
      <c r="E9" s="30"/>
      <c r="F9" s="67"/>
      <c r="G9" s="68"/>
      <c r="H9" s="69"/>
      <c r="I9" s="69"/>
      <c r="J9" s="69"/>
      <c r="K9" s="68"/>
      <c r="L9" s="9"/>
      <c r="M9" s="9"/>
    </row>
    <row r="10" ht="22" customHeight="1" spans="1:13">
      <c r="A10" s="62"/>
      <c r="B10" s="66"/>
      <c r="C10" s="30"/>
      <c r="D10" s="30"/>
      <c r="E10" s="30"/>
      <c r="F10" s="67"/>
      <c r="G10" s="68"/>
      <c r="H10" s="69"/>
      <c r="I10" s="69"/>
      <c r="J10" s="69"/>
      <c r="K10" s="68"/>
      <c r="L10" s="9"/>
      <c r="M10" s="9"/>
    </row>
    <row r="11" ht="22" customHeight="1" spans="1:13">
      <c r="A11" s="62"/>
      <c r="B11" s="66"/>
      <c r="C11" s="30"/>
      <c r="D11" s="30"/>
      <c r="E11" s="30"/>
      <c r="F11" s="67"/>
      <c r="G11" s="68"/>
      <c r="H11" s="69"/>
      <c r="I11" s="69"/>
      <c r="J11" s="69"/>
      <c r="K11" s="68"/>
      <c r="L11" s="9"/>
      <c r="M11" s="9"/>
    </row>
    <row r="12" s="2" customFormat="1" ht="18.75" spans="1:13">
      <c r="A12" s="16" t="s">
        <v>343</v>
      </c>
      <c r="B12" s="17"/>
      <c r="C12" s="17"/>
      <c r="D12" s="30"/>
      <c r="E12" s="18"/>
      <c r="F12" s="67"/>
      <c r="G12" s="31"/>
      <c r="H12" s="16" t="s">
        <v>332</v>
      </c>
      <c r="I12" s="17"/>
      <c r="J12" s="17"/>
      <c r="K12" s="18"/>
      <c r="L12" s="74"/>
      <c r="M12" s="24"/>
    </row>
    <row r="13" ht="84" customHeight="1" spans="1:13">
      <c r="A13" s="70" t="s">
        <v>344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5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7 M1:M3 M4:M6 M8:M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B4" sqref="B4:B7"/>
    </sheetView>
  </sheetViews>
  <sheetFormatPr defaultColWidth="9" defaultRowHeight="14.25"/>
  <cols>
    <col min="1" max="2" width="8.625" customWidth="1"/>
    <col min="3" max="3" width="13.5" customWidth="1"/>
    <col min="4" max="4" width="18.625" customWidth="1"/>
    <col min="5" max="5" width="12.125" customWidth="1"/>
    <col min="6" max="6" width="16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346</v>
      </c>
      <c r="B2" s="5" t="s">
        <v>314</v>
      </c>
      <c r="C2" s="5" t="s">
        <v>310</v>
      </c>
      <c r="D2" s="5" t="s">
        <v>311</v>
      </c>
      <c r="E2" s="5" t="s">
        <v>312</v>
      </c>
      <c r="F2" s="5" t="s">
        <v>313</v>
      </c>
      <c r="G2" s="38" t="s">
        <v>347</v>
      </c>
      <c r="H2" s="39"/>
      <c r="I2" s="59"/>
      <c r="J2" s="38" t="s">
        <v>348</v>
      </c>
      <c r="K2" s="39"/>
      <c r="L2" s="59"/>
      <c r="M2" s="38" t="s">
        <v>349</v>
      </c>
      <c r="N2" s="39"/>
      <c r="O2" s="59"/>
      <c r="P2" s="38" t="s">
        <v>350</v>
      </c>
      <c r="Q2" s="39"/>
      <c r="R2" s="59"/>
      <c r="S2" s="39" t="s">
        <v>351</v>
      </c>
      <c r="T2" s="39"/>
      <c r="U2" s="59"/>
      <c r="V2" s="34" t="s">
        <v>352</v>
      </c>
      <c r="W2" s="34" t="s">
        <v>323</v>
      </c>
    </row>
    <row r="3" s="1" customFormat="1" ht="16.5" spans="1:23">
      <c r="A3" s="7"/>
      <c r="B3" s="40"/>
      <c r="C3" s="40"/>
      <c r="D3" s="40"/>
      <c r="E3" s="40"/>
      <c r="F3" s="40"/>
      <c r="G3" s="4" t="s">
        <v>353</v>
      </c>
      <c r="H3" s="4" t="s">
        <v>67</v>
      </c>
      <c r="I3" s="4" t="s">
        <v>314</v>
      </c>
      <c r="J3" s="4" t="s">
        <v>353</v>
      </c>
      <c r="K3" s="4" t="s">
        <v>67</v>
      </c>
      <c r="L3" s="4" t="s">
        <v>314</v>
      </c>
      <c r="M3" s="4" t="s">
        <v>353</v>
      </c>
      <c r="N3" s="4" t="s">
        <v>67</v>
      </c>
      <c r="O3" s="4" t="s">
        <v>314</v>
      </c>
      <c r="P3" s="4" t="s">
        <v>353</v>
      </c>
      <c r="Q3" s="4" t="s">
        <v>67</v>
      </c>
      <c r="R3" s="4" t="s">
        <v>314</v>
      </c>
      <c r="S3" s="4" t="s">
        <v>353</v>
      </c>
      <c r="T3" s="4" t="s">
        <v>67</v>
      </c>
      <c r="U3" s="4" t="s">
        <v>314</v>
      </c>
      <c r="V3" s="61"/>
      <c r="W3" s="61"/>
    </row>
    <row r="4" ht="18.75" spans="1:23">
      <c r="A4" s="41" t="s">
        <v>354</v>
      </c>
      <c r="B4" s="42" t="s">
        <v>327</v>
      </c>
      <c r="C4" s="26" t="s">
        <v>324</v>
      </c>
      <c r="D4" s="26" t="s">
        <v>325</v>
      </c>
      <c r="E4" s="11" t="s">
        <v>326</v>
      </c>
      <c r="F4" s="12" t="s">
        <v>62</v>
      </c>
      <c r="G4" s="28"/>
      <c r="H4" s="43"/>
      <c r="I4" s="43"/>
      <c r="J4" s="43"/>
      <c r="K4" s="28"/>
      <c r="L4" s="28"/>
      <c r="M4" s="15"/>
      <c r="N4" s="15"/>
      <c r="O4" s="15"/>
      <c r="P4" s="15"/>
      <c r="Q4" s="15"/>
      <c r="R4" s="15"/>
      <c r="S4" s="15"/>
      <c r="T4" s="15"/>
      <c r="U4" s="15"/>
      <c r="V4" s="15" t="s">
        <v>355</v>
      </c>
      <c r="W4" s="15"/>
    </row>
    <row r="5" ht="18.75" spans="1:23">
      <c r="A5" s="44"/>
      <c r="B5" s="45"/>
      <c r="C5" s="26" t="s">
        <v>328</v>
      </c>
      <c r="D5" s="26" t="s">
        <v>325</v>
      </c>
      <c r="E5" s="14" t="s">
        <v>329</v>
      </c>
      <c r="F5" s="12" t="s">
        <v>62</v>
      </c>
      <c r="G5" s="46" t="s">
        <v>356</v>
      </c>
      <c r="H5" s="47"/>
      <c r="I5" s="60"/>
      <c r="J5" s="46" t="s">
        <v>357</v>
      </c>
      <c r="K5" s="47"/>
      <c r="L5" s="60"/>
      <c r="M5" s="38" t="s">
        <v>358</v>
      </c>
      <c r="N5" s="39"/>
      <c r="O5" s="59"/>
      <c r="P5" s="38" t="s">
        <v>359</v>
      </c>
      <c r="Q5" s="39"/>
      <c r="R5" s="59"/>
      <c r="S5" s="39" t="s">
        <v>360</v>
      </c>
      <c r="T5" s="39"/>
      <c r="U5" s="59"/>
      <c r="V5" s="15"/>
      <c r="W5" s="15"/>
    </row>
    <row r="6" ht="18.75" spans="1:23">
      <c r="A6" s="44"/>
      <c r="B6" s="45"/>
      <c r="C6" s="26" t="s">
        <v>330</v>
      </c>
      <c r="D6" s="26" t="s">
        <v>325</v>
      </c>
      <c r="E6" s="14" t="s">
        <v>117</v>
      </c>
      <c r="F6" s="12" t="s">
        <v>62</v>
      </c>
      <c r="G6" s="48" t="s">
        <v>353</v>
      </c>
      <c r="H6" s="48" t="s">
        <v>67</v>
      </c>
      <c r="I6" s="48" t="s">
        <v>314</v>
      </c>
      <c r="J6" s="48" t="s">
        <v>353</v>
      </c>
      <c r="K6" s="48" t="s">
        <v>67</v>
      </c>
      <c r="L6" s="48" t="s">
        <v>314</v>
      </c>
      <c r="M6" s="4" t="s">
        <v>353</v>
      </c>
      <c r="N6" s="4" t="s">
        <v>67</v>
      </c>
      <c r="O6" s="4" t="s">
        <v>314</v>
      </c>
      <c r="P6" s="4" t="s">
        <v>353</v>
      </c>
      <c r="Q6" s="4" t="s">
        <v>67</v>
      </c>
      <c r="R6" s="4" t="s">
        <v>314</v>
      </c>
      <c r="S6" s="4" t="s">
        <v>353</v>
      </c>
      <c r="T6" s="4" t="s">
        <v>67</v>
      </c>
      <c r="U6" s="4" t="s">
        <v>314</v>
      </c>
      <c r="V6" s="15"/>
      <c r="W6" s="15"/>
    </row>
    <row r="7" ht="18.75" spans="1:23">
      <c r="A7" s="49"/>
      <c r="B7" s="50"/>
      <c r="C7" s="26"/>
      <c r="D7" s="26"/>
      <c r="E7" s="14"/>
      <c r="F7" s="51"/>
      <c r="G7" s="28"/>
      <c r="H7" s="43"/>
      <c r="I7" s="43"/>
      <c r="J7" s="43"/>
      <c r="K7" s="43"/>
      <c r="L7" s="28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>
      <c r="A8" s="41"/>
      <c r="B8" s="42"/>
      <c r="C8" s="52"/>
      <c r="D8" s="52"/>
      <c r="E8" s="52"/>
      <c r="F8" s="41"/>
      <c r="G8" s="15"/>
      <c r="H8" s="43"/>
      <c r="I8" s="43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ht="22" customHeight="1" spans="1:23">
      <c r="A9" s="44"/>
      <c r="B9" s="45"/>
      <c r="C9" s="49"/>
      <c r="D9" s="53"/>
      <c r="E9" s="49"/>
      <c r="F9" s="49"/>
      <c r="G9" s="15"/>
      <c r="H9" s="43"/>
      <c r="I9" s="43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>
      <c r="A10" s="41"/>
      <c r="B10" s="42"/>
      <c r="C10" s="54"/>
      <c r="D10" s="52"/>
      <c r="E10" s="54"/>
      <c r="F10" s="41"/>
      <c r="G10" s="15"/>
      <c r="H10" s="43"/>
      <c r="I10" s="43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>
      <c r="A11" s="44"/>
      <c r="B11" s="45"/>
      <c r="C11" s="55"/>
      <c r="D11" s="53"/>
      <c r="E11" s="55"/>
      <c r="F11" s="49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>
      <c r="A12" s="56"/>
      <c r="B12" s="56"/>
      <c r="C12" s="56"/>
      <c r="D12" s="56"/>
      <c r="E12" s="56"/>
      <c r="F12" s="56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>
      <c r="A13" s="55"/>
      <c r="B13" s="55"/>
      <c r="C13" s="55"/>
      <c r="D13" s="55"/>
      <c r="E13" s="55"/>
      <c r="F13" s="5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>
      <c r="A14" s="56"/>
      <c r="B14" s="56"/>
      <c r="C14" s="56"/>
      <c r="D14" s="56"/>
      <c r="E14" s="56"/>
      <c r="F14" s="56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5"/>
      <c r="B15" s="55"/>
      <c r="C15" s="55"/>
      <c r="D15" s="55"/>
      <c r="E15" s="55"/>
      <c r="F15" s="55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6" t="s">
        <v>343</v>
      </c>
      <c r="B17" s="17"/>
      <c r="C17" s="17"/>
      <c r="D17" s="17"/>
      <c r="E17" s="18"/>
      <c r="F17" s="19"/>
      <c r="G17" s="31"/>
      <c r="H17" s="37"/>
      <c r="I17" s="37"/>
      <c r="J17" s="16" t="s">
        <v>332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4"/>
    </row>
    <row r="18" ht="80" customHeight="1" spans="1:23">
      <c r="A18" s="57" t="s">
        <v>361</v>
      </c>
      <c r="B18" s="57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3" t="s">
        <v>363</v>
      </c>
      <c r="B2" s="34" t="s">
        <v>310</v>
      </c>
      <c r="C2" s="34" t="s">
        <v>311</v>
      </c>
      <c r="D2" s="34" t="s">
        <v>312</v>
      </c>
      <c r="E2" s="34" t="s">
        <v>313</v>
      </c>
      <c r="F2" s="34" t="s">
        <v>314</v>
      </c>
      <c r="G2" s="33" t="s">
        <v>364</v>
      </c>
      <c r="H2" s="33" t="s">
        <v>365</v>
      </c>
      <c r="I2" s="33" t="s">
        <v>366</v>
      </c>
      <c r="J2" s="33" t="s">
        <v>365</v>
      </c>
      <c r="K2" s="33" t="s">
        <v>367</v>
      </c>
      <c r="L2" s="33" t="s">
        <v>365</v>
      </c>
      <c r="M2" s="34" t="s">
        <v>352</v>
      </c>
      <c r="N2" s="34" t="s">
        <v>323</v>
      </c>
    </row>
    <row r="3" spans="1:14">
      <c r="A3" s="9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ht="16.5" spans="1:14">
      <c r="A4" s="35" t="s">
        <v>363</v>
      </c>
      <c r="B4" s="36" t="s">
        <v>368</v>
      </c>
      <c r="C4" s="36" t="s">
        <v>353</v>
      </c>
      <c r="D4" s="36" t="s">
        <v>312</v>
      </c>
      <c r="E4" s="34" t="s">
        <v>313</v>
      </c>
      <c r="F4" s="34" t="s">
        <v>314</v>
      </c>
      <c r="G4" s="33" t="s">
        <v>364</v>
      </c>
      <c r="H4" s="33" t="s">
        <v>365</v>
      </c>
      <c r="I4" s="33" t="s">
        <v>366</v>
      </c>
      <c r="J4" s="33" t="s">
        <v>365</v>
      </c>
      <c r="K4" s="33" t="s">
        <v>367</v>
      </c>
      <c r="L4" s="33" t="s">
        <v>365</v>
      </c>
      <c r="M4" s="34" t="s">
        <v>352</v>
      </c>
      <c r="N4" s="34" t="s">
        <v>323</v>
      </c>
    </row>
    <row r="5" spans="1:14">
      <c r="A5" s="9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9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6" t="s">
        <v>369</v>
      </c>
      <c r="B11" s="17"/>
      <c r="C11" s="17"/>
      <c r="D11" s="18"/>
      <c r="E11" s="19"/>
      <c r="F11" s="37"/>
      <c r="G11" s="31"/>
      <c r="H11" s="37"/>
      <c r="I11" s="16" t="s">
        <v>370</v>
      </c>
      <c r="J11" s="17"/>
      <c r="K11" s="17"/>
      <c r="L11" s="17"/>
      <c r="M11" s="17"/>
      <c r="N11" s="24"/>
    </row>
    <row r="12" ht="16.5" spans="1:14">
      <c r="A12" s="20" t="s">
        <v>371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H12" sqref="H12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6.4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372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346</v>
      </c>
      <c r="B2" s="5" t="s">
        <v>314</v>
      </c>
      <c r="C2" s="5" t="s">
        <v>310</v>
      </c>
      <c r="D2" s="5" t="s">
        <v>311</v>
      </c>
      <c r="E2" s="5" t="s">
        <v>312</v>
      </c>
      <c r="F2" s="5" t="s">
        <v>313</v>
      </c>
      <c r="G2" s="4" t="s">
        <v>373</v>
      </c>
      <c r="H2" s="4" t="s">
        <v>374</v>
      </c>
      <c r="I2" s="4" t="s">
        <v>375</v>
      </c>
      <c r="J2" s="4" t="s">
        <v>376</v>
      </c>
      <c r="K2" s="5" t="s">
        <v>352</v>
      </c>
      <c r="L2" s="5" t="s">
        <v>323</v>
      </c>
    </row>
    <row r="3" ht="18.75" spans="1:12">
      <c r="A3" s="25" t="s">
        <v>354</v>
      </c>
      <c r="B3" s="26" t="s">
        <v>377</v>
      </c>
      <c r="C3" s="26" t="s">
        <v>324</v>
      </c>
      <c r="D3" s="26" t="s">
        <v>325</v>
      </c>
      <c r="E3" s="11" t="s">
        <v>326</v>
      </c>
      <c r="F3" s="12" t="s">
        <v>62</v>
      </c>
      <c r="G3" s="27" t="s">
        <v>378</v>
      </c>
      <c r="H3" s="28" t="s">
        <v>379</v>
      </c>
      <c r="I3" s="28"/>
      <c r="J3" s="15"/>
      <c r="K3" s="32" t="s">
        <v>380</v>
      </c>
      <c r="L3" s="15" t="s">
        <v>342</v>
      </c>
    </row>
    <row r="4" ht="18.75" spans="1:12">
      <c r="A4" s="25" t="s">
        <v>354</v>
      </c>
      <c r="B4" s="26" t="s">
        <v>377</v>
      </c>
      <c r="C4" s="26" t="s">
        <v>328</v>
      </c>
      <c r="D4" s="26" t="s">
        <v>325</v>
      </c>
      <c r="E4" s="14" t="s">
        <v>329</v>
      </c>
      <c r="F4" s="12" t="s">
        <v>62</v>
      </c>
      <c r="G4" s="27" t="s">
        <v>378</v>
      </c>
      <c r="H4" s="28" t="s">
        <v>379</v>
      </c>
      <c r="I4" s="28"/>
      <c r="J4" s="15"/>
      <c r="K4" s="32" t="s">
        <v>380</v>
      </c>
      <c r="L4" s="15" t="s">
        <v>342</v>
      </c>
    </row>
    <row r="5" ht="18.75" spans="1:12">
      <c r="A5" s="25" t="s">
        <v>354</v>
      </c>
      <c r="B5" s="26" t="s">
        <v>377</v>
      </c>
      <c r="C5" s="26" t="s">
        <v>330</v>
      </c>
      <c r="D5" s="26" t="s">
        <v>325</v>
      </c>
      <c r="E5" s="14" t="s">
        <v>117</v>
      </c>
      <c r="F5" s="12" t="s">
        <v>62</v>
      </c>
      <c r="G5" s="27" t="s">
        <v>378</v>
      </c>
      <c r="H5" s="28" t="s">
        <v>379</v>
      </c>
      <c r="I5" s="9"/>
      <c r="J5" s="9"/>
      <c r="K5" s="32" t="s">
        <v>380</v>
      </c>
      <c r="L5" s="15" t="s">
        <v>342</v>
      </c>
    </row>
    <row r="6" ht="18.75" spans="1:12">
      <c r="A6" s="25"/>
      <c r="B6" s="26"/>
      <c r="C6" s="26"/>
      <c r="D6" s="26"/>
      <c r="E6" s="14"/>
      <c r="F6" s="29"/>
      <c r="G6" s="27"/>
      <c r="H6" s="28"/>
      <c r="I6" s="9"/>
      <c r="J6" s="9"/>
      <c r="K6" s="32" t="s">
        <v>380</v>
      </c>
      <c r="L6" s="15" t="s">
        <v>342</v>
      </c>
    </row>
    <row r="7" spans="1:12">
      <c r="A7" s="9"/>
      <c r="B7" s="30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6" t="s">
        <v>381</v>
      </c>
      <c r="B9" s="17"/>
      <c r="C9" s="17"/>
      <c r="D9" s="17"/>
      <c r="E9" s="18"/>
      <c r="F9" s="19"/>
      <c r="G9" s="31"/>
      <c r="H9" s="16" t="s">
        <v>382</v>
      </c>
      <c r="I9" s="17"/>
      <c r="J9" s="17"/>
      <c r="K9" s="17"/>
      <c r="L9" s="24"/>
    </row>
    <row r="10" ht="16.5" spans="1:12">
      <c r="A10" s="20" t="s">
        <v>383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 L4 L5:L6 L7:L10">
      <formula1>"YES,NO"</formula1>
    </dataValidation>
  </dataValidation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13" sqref="A13:I13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384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309</v>
      </c>
      <c r="B2" s="5" t="s">
        <v>314</v>
      </c>
      <c r="C2" s="5" t="s">
        <v>353</v>
      </c>
      <c r="D2" s="5" t="s">
        <v>312</v>
      </c>
      <c r="E2" s="5" t="s">
        <v>313</v>
      </c>
      <c r="F2" s="4" t="s">
        <v>385</v>
      </c>
      <c r="G2" s="4" t="s">
        <v>336</v>
      </c>
      <c r="H2" s="6" t="s">
        <v>337</v>
      </c>
      <c r="I2" s="22" t="s">
        <v>339</v>
      </c>
    </row>
    <row r="3" s="1" customFormat="1" ht="16.5" spans="1:9">
      <c r="A3" s="4"/>
      <c r="B3" s="7"/>
      <c r="C3" s="7"/>
      <c r="D3" s="7"/>
      <c r="E3" s="7"/>
      <c r="F3" s="4" t="s">
        <v>386</v>
      </c>
      <c r="G3" s="4" t="s">
        <v>340</v>
      </c>
      <c r="H3" s="8"/>
      <c r="I3" s="23"/>
    </row>
    <row r="4" ht="18.75" spans="1:9">
      <c r="A4" s="9">
        <v>1</v>
      </c>
      <c r="B4" s="9" t="s">
        <v>387</v>
      </c>
      <c r="C4" s="10" t="s">
        <v>388</v>
      </c>
      <c r="D4" s="11" t="s">
        <v>326</v>
      </c>
      <c r="E4" s="12" t="s">
        <v>62</v>
      </c>
      <c r="F4" s="13" t="s">
        <v>389</v>
      </c>
      <c r="G4" s="13" t="s">
        <v>390</v>
      </c>
      <c r="H4" s="13">
        <f>G4+F4</f>
        <v>-0.11</v>
      </c>
      <c r="I4" s="15" t="s">
        <v>342</v>
      </c>
    </row>
    <row r="5" ht="18.75" spans="1:9">
      <c r="A5" s="9">
        <v>2</v>
      </c>
      <c r="B5" s="9" t="s">
        <v>387</v>
      </c>
      <c r="C5" s="10" t="s">
        <v>388</v>
      </c>
      <c r="D5" s="14" t="s">
        <v>329</v>
      </c>
      <c r="E5" s="12" t="s">
        <v>62</v>
      </c>
      <c r="F5" s="13">
        <v>-0.05</v>
      </c>
      <c r="G5" s="13">
        <v>-0.05</v>
      </c>
      <c r="H5" s="13">
        <f>G5+F5</f>
        <v>-0.1</v>
      </c>
      <c r="I5" s="15" t="s">
        <v>342</v>
      </c>
    </row>
    <row r="6" ht="18.75" spans="1:9">
      <c r="A6" s="9">
        <v>3</v>
      </c>
      <c r="B6" s="9" t="s">
        <v>387</v>
      </c>
      <c r="C6" s="10" t="s">
        <v>388</v>
      </c>
      <c r="D6" s="14" t="s">
        <v>117</v>
      </c>
      <c r="E6" s="12" t="s">
        <v>62</v>
      </c>
      <c r="F6" s="13">
        <v>-0.06</v>
      </c>
      <c r="G6" s="13">
        <v>-0.04</v>
      </c>
      <c r="H6" s="13">
        <f>G6+F6</f>
        <v>-0.1</v>
      </c>
      <c r="I6" s="15" t="s">
        <v>342</v>
      </c>
    </row>
    <row r="7" spans="1:9">
      <c r="A7" s="9"/>
      <c r="B7" s="9"/>
      <c r="C7" s="15"/>
      <c r="D7" s="15"/>
      <c r="E7" s="15"/>
      <c r="F7" s="15"/>
      <c r="G7" s="15"/>
      <c r="H7" s="15"/>
      <c r="I7" s="15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6" t="s">
        <v>391</v>
      </c>
      <c r="B12" s="17"/>
      <c r="C12" s="17"/>
      <c r="D12" s="18"/>
      <c r="E12" s="19"/>
      <c r="F12" s="16" t="s">
        <v>392</v>
      </c>
      <c r="G12" s="17"/>
      <c r="H12" s="18"/>
      <c r="I12" s="24"/>
    </row>
    <row r="13" ht="16.5" spans="1:9">
      <c r="A13" s="20" t="s">
        <v>393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52" t="s">
        <v>35</v>
      </c>
      <c r="C2" s="453"/>
      <c r="D2" s="453"/>
      <c r="E2" s="453"/>
      <c r="F2" s="453"/>
      <c r="G2" s="453"/>
      <c r="H2" s="453"/>
      <c r="I2" s="467"/>
    </row>
    <row r="3" ht="27.95" customHeight="1" spans="2:9">
      <c r="B3" s="454"/>
      <c r="C3" s="455"/>
      <c r="D3" s="456" t="s">
        <v>36</v>
      </c>
      <c r="E3" s="457"/>
      <c r="F3" s="458" t="s">
        <v>37</v>
      </c>
      <c r="G3" s="459"/>
      <c r="H3" s="456" t="s">
        <v>38</v>
      </c>
      <c r="I3" s="468"/>
    </row>
    <row r="4" ht="27.95" customHeight="1" spans="2:9">
      <c r="B4" s="454" t="s">
        <v>39</v>
      </c>
      <c r="C4" s="455" t="s">
        <v>40</v>
      </c>
      <c r="D4" s="455" t="s">
        <v>41</v>
      </c>
      <c r="E4" s="455" t="s">
        <v>42</v>
      </c>
      <c r="F4" s="460" t="s">
        <v>41</v>
      </c>
      <c r="G4" s="460" t="s">
        <v>42</v>
      </c>
      <c r="H4" s="455" t="s">
        <v>41</v>
      </c>
      <c r="I4" s="469" t="s">
        <v>42</v>
      </c>
    </row>
    <row r="5" ht="27.95" customHeight="1" spans="2:9">
      <c r="B5" s="461" t="s">
        <v>43</v>
      </c>
      <c r="C5" s="9">
        <v>13</v>
      </c>
      <c r="D5" s="9">
        <v>0</v>
      </c>
      <c r="E5" s="9">
        <v>1</v>
      </c>
      <c r="F5" s="462">
        <v>0</v>
      </c>
      <c r="G5" s="462">
        <v>1</v>
      </c>
      <c r="H5" s="9">
        <v>1</v>
      </c>
      <c r="I5" s="470">
        <v>2</v>
      </c>
    </row>
    <row r="6" ht="27.95" customHeight="1" spans="2:9">
      <c r="B6" s="461" t="s">
        <v>44</v>
      </c>
      <c r="C6" s="9">
        <v>20</v>
      </c>
      <c r="D6" s="9">
        <v>0</v>
      </c>
      <c r="E6" s="9">
        <v>1</v>
      </c>
      <c r="F6" s="462">
        <v>1</v>
      </c>
      <c r="G6" s="462">
        <v>2</v>
      </c>
      <c r="H6" s="9">
        <v>2</v>
      </c>
      <c r="I6" s="470">
        <v>3</v>
      </c>
    </row>
    <row r="7" ht="27.95" customHeight="1" spans="2:9">
      <c r="B7" s="461" t="s">
        <v>45</v>
      </c>
      <c r="C7" s="9">
        <v>32</v>
      </c>
      <c r="D7" s="9">
        <v>0</v>
      </c>
      <c r="E7" s="9">
        <v>1</v>
      </c>
      <c r="F7" s="462">
        <v>2</v>
      </c>
      <c r="G7" s="462">
        <v>3</v>
      </c>
      <c r="H7" s="9">
        <v>3</v>
      </c>
      <c r="I7" s="470">
        <v>4</v>
      </c>
    </row>
    <row r="8" ht="27.95" customHeight="1" spans="2:9">
      <c r="B8" s="461" t="s">
        <v>46</v>
      </c>
      <c r="C8" s="9">
        <v>50</v>
      </c>
      <c r="D8" s="9">
        <v>1</v>
      </c>
      <c r="E8" s="9">
        <v>2</v>
      </c>
      <c r="F8" s="462">
        <v>3</v>
      </c>
      <c r="G8" s="462">
        <v>4</v>
      </c>
      <c r="H8" s="9">
        <v>5</v>
      </c>
      <c r="I8" s="470">
        <v>6</v>
      </c>
    </row>
    <row r="9" ht="27.95" customHeight="1" spans="2:9">
      <c r="B9" s="461" t="s">
        <v>47</v>
      </c>
      <c r="C9" s="9">
        <v>80</v>
      </c>
      <c r="D9" s="9">
        <v>2</v>
      </c>
      <c r="E9" s="9">
        <v>3</v>
      </c>
      <c r="F9" s="462">
        <v>5</v>
      </c>
      <c r="G9" s="462">
        <v>6</v>
      </c>
      <c r="H9" s="9">
        <v>7</v>
      </c>
      <c r="I9" s="470">
        <v>8</v>
      </c>
    </row>
    <row r="10" ht="27.95" customHeight="1" spans="2:9">
      <c r="B10" s="461" t="s">
        <v>48</v>
      </c>
      <c r="C10" s="9">
        <v>125</v>
      </c>
      <c r="D10" s="9">
        <v>3</v>
      </c>
      <c r="E10" s="9">
        <v>4</v>
      </c>
      <c r="F10" s="462">
        <v>7</v>
      </c>
      <c r="G10" s="462">
        <v>8</v>
      </c>
      <c r="H10" s="9">
        <v>10</v>
      </c>
      <c r="I10" s="470">
        <v>11</v>
      </c>
    </row>
    <row r="11" ht="27.95" customHeight="1" spans="2:9">
      <c r="B11" s="461" t="s">
        <v>49</v>
      </c>
      <c r="C11" s="9">
        <v>200</v>
      </c>
      <c r="D11" s="9">
        <v>5</v>
      </c>
      <c r="E11" s="9">
        <v>6</v>
      </c>
      <c r="F11" s="462">
        <v>10</v>
      </c>
      <c r="G11" s="462">
        <v>11</v>
      </c>
      <c r="H11" s="9">
        <v>14</v>
      </c>
      <c r="I11" s="470">
        <v>15</v>
      </c>
    </row>
    <row r="12" ht="27.95" customHeight="1" spans="2:9">
      <c r="B12" s="463" t="s">
        <v>50</v>
      </c>
      <c r="C12" s="464">
        <v>315</v>
      </c>
      <c r="D12" s="464">
        <v>7</v>
      </c>
      <c r="E12" s="464">
        <v>8</v>
      </c>
      <c r="F12" s="465">
        <v>14</v>
      </c>
      <c r="G12" s="465">
        <v>15</v>
      </c>
      <c r="H12" s="464">
        <v>21</v>
      </c>
      <c r="I12" s="471">
        <v>22</v>
      </c>
    </row>
    <row r="14" spans="2:4">
      <c r="B14" s="466" t="s">
        <v>51</v>
      </c>
      <c r="C14" s="466"/>
      <c r="D14" s="46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topLeftCell="A15" workbookViewId="0">
      <selection activeCell="A36" sqref="A36:K36"/>
    </sheetView>
  </sheetViews>
  <sheetFormatPr defaultColWidth="10.375" defaultRowHeight="16.5" customHeight="1"/>
  <cols>
    <col min="1" max="1" width="11.125" style="244" customWidth="1"/>
    <col min="2" max="9" width="10.375" style="244"/>
    <col min="10" max="10" width="8.875" style="244" customWidth="1"/>
    <col min="11" max="11" width="12" style="244" customWidth="1"/>
    <col min="12" max="16384" width="10.375" style="244"/>
  </cols>
  <sheetData>
    <row r="1" ht="21" spans="1:11">
      <c r="A1" s="380" t="s">
        <v>52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</row>
    <row r="2" ht="15" spans="1:11">
      <c r="A2" s="245" t="s">
        <v>53</v>
      </c>
      <c r="B2" s="246" t="s">
        <v>54</v>
      </c>
      <c r="C2" s="246"/>
      <c r="D2" s="247" t="s">
        <v>55</v>
      </c>
      <c r="E2" s="247"/>
      <c r="F2" s="246" t="s">
        <v>56</v>
      </c>
      <c r="G2" s="246"/>
      <c r="H2" s="248" t="s">
        <v>57</v>
      </c>
      <c r="I2" s="319" t="s">
        <v>56</v>
      </c>
      <c r="J2" s="319"/>
      <c r="K2" s="320"/>
    </row>
    <row r="3" ht="14.25" spans="1:11">
      <c r="A3" s="249" t="s">
        <v>58</v>
      </c>
      <c r="B3" s="250"/>
      <c r="C3" s="251"/>
      <c r="D3" s="252" t="s">
        <v>59</v>
      </c>
      <c r="E3" s="253"/>
      <c r="F3" s="253"/>
      <c r="G3" s="254"/>
      <c r="H3" s="252" t="s">
        <v>60</v>
      </c>
      <c r="I3" s="253"/>
      <c r="J3" s="253"/>
      <c r="K3" s="254"/>
    </row>
    <row r="4" ht="14.25" spans="1:11">
      <c r="A4" s="255" t="s">
        <v>61</v>
      </c>
      <c r="B4" s="151" t="s">
        <v>62</v>
      </c>
      <c r="C4" s="152"/>
      <c r="D4" s="255" t="s">
        <v>63</v>
      </c>
      <c r="E4" s="256"/>
      <c r="F4" s="257">
        <v>45478</v>
      </c>
      <c r="G4" s="258"/>
      <c r="H4" s="255" t="s">
        <v>64</v>
      </c>
      <c r="I4" s="256"/>
      <c r="J4" s="151" t="s">
        <v>65</v>
      </c>
      <c r="K4" s="152" t="s">
        <v>66</v>
      </c>
    </row>
    <row r="5" ht="14.25" spans="1:11">
      <c r="A5" s="259" t="s">
        <v>67</v>
      </c>
      <c r="B5" s="151" t="s">
        <v>68</v>
      </c>
      <c r="C5" s="152"/>
      <c r="D5" s="255" t="s">
        <v>69</v>
      </c>
      <c r="E5" s="256"/>
      <c r="F5" s="257">
        <v>45410</v>
      </c>
      <c r="G5" s="258"/>
      <c r="H5" s="255" t="s">
        <v>70</v>
      </c>
      <c r="I5" s="256"/>
      <c r="J5" s="151" t="s">
        <v>65</v>
      </c>
      <c r="K5" s="152" t="s">
        <v>66</v>
      </c>
    </row>
    <row r="6" ht="14.25" spans="1:11">
      <c r="A6" s="255" t="s">
        <v>71</v>
      </c>
      <c r="B6" s="260" t="s">
        <v>72</v>
      </c>
      <c r="C6" s="261">
        <v>6</v>
      </c>
      <c r="D6" s="259" t="s">
        <v>73</v>
      </c>
      <c r="E6" s="262"/>
      <c r="F6" s="257">
        <v>45427</v>
      </c>
      <c r="G6" s="258"/>
      <c r="H6" s="255" t="s">
        <v>74</v>
      </c>
      <c r="I6" s="256"/>
      <c r="J6" s="151" t="s">
        <v>65</v>
      </c>
      <c r="K6" s="152" t="s">
        <v>66</v>
      </c>
    </row>
    <row r="7" ht="14.25" spans="1:11">
      <c r="A7" s="255" t="s">
        <v>75</v>
      </c>
      <c r="B7" s="263">
        <v>5129</v>
      </c>
      <c r="C7" s="264"/>
      <c r="D7" s="259" t="s">
        <v>76</v>
      </c>
      <c r="E7" s="265"/>
      <c r="F7" s="257">
        <v>45432</v>
      </c>
      <c r="G7" s="258"/>
      <c r="H7" s="255" t="s">
        <v>77</v>
      </c>
      <c r="I7" s="256"/>
      <c r="J7" s="151" t="s">
        <v>65</v>
      </c>
      <c r="K7" s="152" t="s">
        <v>66</v>
      </c>
    </row>
    <row r="8" ht="15" spans="1:11">
      <c r="A8" s="266" t="s">
        <v>78</v>
      </c>
      <c r="B8" s="267" t="s">
        <v>79</v>
      </c>
      <c r="C8" s="268"/>
      <c r="D8" s="269" t="s">
        <v>80</v>
      </c>
      <c r="E8" s="270"/>
      <c r="F8" s="271">
        <v>45437</v>
      </c>
      <c r="G8" s="272"/>
      <c r="H8" s="269" t="s">
        <v>81</v>
      </c>
      <c r="I8" s="270"/>
      <c r="J8" s="289" t="s">
        <v>65</v>
      </c>
      <c r="K8" s="321" t="s">
        <v>66</v>
      </c>
    </row>
    <row r="9" ht="15" spans="1:11">
      <c r="A9" s="381" t="s">
        <v>82</v>
      </c>
      <c r="B9" s="382"/>
      <c r="C9" s="382"/>
      <c r="D9" s="383"/>
      <c r="E9" s="383"/>
      <c r="F9" s="383"/>
      <c r="G9" s="383"/>
      <c r="H9" s="383"/>
      <c r="I9" s="383"/>
      <c r="J9" s="383"/>
      <c r="K9" s="433"/>
    </row>
    <row r="10" ht="15" spans="1:11">
      <c r="A10" s="384" t="s">
        <v>83</v>
      </c>
      <c r="B10" s="385"/>
      <c r="C10" s="385"/>
      <c r="D10" s="385"/>
      <c r="E10" s="385"/>
      <c r="F10" s="385"/>
      <c r="G10" s="385"/>
      <c r="H10" s="385"/>
      <c r="I10" s="385"/>
      <c r="J10" s="385"/>
      <c r="K10" s="434"/>
    </row>
    <row r="11" ht="14.25" spans="1:11">
      <c r="A11" s="386" t="s">
        <v>84</v>
      </c>
      <c r="B11" s="387" t="s">
        <v>85</v>
      </c>
      <c r="C11" s="388" t="s">
        <v>86</v>
      </c>
      <c r="D11" s="389"/>
      <c r="E11" s="390" t="s">
        <v>87</v>
      </c>
      <c r="F11" s="387" t="s">
        <v>85</v>
      </c>
      <c r="G11" s="388" t="s">
        <v>86</v>
      </c>
      <c r="H11" s="388" t="s">
        <v>88</v>
      </c>
      <c r="I11" s="390" t="s">
        <v>89</v>
      </c>
      <c r="J11" s="387" t="s">
        <v>85</v>
      </c>
      <c r="K11" s="435" t="s">
        <v>86</v>
      </c>
    </row>
    <row r="12" ht="14.25" spans="1:11">
      <c r="A12" s="259" t="s">
        <v>90</v>
      </c>
      <c r="B12" s="279" t="s">
        <v>85</v>
      </c>
      <c r="C12" s="151" t="s">
        <v>86</v>
      </c>
      <c r="D12" s="265"/>
      <c r="E12" s="262" t="s">
        <v>91</v>
      </c>
      <c r="F12" s="279" t="s">
        <v>85</v>
      </c>
      <c r="G12" s="151" t="s">
        <v>86</v>
      </c>
      <c r="H12" s="151" t="s">
        <v>88</v>
      </c>
      <c r="I12" s="262" t="s">
        <v>92</v>
      </c>
      <c r="J12" s="279" t="s">
        <v>85</v>
      </c>
      <c r="K12" s="152" t="s">
        <v>86</v>
      </c>
    </row>
    <row r="13" ht="14.25" spans="1:11">
      <c r="A13" s="259" t="s">
        <v>93</v>
      </c>
      <c r="B13" s="279" t="s">
        <v>85</v>
      </c>
      <c r="C13" s="151" t="s">
        <v>86</v>
      </c>
      <c r="D13" s="265"/>
      <c r="E13" s="262" t="s">
        <v>94</v>
      </c>
      <c r="F13" s="151" t="s">
        <v>95</v>
      </c>
      <c r="G13" s="151" t="s">
        <v>96</v>
      </c>
      <c r="H13" s="151" t="s">
        <v>88</v>
      </c>
      <c r="I13" s="262" t="s">
        <v>97</v>
      </c>
      <c r="J13" s="279" t="s">
        <v>85</v>
      </c>
      <c r="K13" s="152" t="s">
        <v>86</v>
      </c>
    </row>
    <row r="14" ht="15" spans="1:11">
      <c r="A14" s="269" t="s">
        <v>98</v>
      </c>
      <c r="B14" s="270"/>
      <c r="C14" s="270"/>
      <c r="D14" s="270"/>
      <c r="E14" s="270"/>
      <c r="F14" s="270"/>
      <c r="G14" s="270"/>
      <c r="H14" s="270"/>
      <c r="I14" s="270"/>
      <c r="J14" s="270"/>
      <c r="K14" s="323"/>
    </row>
    <row r="15" ht="15" spans="1:11">
      <c r="A15" s="384" t="s">
        <v>99</v>
      </c>
      <c r="B15" s="385"/>
      <c r="C15" s="385"/>
      <c r="D15" s="385"/>
      <c r="E15" s="385"/>
      <c r="F15" s="385"/>
      <c r="G15" s="385"/>
      <c r="H15" s="385"/>
      <c r="I15" s="385"/>
      <c r="J15" s="385"/>
      <c r="K15" s="434"/>
    </row>
    <row r="16" ht="14.25" spans="1:11">
      <c r="A16" s="391" t="s">
        <v>100</v>
      </c>
      <c r="B16" s="388" t="s">
        <v>95</v>
      </c>
      <c r="C16" s="388" t="s">
        <v>96</v>
      </c>
      <c r="D16" s="392"/>
      <c r="E16" s="393" t="s">
        <v>101</v>
      </c>
      <c r="F16" s="388" t="s">
        <v>95</v>
      </c>
      <c r="G16" s="388" t="s">
        <v>96</v>
      </c>
      <c r="H16" s="394"/>
      <c r="I16" s="393" t="s">
        <v>102</v>
      </c>
      <c r="J16" s="388" t="s">
        <v>95</v>
      </c>
      <c r="K16" s="435" t="s">
        <v>96</v>
      </c>
    </row>
    <row r="17" customHeight="1" spans="1:22">
      <c r="A17" s="296" t="s">
        <v>103</v>
      </c>
      <c r="B17" s="151" t="s">
        <v>95</v>
      </c>
      <c r="C17" s="151" t="s">
        <v>96</v>
      </c>
      <c r="D17" s="395"/>
      <c r="E17" s="297" t="s">
        <v>104</v>
      </c>
      <c r="F17" s="151" t="s">
        <v>95</v>
      </c>
      <c r="G17" s="151" t="s">
        <v>96</v>
      </c>
      <c r="H17" s="396"/>
      <c r="I17" s="297" t="s">
        <v>105</v>
      </c>
      <c r="J17" s="151" t="s">
        <v>95</v>
      </c>
      <c r="K17" s="152" t="s">
        <v>96</v>
      </c>
      <c r="L17" s="436"/>
      <c r="M17" s="436"/>
      <c r="N17" s="436"/>
      <c r="O17" s="436"/>
      <c r="P17" s="436"/>
      <c r="Q17" s="436"/>
      <c r="R17" s="436"/>
      <c r="S17" s="436"/>
      <c r="T17" s="436"/>
      <c r="U17" s="436"/>
      <c r="V17" s="436"/>
    </row>
    <row r="18" ht="18" customHeight="1" spans="1:11">
      <c r="A18" s="397" t="s">
        <v>106</v>
      </c>
      <c r="B18" s="398"/>
      <c r="C18" s="398"/>
      <c r="D18" s="398"/>
      <c r="E18" s="398"/>
      <c r="F18" s="398"/>
      <c r="G18" s="398"/>
      <c r="H18" s="398"/>
      <c r="I18" s="398"/>
      <c r="J18" s="398"/>
      <c r="K18" s="437"/>
    </row>
    <row r="19" s="379" customFormat="1" ht="18" customHeight="1" spans="1:11">
      <c r="A19" s="384" t="s">
        <v>107</v>
      </c>
      <c r="B19" s="385"/>
      <c r="C19" s="385"/>
      <c r="D19" s="385"/>
      <c r="E19" s="385"/>
      <c r="F19" s="385"/>
      <c r="G19" s="385"/>
      <c r="H19" s="385"/>
      <c r="I19" s="385"/>
      <c r="J19" s="385"/>
      <c r="K19" s="434"/>
    </row>
    <row r="20" customHeight="1" spans="1:11">
      <c r="A20" s="399" t="s">
        <v>108</v>
      </c>
      <c r="B20" s="400"/>
      <c r="C20" s="400"/>
      <c r="D20" s="400"/>
      <c r="E20" s="400"/>
      <c r="F20" s="400"/>
      <c r="G20" s="400"/>
      <c r="H20" s="400"/>
      <c r="I20" s="400"/>
      <c r="J20" s="400"/>
      <c r="K20" s="438"/>
    </row>
    <row r="21" ht="21.75" customHeight="1" spans="1:11">
      <c r="A21" s="401" t="s">
        <v>109</v>
      </c>
      <c r="B21" s="402"/>
      <c r="C21" s="403" t="s">
        <v>110</v>
      </c>
      <c r="D21" s="403" t="s">
        <v>111</v>
      </c>
      <c r="E21" s="403" t="s">
        <v>112</v>
      </c>
      <c r="F21" s="403" t="s">
        <v>113</v>
      </c>
      <c r="G21" s="403" t="s">
        <v>114</v>
      </c>
      <c r="H21" s="404" t="s">
        <v>115</v>
      </c>
      <c r="I21" s="402"/>
      <c r="J21" s="439"/>
      <c r="K21" s="328" t="s">
        <v>116</v>
      </c>
    </row>
    <row r="22" ht="23" customHeight="1" spans="1:11">
      <c r="A22" s="405" t="s">
        <v>117</v>
      </c>
      <c r="B22" s="406"/>
      <c r="C22" s="406" t="s">
        <v>95</v>
      </c>
      <c r="D22" s="406" t="s">
        <v>95</v>
      </c>
      <c r="E22" s="406" t="s">
        <v>95</v>
      </c>
      <c r="F22" s="406" t="s">
        <v>95</v>
      </c>
      <c r="G22" s="406" t="s">
        <v>95</v>
      </c>
      <c r="H22" s="406" t="s">
        <v>95</v>
      </c>
      <c r="I22" s="406"/>
      <c r="J22" s="406"/>
      <c r="K22" s="440" t="s">
        <v>95</v>
      </c>
    </row>
    <row r="23" ht="23" customHeight="1" spans="1:11">
      <c r="A23" s="405" t="s">
        <v>118</v>
      </c>
      <c r="B23" s="406"/>
      <c r="C23" s="406" t="s">
        <v>95</v>
      </c>
      <c r="D23" s="406" t="s">
        <v>95</v>
      </c>
      <c r="E23" s="406" t="s">
        <v>95</v>
      </c>
      <c r="F23" s="406" t="s">
        <v>95</v>
      </c>
      <c r="G23" s="406" t="s">
        <v>95</v>
      </c>
      <c r="H23" s="406" t="s">
        <v>95</v>
      </c>
      <c r="I23" s="406"/>
      <c r="J23" s="406"/>
      <c r="K23" s="440" t="s">
        <v>95</v>
      </c>
    </row>
    <row r="24" ht="23" customHeight="1" spans="1:11">
      <c r="A24" s="405" t="s">
        <v>119</v>
      </c>
      <c r="B24" s="407"/>
      <c r="C24" s="406" t="s">
        <v>95</v>
      </c>
      <c r="D24" s="406" t="s">
        <v>95</v>
      </c>
      <c r="E24" s="406" t="s">
        <v>95</v>
      </c>
      <c r="F24" s="406" t="s">
        <v>95</v>
      </c>
      <c r="G24" s="406" t="s">
        <v>95</v>
      </c>
      <c r="H24" s="406" t="s">
        <v>95</v>
      </c>
      <c r="I24" s="406"/>
      <c r="J24" s="406"/>
      <c r="K24" s="440" t="s">
        <v>95</v>
      </c>
    </row>
    <row r="25" ht="23" customHeight="1" spans="1:11">
      <c r="A25" s="408"/>
      <c r="B25" s="409"/>
      <c r="C25" s="406"/>
      <c r="D25" s="406"/>
      <c r="E25" s="406"/>
      <c r="F25" s="406"/>
      <c r="G25" s="406"/>
      <c r="H25" s="406"/>
      <c r="I25" s="409"/>
      <c r="J25" s="409"/>
      <c r="K25" s="441"/>
    </row>
    <row r="26" ht="23" customHeight="1" spans="1:11">
      <c r="A26" s="410"/>
      <c r="B26" s="409"/>
      <c r="C26" s="409"/>
      <c r="D26" s="409"/>
      <c r="E26" s="409"/>
      <c r="F26" s="409"/>
      <c r="G26" s="409"/>
      <c r="H26" s="409"/>
      <c r="I26" s="409"/>
      <c r="J26" s="409"/>
      <c r="K26" s="441"/>
    </row>
    <row r="27" ht="23" customHeight="1" spans="1:11">
      <c r="A27" s="410"/>
      <c r="B27" s="409"/>
      <c r="C27" s="409"/>
      <c r="D27" s="409"/>
      <c r="E27" s="409"/>
      <c r="F27" s="409"/>
      <c r="G27" s="409"/>
      <c r="H27" s="409"/>
      <c r="I27" s="409"/>
      <c r="J27" s="409"/>
      <c r="K27" s="441"/>
    </row>
    <row r="28" ht="18" customHeight="1" spans="1:11">
      <c r="A28" s="411" t="s">
        <v>120</v>
      </c>
      <c r="B28" s="412"/>
      <c r="C28" s="412"/>
      <c r="D28" s="412"/>
      <c r="E28" s="412"/>
      <c r="F28" s="412"/>
      <c r="G28" s="412"/>
      <c r="H28" s="412"/>
      <c r="I28" s="412"/>
      <c r="J28" s="412"/>
      <c r="K28" s="442"/>
    </row>
    <row r="29" ht="18.75" customHeight="1" spans="1:11">
      <c r="A29" s="413"/>
      <c r="B29" s="414"/>
      <c r="C29" s="414"/>
      <c r="D29" s="414"/>
      <c r="E29" s="414"/>
      <c r="F29" s="414"/>
      <c r="G29" s="414"/>
      <c r="H29" s="414"/>
      <c r="I29" s="414"/>
      <c r="J29" s="414"/>
      <c r="K29" s="443"/>
    </row>
    <row r="30" ht="18.75" customHeight="1" spans="1:11">
      <c r="A30" s="415"/>
      <c r="B30" s="416"/>
      <c r="C30" s="416"/>
      <c r="D30" s="416"/>
      <c r="E30" s="416"/>
      <c r="F30" s="416"/>
      <c r="G30" s="416"/>
      <c r="H30" s="416"/>
      <c r="I30" s="416"/>
      <c r="J30" s="416"/>
      <c r="K30" s="444"/>
    </row>
    <row r="31" ht="18" customHeight="1" spans="1:11">
      <c r="A31" s="411" t="s">
        <v>121</v>
      </c>
      <c r="B31" s="412"/>
      <c r="C31" s="412"/>
      <c r="D31" s="412"/>
      <c r="E31" s="412"/>
      <c r="F31" s="412"/>
      <c r="G31" s="412"/>
      <c r="H31" s="412"/>
      <c r="I31" s="412"/>
      <c r="J31" s="412"/>
      <c r="K31" s="442"/>
    </row>
    <row r="32" ht="14.25" spans="1:11">
      <c r="A32" s="417" t="s">
        <v>122</v>
      </c>
      <c r="B32" s="418"/>
      <c r="C32" s="418"/>
      <c r="D32" s="418"/>
      <c r="E32" s="418"/>
      <c r="F32" s="418"/>
      <c r="G32" s="418"/>
      <c r="H32" s="418"/>
      <c r="I32" s="418"/>
      <c r="J32" s="418"/>
      <c r="K32" s="445"/>
    </row>
    <row r="33" ht="15" spans="1:11">
      <c r="A33" s="159" t="s">
        <v>123</v>
      </c>
      <c r="B33" s="160"/>
      <c r="C33" s="151" t="s">
        <v>65</v>
      </c>
      <c r="D33" s="151" t="s">
        <v>66</v>
      </c>
      <c r="E33" s="419" t="s">
        <v>124</v>
      </c>
      <c r="F33" s="420"/>
      <c r="G33" s="420"/>
      <c r="H33" s="420"/>
      <c r="I33" s="420"/>
      <c r="J33" s="420"/>
      <c r="K33" s="446"/>
    </row>
    <row r="34" ht="15" spans="1:11">
      <c r="A34" s="421" t="s">
        <v>125</v>
      </c>
      <c r="B34" s="421"/>
      <c r="C34" s="421"/>
      <c r="D34" s="421"/>
      <c r="E34" s="421"/>
      <c r="F34" s="421"/>
      <c r="G34" s="421"/>
      <c r="H34" s="421"/>
      <c r="I34" s="421"/>
      <c r="J34" s="421"/>
      <c r="K34" s="421"/>
    </row>
    <row r="35" ht="21" customHeight="1" spans="1:11">
      <c r="A35" s="422" t="s">
        <v>126</v>
      </c>
      <c r="B35" s="423"/>
      <c r="C35" s="423"/>
      <c r="D35" s="423"/>
      <c r="E35" s="423"/>
      <c r="F35" s="423"/>
      <c r="G35" s="423"/>
      <c r="H35" s="423"/>
      <c r="I35" s="423"/>
      <c r="J35" s="423"/>
      <c r="K35" s="447"/>
    </row>
    <row r="36" ht="21" customHeight="1" spans="1:11">
      <c r="A36" s="304" t="s">
        <v>127</v>
      </c>
      <c r="B36" s="305"/>
      <c r="C36" s="305"/>
      <c r="D36" s="305"/>
      <c r="E36" s="305"/>
      <c r="F36" s="305"/>
      <c r="G36" s="305"/>
      <c r="H36" s="305"/>
      <c r="I36" s="305"/>
      <c r="J36" s="305"/>
      <c r="K36" s="334"/>
    </row>
    <row r="37" ht="21" customHeight="1" spans="1:11">
      <c r="A37" s="304" t="s">
        <v>128</v>
      </c>
      <c r="B37" s="305"/>
      <c r="C37" s="305"/>
      <c r="D37" s="305"/>
      <c r="E37" s="305"/>
      <c r="F37" s="305"/>
      <c r="G37" s="305"/>
      <c r="H37" s="305"/>
      <c r="I37" s="305"/>
      <c r="J37" s="305"/>
      <c r="K37" s="334"/>
    </row>
    <row r="38" ht="21" customHeight="1" spans="1:11">
      <c r="A38" s="304"/>
      <c r="B38" s="305"/>
      <c r="C38" s="305"/>
      <c r="D38" s="305"/>
      <c r="E38" s="305"/>
      <c r="F38" s="305"/>
      <c r="G38" s="305"/>
      <c r="H38" s="305"/>
      <c r="I38" s="305"/>
      <c r="J38" s="305"/>
      <c r="K38" s="334"/>
    </row>
    <row r="39" ht="21" customHeight="1" spans="1:11">
      <c r="A39" s="304"/>
      <c r="B39" s="305"/>
      <c r="C39" s="305"/>
      <c r="D39" s="305"/>
      <c r="E39" s="305"/>
      <c r="F39" s="305"/>
      <c r="G39" s="305"/>
      <c r="H39" s="305"/>
      <c r="I39" s="305"/>
      <c r="J39" s="305"/>
      <c r="K39" s="334"/>
    </row>
    <row r="40" ht="21" customHeight="1" spans="1:11">
      <c r="A40" s="304"/>
      <c r="B40" s="305"/>
      <c r="C40" s="305"/>
      <c r="D40" s="305"/>
      <c r="E40" s="305"/>
      <c r="F40" s="305"/>
      <c r="G40" s="305"/>
      <c r="H40" s="305"/>
      <c r="I40" s="305"/>
      <c r="J40" s="305"/>
      <c r="K40" s="334"/>
    </row>
    <row r="41" ht="21" customHeight="1" spans="1:11">
      <c r="A41" s="304"/>
      <c r="B41" s="305"/>
      <c r="C41" s="305"/>
      <c r="D41" s="305"/>
      <c r="E41" s="305"/>
      <c r="F41" s="305"/>
      <c r="G41" s="305"/>
      <c r="H41" s="305"/>
      <c r="I41" s="305"/>
      <c r="J41" s="305"/>
      <c r="K41" s="334"/>
    </row>
    <row r="42" ht="15" spans="1:11">
      <c r="A42" s="299" t="s">
        <v>129</v>
      </c>
      <c r="B42" s="300"/>
      <c r="C42" s="300"/>
      <c r="D42" s="300"/>
      <c r="E42" s="300"/>
      <c r="F42" s="300"/>
      <c r="G42" s="300"/>
      <c r="H42" s="300"/>
      <c r="I42" s="300"/>
      <c r="J42" s="300"/>
      <c r="K42" s="332"/>
    </row>
    <row r="43" ht="15" spans="1:11">
      <c r="A43" s="384" t="s">
        <v>130</v>
      </c>
      <c r="B43" s="385"/>
      <c r="C43" s="385"/>
      <c r="D43" s="385"/>
      <c r="E43" s="385"/>
      <c r="F43" s="385"/>
      <c r="G43" s="385"/>
      <c r="H43" s="385"/>
      <c r="I43" s="385"/>
      <c r="J43" s="385"/>
      <c r="K43" s="434"/>
    </row>
    <row r="44" ht="14.25" spans="1:11">
      <c r="A44" s="391" t="s">
        <v>131</v>
      </c>
      <c r="B44" s="388" t="s">
        <v>95</v>
      </c>
      <c r="C44" s="388" t="s">
        <v>96</v>
      </c>
      <c r="D44" s="388" t="s">
        <v>88</v>
      </c>
      <c r="E44" s="393" t="s">
        <v>132</v>
      </c>
      <c r="F44" s="388" t="s">
        <v>95</v>
      </c>
      <c r="G44" s="388" t="s">
        <v>96</v>
      </c>
      <c r="H44" s="388" t="s">
        <v>88</v>
      </c>
      <c r="I44" s="393" t="s">
        <v>133</v>
      </c>
      <c r="J44" s="388" t="s">
        <v>95</v>
      </c>
      <c r="K44" s="435" t="s">
        <v>96</v>
      </c>
    </row>
    <row r="45" ht="14.25" spans="1:11">
      <c r="A45" s="296" t="s">
        <v>87</v>
      </c>
      <c r="B45" s="151" t="s">
        <v>95</v>
      </c>
      <c r="C45" s="151" t="s">
        <v>96</v>
      </c>
      <c r="D45" s="151" t="s">
        <v>88</v>
      </c>
      <c r="E45" s="297" t="s">
        <v>94</v>
      </c>
      <c r="F45" s="151" t="s">
        <v>95</v>
      </c>
      <c r="G45" s="151" t="s">
        <v>96</v>
      </c>
      <c r="H45" s="151" t="s">
        <v>88</v>
      </c>
      <c r="I45" s="297" t="s">
        <v>105</v>
      </c>
      <c r="J45" s="151" t="s">
        <v>95</v>
      </c>
      <c r="K45" s="152" t="s">
        <v>96</v>
      </c>
    </row>
    <row r="46" ht="15" spans="1:11">
      <c r="A46" s="269" t="s">
        <v>98</v>
      </c>
      <c r="B46" s="270"/>
      <c r="C46" s="270"/>
      <c r="D46" s="270"/>
      <c r="E46" s="270"/>
      <c r="F46" s="270"/>
      <c r="G46" s="270"/>
      <c r="H46" s="270"/>
      <c r="I46" s="270"/>
      <c r="J46" s="270"/>
      <c r="K46" s="323"/>
    </row>
    <row r="47" ht="15" spans="1:11">
      <c r="A47" s="421" t="s">
        <v>134</v>
      </c>
      <c r="B47" s="421"/>
      <c r="C47" s="421"/>
      <c r="D47" s="421"/>
      <c r="E47" s="421"/>
      <c r="F47" s="421"/>
      <c r="G47" s="421"/>
      <c r="H47" s="421"/>
      <c r="I47" s="421"/>
      <c r="J47" s="421"/>
      <c r="K47" s="421"/>
    </row>
    <row r="48" ht="15" spans="1:11">
      <c r="A48" s="422"/>
      <c r="B48" s="423"/>
      <c r="C48" s="423"/>
      <c r="D48" s="423"/>
      <c r="E48" s="423"/>
      <c r="F48" s="423"/>
      <c r="G48" s="423"/>
      <c r="H48" s="423"/>
      <c r="I48" s="423"/>
      <c r="J48" s="423"/>
      <c r="K48" s="447"/>
    </row>
    <row r="49" ht="15" spans="1:11">
      <c r="A49" s="424" t="s">
        <v>135</v>
      </c>
      <c r="B49" s="425" t="s">
        <v>136</v>
      </c>
      <c r="C49" s="425"/>
      <c r="D49" s="426" t="s">
        <v>137</v>
      </c>
      <c r="E49" s="427" t="s">
        <v>138</v>
      </c>
      <c r="F49" s="428" t="s">
        <v>139</v>
      </c>
      <c r="G49" s="429">
        <v>45412</v>
      </c>
      <c r="H49" s="430" t="s">
        <v>140</v>
      </c>
      <c r="I49" s="448"/>
      <c r="J49" s="449" t="s">
        <v>141</v>
      </c>
      <c r="K49" s="450"/>
    </row>
    <row r="50" ht="15" spans="1:11">
      <c r="A50" s="421" t="s">
        <v>142</v>
      </c>
      <c r="B50" s="421"/>
      <c r="C50" s="421"/>
      <c r="D50" s="421"/>
      <c r="E50" s="421"/>
      <c r="F50" s="421"/>
      <c r="G50" s="421"/>
      <c r="H50" s="421"/>
      <c r="I50" s="421"/>
      <c r="J50" s="421"/>
      <c r="K50" s="421"/>
    </row>
    <row r="51" ht="24" customHeight="1" spans="1:11">
      <c r="A51" s="431" t="s">
        <v>143</v>
      </c>
      <c r="B51" s="432"/>
      <c r="C51" s="432"/>
      <c r="D51" s="432"/>
      <c r="E51" s="432"/>
      <c r="F51" s="432"/>
      <c r="G51" s="432"/>
      <c r="H51" s="432"/>
      <c r="I51" s="432"/>
      <c r="J51" s="432"/>
      <c r="K51" s="451"/>
    </row>
    <row r="52" ht="15" spans="1:11">
      <c r="A52" s="424" t="s">
        <v>135</v>
      </c>
      <c r="B52" s="425" t="s">
        <v>136</v>
      </c>
      <c r="C52" s="425"/>
      <c r="D52" s="426" t="s">
        <v>137</v>
      </c>
      <c r="E52" s="427" t="s">
        <v>138</v>
      </c>
      <c r="F52" s="428" t="s">
        <v>144</v>
      </c>
      <c r="G52" s="429">
        <v>45412</v>
      </c>
      <c r="H52" s="430" t="s">
        <v>140</v>
      </c>
      <c r="I52" s="448"/>
      <c r="J52" s="449" t="s">
        <v>141</v>
      </c>
      <c r="K52" s="45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3"/>
  <sheetViews>
    <sheetView workbookViewId="0">
      <selection activeCell="M6" sqref="M6:M18"/>
    </sheetView>
  </sheetViews>
  <sheetFormatPr defaultColWidth="9" defaultRowHeight="14.25"/>
  <cols>
    <col min="1" max="1" width="19.25" style="87" customWidth="1"/>
    <col min="2" max="2" width="9" style="87" customWidth="1"/>
    <col min="3" max="4" width="8.5" style="88" customWidth="1"/>
    <col min="5" max="7" width="8.5" style="87" customWidth="1"/>
    <col min="8" max="8" width="6.5" style="87" customWidth="1"/>
    <col min="9" max="9" width="2.75" style="87" customWidth="1"/>
    <col min="10" max="10" width="9.15833333333333" style="87" customWidth="1"/>
    <col min="11" max="11" width="10.75" style="87" customWidth="1"/>
    <col min="12" max="15" width="9.75" style="87" customWidth="1"/>
    <col min="16" max="16" width="9.75" style="340" customWidth="1"/>
    <col min="17" max="254" width="9" style="87"/>
    <col min="255" max="16384" width="9" style="90"/>
  </cols>
  <sheetData>
    <row r="1" s="87" customFormat="1" ht="29" customHeight="1" spans="1:257">
      <c r="A1" s="91" t="s">
        <v>145</v>
      </c>
      <c r="B1" s="91"/>
      <c r="C1" s="92"/>
      <c r="D1" s="92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355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  <c r="IQ1" s="90"/>
      <c r="IR1" s="90"/>
      <c r="IS1" s="90"/>
      <c r="IT1" s="90"/>
      <c r="IU1" s="90"/>
      <c r="IV1" s="90"/>
      <c r="IW1" s="90"/>
    </row>
    <row r="2" s="87" customFormat="1" ht="20" customHeight="1" spans="1:257">
      <c r="A2" s="341" t="s">
        <v>61</v>
      </c>
      <c r="B2" s="342" t="str">
        <f>首期!B4</f>
        <v>TAUUAM91533</v>
      </c>
      <c r="C2" s="343"/>
      <c r="D2" s="344"/>
      <c r="E2" s="345" t="s">
        <v>67</v>
      </c>
      <c r="F2" s="346" t="s">
        <v>146</v>
      </c>
      <c r="G2" s="346"/>
      <c r="H2" s="346"/>
      <c r="I2" s="356"/>
      <c r="J2" s="357" t="s">
        <v>57</v>
      </c>
      <c r="K2" s="358" t="s">
        <v>56</v>
      </c>
      <c r="L2" s="358"/>
      <c r="M2" s="358"/>
      <c r="N2" s="358"/>
      <c r="O2" s="359"/>
      <c r="P2" s="36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  <c r="IR2" s="90"/>
      <c r="IS2" s="90"/>
      <c r="IT2" s="90"/>
      <c r="IU2" s="90"/>
      <c r="IV2" s="90"/>
      <c r="IW2" s="90"/>
    </row>
    <row r="3" s="87" customFormat="1" spans="1:257">
      <c r="A3" s="347" t="s">
        <v>147</v>
      </c>
      <c r="B3" s="101" t="s">
        <v>148</v>
      </c>
      <c r="C3" s="102"/>
      <c r="D3" s="101"/>
      <c r="E3" s="101"/>
      <c r="F3" s="101"/>
      <c r="G3" s="101"/>
      <c r="H3" s="101"/>
      <c r="I3" s="361"/>
      <c r="J3" s="131"/>
      <c r="K3" s="131"/>
      <c r="L3" s="131"/>
      <c r="M3" s="131"/>
      <c r="N3" s="131"/>
      <c r="O3" s="362"/>
      <c r="P3" s="363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0"/>
      <c r="IR3" s="90"/>
      <c r="IS3" s="90"/>
      <c r="IT3" s="90"/>
      <c r="IU3" s="90"/>
      <c r="IV3" s="90"/>
      <c r="IW3" s="90"/>
    </row>
    <row r="4" s="87" customFormat="1" ht="16.5" spans="1:257">
      <c r="A4" s="347"/>
      <c r="B4" s="103" t="s">
        <v>110</v>
      </c>
      <c r="C4" s="104" t="s">
        <v>111</v>
      </c>
      <c r="D4" s="105" t="s">
        <v>112</v>
      </c>
      <c r="E4" s="104" t="s">
        <v>113</v>
      </c>
      <c r="F4" s="104" t="s">
        <v>114</v>
      </c>
      <c r="G4" s="104" t="s">
        <v>115</v>
      </c>
      <c r="H4" s="106"/>
      <c r="I4" s="361"/>
      <c r="J4" s="364"/>
      <c r="K4" s="365" t="s">
        <v>119</v>
      </c>
      <c r="L4" s="365" t="s">
        <v>149</v>
      </c>
      <c r="M4" s="365" t="s">
        <v>150</v>
      </c>
      <c r="N4" s="366"/>
      <c r="O4" s="366"/>
      <c r="P4" s="367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  <c r="IV4" s="90"/>
      <c r="IW4" s="90"/>
    </row>
    <row r="5" s="87" customFormat="1" ht="16.5" spans="1:257">
      <c r="A5" s="347"/>
      <c r="B5" s="103" t="s">
        <v>151</v>
      </c>
      <c r="C5" s="104" t="s">
        <v>152</v>
      </c>
      <c r="D5" s="105" t="s">
        <v>153</v>
      </c>
      <c r="E5" s="104" t="s">
        <v>154</v>
      </c>
      <c r="F5" s="104" t="s">
        <v>155</v>
      </c>
      <c r="G5" s="104" t="s">
        <v>156</v>
      </c>
      <c r="H5" s="106"/>
      <c r="I5" s="130"/>
      <c r="J5" s="368"/>
      <c r="K5" s="369"/>
      <c r="L5" s="370" t="s">
        <v>112</v>
      </c>
      <c r="M5" s="370" t="s">
        <v>112</v>
      </c>
      <c r="N5" s="371"/>
      <c r="O5" s="369"/>
      <c r="P5" s="372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90"/>
      <c r="IV5" s="90"/>
      <c r="IW5" s="90"/>
    </row>
    <row r="6" s="87" customFormat="1" ht="20" customHeight="1" spans="1:257">
      <c r="A6" s="348" t="s">
        <v>157</v>
      </c>
      <c r="B6" s="108">
        <f>C6-1</f>
        <v>64</v>
      </c>
      <c r="C6" s="108">
        <f>D6-2</f>
        <v>65</v>
      </c>
      <c r="D6" s="109">
        <v>67</v>
      </c>
      <c r="E6" s="108">
        <f>D6+2</f>
        <v>69</v>
      </c>
      <c r="F6" s="108">
        <f>E6+2</f>
        <v>71</v>
      </c>
      <c r="G6" s="108">
        <f>F6+1</f>
        <v>72</v>
      </c>
      <c r="H6" s="108"/>
      <c r="I6" s="130"/>
      <c r="J6" s="368"/>
      <c r="K6" s="368"/>
      <c r="L6" s="368" t="s">
        <v>158</v>
      </c>
      <c r="M6" s="368" t="s">
        <v>159</v>
      </c>
      <c r="N6" s="368"/>
      <c r="O6" s="368"/>
      <c r="P6" s="373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  <c r="IT6" s="90"/>
      <c r="IU6" s="90"/>
      <c r="IV6" s="90"/>
      <c r="IW6" s="90"/>
    </row>
    <row r="7" s="87" customFormat="1" ht="20" customHeight="1" spans="1:257">
      <c r="A7" s="349" t="s">
        <v>160</v>
      </c>
      <c r="B7" s="108">
        <f>C7-4</f>
        <v>104</v>
      </c>
      <c r="C7" s="108">
        <f>D7-4</f>
        <v>108</v>
      </c>
      <c r="D7" s="109">
        <v>112</v>
      </c>
      <c r="E7" s="108">
        <f>D7+4</f>
        <v>116</v>
      </c>
      <c r="F7" s="108">
        <f>E7+4</f>
        <v>120</v>
      </c>
      <c r="G7" s="108">
        <f>F7+6</f>
        <v>126</v>
      </c>
      <c r="H7" s="108"/>
      <c r="I7" s="130"/>
      <c r="J7" s="368"/>
      <c r="K7" s="368"/>
      <c r="L7" s="368" t="s">
        <v>159</v>
      </c>
      <c r="M7" s="368" t="s">
        <v>159</v>
      </c>
      <c r="N7" s="368"/>
      <c r="O7" s="368"/>
      <c r="P7" s="373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  <c r="IU7" s="90"/>
      <c r="IV7" s="90"/>
      <c r="IW7" s="90"/>
    </row>
    <row r="8" s="87" customFormat="1" ht="20" customHeight="1" spans="1:257">
      <c r="A8" s="349" t="s">
        <v>161</v>
      </c>
      <c r="B8" s="108">
        <f>C8-4</f>
        <v>90</v>
      </c>
      <c r="C8" s="108">
        <f>D8-4</f>
        <v>94</v>
      </c>
      <c r="D8" s="111" t="s">
        <v>162</v>
      </c>
      <c r="E8" s="108">
        <f>D8+4</f>
        <v>102</v>
      </c>
      <c r="F8" s="108">
        <f>E8+5</f>
        <v>107</v>
      </c>
      <c r="G8" s="108">
        <f>F8+6</f>
        <v>113</v>
      </c>
      <c r="H8" s="108"/>
      <c r="I8" s="130"/>
      <c r="J8" s="368"/>
      <c r="K8" s="368"/>
      <c r="L8" s="368" t="s">
        <v>163</v>
      </c>
      <c r="M8" s="368" t="s">
        <v>164</v>
      </c>
      <c r="N8" s="368"/>
      <c r="O8" s="368"/>
      <c r="P8" s="373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  <c r="IS8" s="90"/>
      <c r="IT8" s="90"/>
      <c r="IU8" s="90"/>
      <c r="IV8" s="90"/>
      <c r="IW8" s="90"/>
    </row>
    <row r="9" s="87" customFormat="1" ht="20" customHeight="1" spans="1:257">
      <c r="A9" s="349" t="s">
        <v>165</v>
      </c>
      <c r="B9" s="108">
        <f>C9-1.2</f>
        <v>41.6</v>
      </c>
      <c r="C9" s="108">
        <f>D9-1.2</f>
        <v>42.8</v>
      </c>
      <c r="D9" s="111" t="s">
        <v>166</v>
      </c>
      <c r="E9" s="108">
        <f>D9+1.2</f>
        <v>45.2</v>
      </c>
      <c r="F9" s="108">
        <f>E9+1.2</f>
        <v>46.4</v>
      </c>
      <c r="G9" s="108">
        <f>F9+1.4</f>
        <v>47.8</v>
      </c>
      <c r="H9" s="108"/>
      <c r="I9" s="130"/>
      <c r="J9" s="368"/>
      <c r="K9" s="368"/>
      <c r="L9" s="368" t="s">
        <v>159</v>
      </c>
      <c r="M9" s="368" t="s">
        <v>159</v>
      </c>
      <c r="N9" s="368"/>
      <c r="O9" s="368"/>
      <c r="P9" s="373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  <c r="IU9" s="90"/>
      <c r="IV9" s="90"/>
      <c r="IW9" s="90"/>
    </row>
    <row r="10" s="87" customFormat="1" ht="20" customHeight="1" spans="1:257">
      <c r="A10" s="349" t="s">
        <v>167</v>
      </c>
      <c r="B10" s="108">
        <f>C10-0.6</f>
        <v>60.2</v>
      </c>
      <c r="C10" s="108">
        <f>D10-1.2</f>
        <v>60.8</v>
      </c>
      <c r="D10" s="111" t="s">
        <v>168</v>
      </c>
      <c r="E10" s="108">
        <f>D10+1.2</f>
        <v>63.2</v>
      </c>
      <c r="F10" s="108">
        <f>E10+1.2</f>
        <v>64.4</v>
      </c>
      <c r="G10" s="108">
        <f t="shared" ref="G10:G15" si="0">F10+0.6</f>
        <v>65</v>
      </c>
      <c r="H10" s="108"/>
      <c r="I10" s="130"/>
      <c r="J10" s="368"/>
      <c r="K10" s="368"/>
      <c r="L10" s="368" t="s">
        <v>159</v>
      </c>
      <c r="M10" s="368" t="s">
        <v>169</v>
      </c>
      <c r="N10" s="368"/>
      <c r="O10" s="368"/>
      <c r="P10" s="373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  <c r="IU10" s="90"/>
      <c r="IV10" s="90"/>
      <c r="IW10" s="90"/>
    </row>
    <row r="11" s="87" customFormat="1" ht="20" customHeight="1" spans="1:257">
      <c r="A11" s="349" t="s">
        <v>170</v>
      </c>
      <c r="B11" s="108">
        <f>C11-0.7</f>
        <v>19.6</v>
      </c>
      <c r="C11" s="108">
        <f>D11-0.7</f>
        <v>20.3</v>
      </c>
      <c r="D11" s="111" t="s">
        <v>171</v>
      </c>
      <c r="E11" s="108">
        <f>D11+0.7</f>
        <v>21.7</v>
      </c>
      <c r="F11" s="108">
        <f>E11+0.7</f>
        <v>22.4</v>
      </c>
      <c r="G11" s="108">
        <f>F11+0.95</f>
        <v>23.35</v>
      </c>
      <c r="H11" s="108"/>
      <c r="I11" s="130"/>
      <c r="J11" s="368"/>
      <c r="K11" s="368"/>
      <c r="L11" s="368" t="s">
        <v>172</v>
      </c>
      <c r="M11" s="368" t="s">
        <v>169</v>
      </c>
      <c r="N11" s="368"/>
      <c r="O11" s="368"/>
      <c r="P11" s="373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  <c r="IR11" s="90"/>
      <c r="IS11" s="90"/>
      <c r="IT11" s="90"/>
      <c r="IU11" s="90"/>
      <c r="IV11" s="90"/>
      <c r="IW11" s="90"/>
    </row>
    <row r="12" s="87" customFormat="1" ht="20" customHeight="1" spans="1:257">
      <c r="A12" s="350" t="s">
        <v>173</v>
      </c>
      <c r="B12" s="113">
        <f>C12-0.6</f>
        <v>15.8</v>
      </c>
      <c r="C12" s="113">
        <f>D12-0.6</f>
        <v>16.4</v>
      </c>
      <c r="D12" s="114">
        <v>17</v>
      </c>
      <c r="E12" s="113">
        <f>D12+0.6</f>
        <v>17.6</v>
      </c>
      <c r="F12" s="113">
        <f>E12+0.6</f>
        <v>18.2</v>
      </c>
      <c r="G12" s="113">
        <f>F12+0.95</f>
        <v>19.15</v>
      </c>
      <c r="H12" s="113"/>
      <c r="I12" s="130"/>
      <c r="J12" s="368"/>
      <c r="K12" s="368"/>
      <c r="L12" s="368" t="s">
        <v>159</v>
      </c>
      <c r="M12" s="368" t="s">
        <v>159</v>
      </c>
      <c r="N12" s="368"/>
      <c r="O12" s="368"/>
      <c r="P12" s="373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0"/>
      <c r="IT12" s="90"/>
      <c r="IU12" s="90"/>
      <c r="IV12" s="90"/>
      <c r="IW12" s="90"/>
    </row>
    <row r="13" s="87" customFormat="1" ht="20" customHeight="1" spans="1:257">
      <c r="A13" s="350" t="s">
        <v>174</v>
      </c>
      <c r="B13" s="113">
        <f>C13-0.4</f>
        <v>9.2</v>
      </c>
      <c r="C13" s="113">
        <f>D13-0.4</f>
        <v>9.6</v>
      </c>
      <c r="D13" s="114">
        <v>10</v>
      </c>
      <c r="E13" s="113">
        <f>D13+0.4</f>
        <v>10.4</v>
      </c>
      <c r="F13" s="113">
        <f>E13+0.4</f>
        <v>10.8</v>
      </c>
      <c r="G13" s="113">
        <f t="shared" si="0"/>
        <v>11.4</v>
      </c>
      <c r="H13" s="113"/>
      <c r="I13" s="130"/>
      <c r="J13" s="368"/>
      <c r="K13" s="368"/>
      <c r="L13" s="368" t="s">
        <v>159</v>
      </c>
      <c r="M13" s="368" t="s">
        <v>159</v>
      </c>
      <c r="N13" s="368"/>
      <c r="O13" s="368"/>
      <c r="P13" s="373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  <c r="IS13" s="90"/>
      <c r="IT13" s="90"/>
      <c r="IU13" s="90"/>
      <c r="IV13" s="90"/>
      <c r="IW13" s="90"/>
    </row>
    <row r="14" s="87" customFormat="1" ht="20" customHeight="1" spans="1:257">
      <c r="A14" s="349" t="s">
        <v>175</v>
      </c>
      <c r="B14" s="108">
        <f>C14</f>
        <v>10.5</v>
      </c>
      <c r="C14" s="108">
        <f>D14-0.2</f>
        <v>10.5</v>
      </c>
      <c r="D14" s="109">
        <v>10.7</v>
      </c>
      <c r="E14" s="108">
        <f>D14+0.2</f>
        <v>10.9</v>
      </c>
      <c r="F14" s="108">
        <f>E14+0.2</f>
        <v>11.1</v>
      </c>
      <c r="G14" s="108">
        <f>F14+0.25</f>
        <v>11.35</v>
      </c>
      <c r="H14" s="108"/>
      <c r="I14" s="130"/>
      <c r="J14" s="368"/>
      <c r="K14" s="368"/>
      <c r="L14" s="368" t="s">
        <v>159</v>
      </c>
      <c r="M14" s="368" t="s">
        <v>159</v>
      </c>
      <c r="N14" s="368"/>
      <c r="O14" s="368"/>
      <c r="P14" s="373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  <c r="IS14" s="90"/>
      <c r="IT14" s="90"/>
      <c r="IU14" s="90"/>
      <c r="IV14" s="90"/>
      <c r="IW14" s="90"/>
    </row>
    <row r="15" s="87" customFormat="1" ht="20" customHeight="1" spans="1:257">
      <c r="A15" s="349" t="s">
        <v>176</v>
      </c>
      <c r="B15" s="108">
        <f>C15</f>
        <v>18.1</v>
      </c>
      <c r="C15" s="108">
        <f>D15-0.4</f>
        <v>18.1</v>
      </c>
      <c r="D15" s="109">
        <v>18.5</v>
      </c>
      <c r="E15" s="108">
        <f>D15+0.4</f>
        <v>18.9</v>
      </c>
      <c r="F15" s="108">
        <f>E15+0.4</f>
        <v>19.3</v>
      </c>
      <c r="G15" s="108">
        <f t="shared" si="0"/>
        <v>19.9</v>
      </c>
      <c r="H15" s="108"/>
      <c r="I15" s="130"/>
      <c r="J15" s="368"/>
      <c r="K15" s="368"/>
      <c r="L15" s="368" t="s">
        <v>172</v>
      </c>
      <c r="M15" s="368" t="s">
        <v>177</v>
      </c>
      <c r="N15" s="368"/>
      <c r="O15" s="368"/>
      <c r="P15" s="373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  <c r="IS15" s="90"/>
      <c r="IT15" s="90"/>
      <c r="IU15" s="90"/>
      <c r="IV15" s="90"/>
      <c r="IW15" s="90"/>
    </row>
    <row r="16" s="87" customFormat="1" ht="20" customHeight="1" spans="1:257">
      <c r="A16" s="349" t="s">
        <v>178</v>
      </c>
      <c r="B16" s="108">
        <f>D16</f>
        <v>2</v>
      </c>
      <c r="C16" s="108">
        <f>D16</f>
        <v>2</v>
      </c>
      <c r="D16" s="109">
        <v>2</v>
      </c>
      <c r="E16" s="108">
        <f>D16</f>
        <v>2</v>
      </c>
      <c r="F16" s="108">
        <f>D16</f>
        <v>2</v>
      </c>
      <c r="G16" s="108">
        <f>D16</f>
        <v>2</v>
      </c>
      <c r="H16" s="108"/>
      <c r="I16" s="130"/>
      <c r="J16" s="368"/>
      <c r="K16" s="368"/>
      <c r="L16" s="368" t="s">
        <v>159</v>
      </c>
      <c r="M16" s="368" t="s">
        <v>159</v>
      </c>
      <c r="N16" s="368"/>
      <c r="O16" s="368"/>
      <c r="P16" s="373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  <c r="IS16" s="90"/>
      <c r="IT16" s="90"/>
      <c r="IU16" s="90"/>
      <c r="IV16" s="90"/>
      <c r="IW16" s="90"/>
    </row>
    <row r="17" s="87" customFormat="1" ht="20" customHeight="1" spans="1:257">
      <c r="A17" s="349" t="s">
        <v>179</v>
      </c>
      <c r="B17" s="108">
        <f>D17</f>
        <v>6</v>
      </c>
      <c r="C17" s="108">
        <f>D17</f>
        <v>6</v>
      </c>
      <c r="D17" s="109">
        <v>6</v>
      </c>
      <c r="E17" s="108">
        <f>D17</f>
        <v>6</v>
      </c>
      <c r="F17" s="108">
        <f>D17</f>
        <v>6</v>
      </c>
      <c r="G17" s="108">
        <f>D17</f>
        <v>6</v>
      </c>
      <c r="H17" s="108"/>
      <c r="I17" s="130"/>
      <c r="J17" s="368"/>
      <c r="K17" s="368"/>
      <c r="L17" s="368" t="s">
        <v>159</v>
      </c>
      <c r="M17" s="368" t="s">
        <v>159</v>
      </c>
      <c r="N17" s="368"/>
      <c r="O17" s="368"/>
      <c r="P17" s="373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  <c r="IS17" s="90"/>
      <c r="IT17" s="90"/>
      <c r="IU17" s="90"/>
      <c r="IV17" s="90"/>
      <c r="IW17" s="90"/>
    </row>
    <row r="18" s="87" customFormat="1" ht="20" customHeight="1" spans="1:257">
      <c r="A18" s="349" t="s">
        <v>180</v>
      </c>
      <c r="B18" s="108">
        <f>C18-0.5</f>
        <v>5.5</v>
      </c>
      <c r="C18" s="108">
        <f>D18-0.5</f>
        <v>6</v>
      </c>
      <c r="D18" s="109">
        <v>6.5</v>
      </c>
      <c r="E18" s="108">
        <f t="shared" ref="E18:G18" si="1">D18+0.5</f>
        <v>7</v>
      </c>
      <c r="F18" s="108">
        <f t="shared" si="1"/>
        <v>7.5</v>
      </c>
      <c r="G18" s="108">
        <f t="shared" si="1"/>
        <v>8</v>
      </c>
      <c r="H18" s="108"/>
      <c r="I18" s="130"/>
      <c r="J18" s="368"/>
      <c r="K18" s="368"/>
      <c r="L18" s="368" t="s">
        <v>159</v>
      </c>
      <c r="M18" s="368" t="s">
        <v>159</v>
      </c>
      <c r="N18" s="368"/>
      <c r="O18" s="368"/>
      <c r="P18" s="373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  <c r="IR18" s="90"/>
      <c r="IS18" s="90"/>
      <c r="IT18" s="90"/>
      <c r="IU18" s="90"/>
      <c r="IV18" s="90"/>
      <c r="IW18" s="90"/>
    </row>
    <row r="19" s="87" customFormat="1" ht="20" customHeight="1" spans="1:257">
      <c r="A19" s="351"/>
      <c r="B19" s="116"/>
      <c r="C19" s="116"/>
      <c r="D19" s="116"/>
      <c r="E19" s="116"/>
      <c r="F19" s="116"/>
      <c r="G19" s="116"/>
      <c r="H19" s="117"/>
      <c r="I19" s="130"/>
      <c r="J19" s="368"/>
      <c r="K19" s="368"/>
      <c r="L19" s="368"/>
      <c r="M19" s="368"/>
      <c r="N19" s="368"/>
      <c r="O19" s="368"/>
      <c r="P19" s="373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  <c r="IR19" s="90"/>
      <c r="IS19" s="90"/>
      <c r="IT19" s="90"/>
      <c r="IU19" s="90"/>
      <c r="IV19" s="90"/>
      <c r="IW19" s="90"/>
    </row>
    <row r="20" s="87" customFormat="1" ht="20" customHeight="1" spans="1:257">
      <c r="A20" s="352"/>
      <c r="B20" s="353"/>
      <c r="C20" s="353"/>
      <c r="D20" s="353"/>
      <c r="E20" s="354"/>
      <c r="F20" s="353"/>
      <c r="G20" s="353"/>
      <c r="H20" s="353"/>
      <c r="I20" s="374"/>
      <c r="J20" s="375"/>
      <c r="K20" s="375"/>
      <c r="L20" s="376"/>
      <c r="M20" s="375"/>
      <c r="N20" s="375"/>
      <c r="O20" s="376"/>
      <c r="P20" s="377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  <c r="IR20" s="90"/>
      <c r="IS20" s="90"/>
      <c r="IT20" s="90"/>
      <c r="IU20" s="90"/>
      <c r="IV20" s="90"/>
      <c r="IW20" s="90"/>
    </row>
    <row r="21" s="87" customFormat="1" ht="17.25" spans="1:257">
      <c r="A21" s="121"/>
      <c r="B21" s="121"/>
      <c r="C21" s="122"/>
      <c r="D21" s="122"/>
      <c r="E21" s="123"/>
      <c r="F21" s="122"/>
      <c r="G21" s="122"/>
      <c r="H21" s="122"/>
      <c r="P21" s="355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90"/>
      <c r="CV21" s="90"/>
      <c r="CW21" s="90"/>
      <c r="CX21" s="90"/>
      <c r="CY21" s="90"/>
      <c r="CZ21" s="90"/>
      <c r="DA21" s="90"/>
      <c r="DB21" s="90"/>
      <c r="DC21" s="90"/>
      <c r="DD21" s="90"/>
      <c r="DE21" s="90"/>
      <c r="DF21" s="90"/>
      <c r="DG21" s="90"/>
      <c r="DH21" s="90"/>
      <c r="DI21" s="90"/>
      <c r="DJ21" s="90"/>
      <c r="DK21" s="90"/>
      <c r="DL21" s="90"/>
      <c r="DM21" s="90"/>
      <c r="DN21" s="90"/>
      <c r="DO21" s="90"/>
      <c r="DP21" s="90"/>
      <c r="DQ21" s="90"/>
      <c r="DR21" s="90"/>
      <c r="DS21" s="90"/>
      <c r="DT21" s="90"/>
      <c r="DU21" s="90"/>
      <c r="DV21" s="90"/>
      <c r="DW21" s="90"/>
      <c r="DX21" s="90"/>
      <c r="DY21" s="90"/>
      <c r="DZ21" s="90"/>
      <c r="EA21" s="90"/>
      <c r="EB21" s="90"/>
      <c r="EC21" s="90"/>
      <c r="ED21" s="90"/>
      <c r="EE21" s="90"/>
      <c r="EF21" s="90"/>
      <c r="EG21" s="90"/>
      <c r="EH21" s="90"/>
      <c r="EI21" s="90"/>
      <c r="EJ21" s="90"/>
      <c r="EK21" s="90"/>
      <c r="EL21" s="90"/>
      <c r="EM21" s="90"/>
      <c r="EN21" s="90"/>
      <c r="EO21" s="90"/>
      <c r="EP21" s="90"/>
      <c r="EQ21" s="90"/>
      <c r="ER21" s="90"/>
      <c r="ES21" s="90"/>
      <c r="ET21" s="90"/>
      <c r="EU21" s="90"/>
      <c r="EV21" s="90"/>
      <c r="EW21" s="90"/>
      <c r="EX21" s="90"/>
      <c r="EY21" s="90"/>
      <c r="EZ21" s="90"/>
      <c r="FA21" s="90"/>
      <c r="FB21" s="90"/>
      <c r="FC21" s="90"/>
      <c r="FD21" s="90"/>
      <c r="FE21" s="90"/>
      <c r="FF21" s="90"/>
      <c r="FG21" s="90"/>
      <c r="FH21" s="90"/>
      <c r="FI21" s="90"/>
      <c r="FJ21" s="90"/>
      <c r="FK21" s="90"/>
      <c r="FL21" s="90"/>
      <c r="FM21" s="90"/>
      <c r="FN21" s="90"/>
      <c r="FO21" s="90"/>
      <c r="FP21" s="90"/>
      <c r="FQ21" s="90"/>
      <c r="FR21" s="90"/>
      <c r="FS21" s="90"/>
      <c r="FT21" s="90"/>
      <c r="FU21" s="90"/>
      <c r="FV21" s="90"/>
      <c r="FW21" s="90"/>
      <c r="FX21" s="90"/>
      <c r="FY21" s="90"/>
      <c r="FZ21" s="90"/>
      <c r="GA21" s="90"/>
      <c r="GB21" s="90"/>
      <c r="GC21" s="90"/>
      <c r="GD21" s="90"/>
      <c r="GE21" s="90"/>
      <c r="GF21" s="90"/>
      <c r="GG21" s="90"/>
      <c r="GH21" s="90"/>
      <c r="GI21" s="90"/>
      <c r="GJ21" s="90"/>
      <c r="GK21" s="90"/>
      <c r="GL21" s="90"/>
      <c r="GM21" s="90"/>
      <c r="GN21" s="90"/>
      <c r="GO21" s="90"/>
      <c r="GP21" s="90"/>
      <c r="GQ21" s="90"/>
      <c r="GR21" s="90"/>
      <c r="GS21" s="90"/>
      <c r="GT21" s="90"/>
      <c r="GU21" s="90"/>
      <c r="GV21" s="90"/>
      <c r="GW21" s="90"/>
      <c r="GX21" s="90"/>
      <c r="GY21" s="90"/>
      <c r="GZ21" s="90"/>
      <c r="HA21" s="90"/>
      <c r="HB21" s="90"/>
      <c r="HC21" s="90"/>
      <c r="HD21" s="90"/>
      <c r="HE21" s="90"/>
      <c r="HF21" s="90"/>
      <c r="HG21" s="90"/>
      <c r="HH21" s="90"/>
      <c r="HI21" s="90"/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  <c r="IF21" s="90"/>
      <c r="IG21" s="90"/>
      <c r="IH21" s="90"/>
      <c r="II21" s="90"/>
      <c r="IJ21" s="90"/>
      <c r="IK21" s="90"/>
      <c r="IL21" s="90"/>
      <c r="IM21" s="90"/>
      <c r="IN21" s="90"/>
      <c r="IO21" s="90"/>
      <c r="IP21" s="90"/>
      <c r="IQ21" s="90"/>
      <c r="IR21" s="90"/>
      <c r="IS21" s="90"/>
      <c r="IT21" s="90"/>
      <c r="IU21" s="90"/>
      <c r="IV21" s="90"/>
      <c r="IW21" s="90"/>
    </row>
    <row r="22" s="87" customFormat="1" spans="1:257">
      <c r="A22" s="124" t="s">
        <v>181</v>
      </c>
      <c r="B22" s="124"/>
      <c r="C22" s="125"/>
      <c r="D22" s="125"/>
      <c r="P22" s="355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90"/>
      <c r="CU22" s="90"/>
      <c r="CV22" s="90"/>
      <c r="CW22" s="90"/>
      <c r="CX22" s="90"/>
      <c r="CY22" s="90"/>
      <c r="CZ22" s="90"/>
      <c r="DA22" s="90"/>
      <c r="DB22" s="90"/>
      <c r="DC22" s="90"/>
      <c r="DD22" s="90"/>
      <c r="DE22" s="90"/>
      <c r="DF22" s="90"/>
      <c r="DG22" s="90"/>
      <c r="DH22" s="90"/>
      <c r="DI22" s="90"/>
      <c r="DJ22" s="90"/>
      <c r="DK22" s="90"/>
      <c r="DL22" s="90"/>
      <c r="DM22" s="90"/>
      <c r="DN22" s="90"/>
      <c r="DO22" s="90"/>
      <c r="DP22" s="90"/>
      <c r="DQ22" s="90"/>
      <c r="DR22" s="90"/>
      <c r="DS22" s="90"/>
      <c r="DT22" s="90"/>
      <c r="DU22" s="90"/>
      <c r="DV22" s="90"/>
      <c r="DW22" s="90"/>
      <c r="DX22" s="90"/>
      <c r="DY22" s="90"/>
      <c r="DZ22" s="90"/>
      <c r="EA22" s="90"/>
      <c r="EB22" s="90"/>
      <c r="EC22" s="90"/>
      <c r="ED22" s="90"/>
      <c r="EE22" s="90"/>
      <c r="EF22" s="90"/>
      <c r="EG22" s="90"/>
      <c r="EH22" s="90"/>
      <c r="EI22" s="90"/>
      <c r="EJ22" s="90"/>
      <c r="EK22" s="90"/>
      <c r="EL22" s="90"/>
      <c r="EM22" s="90"/>
      <c r="EN22" s="90"/>
      <c r="EO22" s="90"/>
      <c r="EP22" s="90"/>
      <c r="EQ22" s="90"/>
      <c r="ER22" s="90"/>
      <c r="ES22" s="90"/>
      <c r="ET22" s="90"/>
      <c r="EU22" s="90"/>
      <c r="EV22" s="90"/>
      <c r="EW22" s="90"/>
      <c r="EX22" s="90"/>
      <c r="EY22" s="90"/>
      <c r="EZ22" s="90"/>
      <c r="FA22" s="90"/>
      <c r="FB22" s="90"/>
      <c r="FC22" s="90"/>
      <c r="FD22" s="90"/>
      <c r="FE22" s="90"/>
      <c r="FF22" s="90"/>
      <c r="FG22" s="90"/>
      <c r="FH22" s="90"/>
      <c r="FI22" s="90"/>
      <c r="FJ22" s="90"/>
      <c r="FK22" s="90"/>
      <c r="FL22" s="90"/>
      <c r="FM22" s="90"/>
      <c r="FN22" s="90"/>
      <c r="FO22" s="90"/>
      <c r="FP22" s="90"/>
      <c r="FQ22" s="90"/>
      <c r="FR22" s="90"/>
      <c r="FS22" s="90"/>
      <c r="FT22" s="90"/>
      <c r="FU22" s="90"/>
      <c r="FV22" s="90"/>
      <c r="FW22" s="90"/>
      <c r="FX22" s="90"/>
      <c r="FY22" s="90"/>
      <c r="FZ22" s="90"/>
      <c r="GA22" s="90"/>
      <c r="GB22" s="90"/>
      <c r="GC22" s="90"/>
      <c r="GD22" s="90"/>
      <c r="GE22" s="90"/>
      <c r="GF22" s="90"/>
      <c r="GG22" s="90"/>
      <c r="GH22" s="90"/>
      <c r="GI22" s="90"/>
      <c r="GJ22" s="90"/>
      <c r="GK22" s="90"/>
      <c r="GL22" s="90"/>
      <c r="GM22" s="90"/>
      <c r="GN22" s="90"/>
      <c r="GO22" s="90"/>
      <c r="GP22" s="90"/>
      <c r="GQ22" s="90"/>
      <c r="GR22" s="90"/>
      <c r="GS22" s="90"/>
      <c r="GT22" s="90"/>
      <c r="GU22" s="90"/>
      <c r="GV22" s="90"/>
      <c r="GW22" s="90"/>
      <c r="GX22" s="90"/>
      <c r="GY22" s="90"/>
      <c r="GZ22" s="90"/>
      <c r="HA22" s="90"/>
      <c r="HB22" s="90"/>
      <c r="HC22" s="90"/>
      <c r="HD22" s="90"/>
      <c r="HE22" s="90"/>
      <c r="HF22" s="90"/>
      <c r="HG22" s="90"/>
      <c r="HH22" s="90"/>
      <c r="HI22" s="90"/>
      <c r="HJ22" s="90"/>
      <c r="HK22" s="90"/>
      <c r="HL22" s="90"/>
      <c r="HM22" s="90"/>
      <c r="HN22" s="90"/>
      <c r="HO22" s="90"/>
      <c r="HP22" s="90"/>
      <c r="HQ22" s="90"/>
      <c r="HR22" s="90"/>
      <c r="HS22" s="90"/>
      <c r="HT22" s="90"/>
      <c r="HU22" s="90"/>
      <c r="HV22" s="90"/>
      <c r="HW22" s="90"/>
      <c r="HX22" s="90"/>
      <c r="HY22" s="90"/>
      <c r="HZ22" s="90"/>
      <c r="IA22" s="90"/>
      <c r="IB22" s="90"/>
      <c r="IC22" s="90"/>
      <c r="ID22" s="90"/>
      <c r="IE22" s="90"/>
      <c r="IF22" s="90"/>
      <c r="IG22" s="90"/>
      <c r="IH22" s="90"/>
      <c r="II22" s="90"/>
      <c r="IJ22" s="90"/>
      <c r="IK22" s="90"/>
      <c r="IL22" s="90"/>
      <c r="IM22" s="90"/>
      <c r="IN22" s="90"/>
      <c r="IO22" s="90"/>
      <c r="IP22" s="90"/>
      <c r="IQ22" s="90"/>
      <c r="IR22" s="90"/>
      <c r="IS22" s="90"/>
      <c r="IT22" s="90"/>
      <c r="IU22" s="90"/>
      <c r="IV22" s="90"/>
      <c r="IW22" s="90"/>
    </row>
    <row r="23" s="87" customFormat="1" spans="3:257">
      <c r="C23" s="88"/>
      <c r="D23" s="88"/>
      <c r="J23" s="140" t="s">
        <v>182</v>
      </c>
      <c r="K23" s="378">
        <v>45412</v>
      </c>
      <c r="L23" s="140" t="s">
        <v>183</v>
      </c>
      <c r="M23" s="140" t="s">
        <v>138</v>
      </c>
      <c r="N23" s="140" t="s">
        <v>184</v>
      </c>
      <c r="O23" s="87" t="s">
        <v>141</v>
      </c>
      <c r="P23" s="355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E23" s="90"/>
      <c r="CF23" s="90"/>
      <c r="CG23" s="90"/>
      <c r="CH23" s="90"/>
      <c r="CI23" s="90"/>
      <c r="CJ23" s="90"/>
      <c r="CK23" s="90"/>
      <c r="CL23" s="90"/>
      <c r="CM23" s="90"/>
      <c r="CN23" s="90"/>
      <c r="CO23" s="90"/>
      <c r="CP23" s="90"/>
      <c r="CQ23" s="90"/>
      <c r="CR23" s="90"/>
      <c r="CS23" s="90"/>
      <c r="CT23" s="90"/>
      <c r="CU23" s="90"/>
      <c r="CV23" s="90"/>
      <c r="CW23" s="90"/>
      <c r="CX23" s="90"/>
      <c r="CY23" s="90"/>
      <c r="CZ23" s="90"/>
      <c r="DA23" s="90"/>
      <c r="DB23" s="90"/>
      <c r="DC23" s="90"/>
      <c r="DD23" s="90"/>
      <c r="DE23" s="90"/>
      <c r="DF23" s="90"/>
      <c r="DG23" s="90"/>
      <c r="DH23" s="90"/>
      <c r="DI23" s="90"/>
      <c r="DJ23" s="90"/>
      <c r="DK23" s="90"/>
      <c r="DL23" s="90"/>
      <c r="DM23" s="90"/>
      <c r="DN23" s="90"/>
      <c r="DO23" s="90"/>
      <c r="DP23" s="90"/>
      <c r="DQ23" s="90"/>
      <c r="DR23" s="90"/>
      <c r="DS23" s="90"/>
      <c r="DT23" s="90"/>
      <c r="DU23" s="90"/>
      <c r="DV23" s="90"/>
      <c r="DW23" s="90"/>
      <c r="DX23" s="90"/>
      <c r="DY23" s="90"/>
      <c r="DZ23" s="90"/>
      <c r="EA23" s="90"/>
      <c r="EB23" s="90"/>
      <c r="EC23" s="90"/>
      <c r="ED23" s="90"/>
      <c r="EE23" s="90"/>
      <c r="EF23" s="90"/>
      <c r="EG23" s="90"/>
      <c r="EH23" s="90"/>
      <c r="EI23" s="90"/>
      <c r="EJ23" s="90"/>
      <c r="EK23" s="90"/>
      <c r="EL23" s="90"/>
      <c r="EM23" s="90"/>
      <c r="EN23" s="90"/>
      <c r="EO23" s="90"/>
      <c r="EP23" s="90"/>
      <c r="EQ23" s="90"/>
      <c r="ER23" s="90"/>
      <c r="ES23" s="90"/>
      <c r="ET23" s="90"/>
      <c r="EU23" s="90"/>
      <c r="EV23" s="90"/>
      <c r="EW23" s="90"/>
      <c r="EX23" s="90"/>
      <c r="EY23" s="90"/>
      <c r="EZ23" s="90"/>
      <c r="FA23" s="90"/>
      <c r="FB23" s="90"/>
      <c r="FC23" s="90"/>
      <c r="FD23" s="90"/>
      <c r="FE23" s="90"/>
      <c r="FF23" s="90"/>
      <c r="FG23" s="90"/>
      <c r="FH23" s="90"/>
      <c r="FI23" s="90"/>
      <c r="FJ23" s="90"/>
      <c r="FK23" s="90"/>
      <c r="FL23" s="90"/>
      <c r="FM23" s="90"/>
      <c r="FN23" s="90"/>
      <c r="FO23" s="90"/>
      <c r="FP23" s="90"/>
      <c r="FQ23" s="90"/>
      <c r="FR23" s="90"/>
      <c r="FS23" s="90"/>
      <c r="FT23" s="90"/>
      <c r="FU23" s="90"/>
      <c r="FV23" s="90"/>
      <c r="FW23" s="90"/>
      <c r="FX23" s="90"/>
      <c r="FY23" s="90"/>
      <c r="FZ23" s="90"/>
      <c r="GA23" s="90"/>
      <c r="GB23" s="90"/>
      <c r="GC23" s="90"/>
      <c r="GD23" s="90"/>
      <c r="GE23" s="90"/>
      <c r="GF23" s="90"/>
      <c r="GG23" s="90"/>
      <c r="GH23" s="90"/>
      <c r="GI23" s="90"/>
      <c r="GJ23" s="90"/>
      <c r="GK23" s="90"/>
      <c r="GL23" s="90"/>
      <c r="GM23" s="90"/>
      <c r="GN23" s="90"/>
      <c r="GO23" s="90"/>
      <c r="GP23" s="90"/>
      <c r="GQ23" s="90"/>
      <c r="GR23" s="90"/>
      <c r="GS23" s="90"/>
      <c r="GT23" s="90"/>
      <c r="GU23" s="90"/>
      <c r="GV23" s="90"/>
      <c r="GW23" s="90"/>
      <c r="GX23" s="90"/>
      <c r="GY23" s="90"/>
      <c r="GZ23" s="90"/>
      <c r="HA23" s="90"/>
      <c r="HB23" s="90"/>
      <c r="HC23" s="90"/>
      <c r="HD23" s="90"/>
      <c r="HE23" s="90"/>
      <c r="HF23" s="90"/>
      <c r="HG23" s="90"/>
      <c r="HH23" s="90"/>
      <c r="HI23" s="90"/>
      <c r="HJ23" s="90"/>
      <c r="HK23" s="90"/>
      <c r="HL23" s="90"/>
      <c r="HM23" s="90"/>
      <c r="HN23" s="90"/>
      <c r="HO23" s="90"/>
      <c r="HP23" s="90"/>
      <c r="HQ23" s="90"/>
      <c r="HR23" s="90"/>
      <c r="HS23" s="90"/>
      <c r="HT23" s="90"/>
      <c r="HU23" s="90"/>
      <c r="HV23" s="90"/>
      <c r="HW23" s="90"/>
      <c r="HX23" s="90"/>
      <c r="HY23" s="90"/>
      <c r="HZ23" s="90"/>
      <c r="IA23" s="90"/>
      <c r="IB23" s="90"/>
      <c r="IC23" s="90"/>
      <c r="ID23" s="90"/>
      <c r="IE23" s="90"/>
      <c r="IF23" s="90"/>
      <c r="IG23" s="90"/>
      <c r="IH23" s="90"/>
      <c r="II23" s="90"/>
      <c r="IJ23" s="90"/>
      <c r="IK23" s="90"/>
      <c r="IL23" s="90"/>
      <c r="IM23" s="90"/>
      <c r="IN23" s="90"/>
      <c r="IO23" s="90"/>
      <c r="IP23" s="90"/>
      <c r="IQ23" s="90"/>
      <c r="IR23" s="90"/>
      <c r="IS23" s="90"/>
      <c r="IT23" s="90"/>
      <c r="IU23" s="90"/>
      <c r="IV23" s="90"/>
      <c r="IW23" s="90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0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10" workbookViewId="0">
      <selection activeCell="A32" sqref="A32:K32"/>
    </sheetView>
  </sheetViews>
  <sheetFormatPr defaultColWidth="10" defaultRowHeight="16.5" customHeight="1"/>
  <cols>
    <col min="1" max="1" width="10.875" style="244" customWidth="1"/>
    <col min="2" max="16384" width="10" style="244"/>
  </cols>
  <sheetData>
    <row r="1" ht="22.5" customHeight="1" spans="1:11">
      <c r="A1" s="145" t="s">
        <v>185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ht="17.25" customHeight="1" spans="1:11">
      <c r="A2" s="245" t="s">
        <v>53</v>
      </c>
      <c r="B2" s="246" t="s">
        <v>54</v>
      </c>
      <c r="C2" s="246"/>
      <c r="D2" s="247" t="s">
        <v>55</v>
      </c>
      <c r="E2" s="247"/>
      <c r="F2" s="246" t="s">
        <v>56</v>
      </c>
      <c r="G2" s="246"/>
      <c r="H2" s="248" t="s">
        <v>57</v>
      </c>
      <c r="I2" s="319" t="s">
        <v>56</v>
      </c>
      <c r="J2" s="319"/>
      <c r="K2" s="320"/>
    </row>
    <row r="3" customHeight="1" spans="1:11">
      <c r="A3" s="249" t="s">
        <v>58</v>
      </c>
      <c r="B3" s="250"/>
      <c r="C3" s="251"/>
      <c r="D3" s="252" t="s">
        <v>59</v>
      </c>
      <c r="E3" s="253"/>
      <c r="F3" s="253"/>
      <c r="G3" s="254"/>
      <c r="H3" s="252" t="s">
        <v>60</v>
      </c>
      <c r="I3" s="253"/>
      <c r="J3" s="253"/>
      <c r="K3" s="254"/>
    </row>
    <row r="4" customHeight="1" spans="1:11">
      <c r="A4" s="255" t="s">
        <v>61</v>
      </c>
      <c r="B4" s="151" t="s">
        <v>62</v>
      </c>
      <c r="C4" s="152"/>
      <c r="D4" s="255" t="s">
        <v>63</v>
      </c>
      <c r="E4" s="256"/>
      <c r="F4" s="257">
        <v>45478</v>
      </c>
      <c r="G4" s="258"/>
      <c r="H4" s="255" t="s">
        <v>64</v>
      </c>
      <c r="I4" s="256"/>
      <c r="J4" s="151" t="s">
        <v>65</v>
      </c>
      <c r="K4" s="152" t="s">
        <v>66</v>
      </c>
    </row>
    <row r="5" customHeight="1" spans="1:11">
      <c r="A5" s="259" t="s">
        <v>67</v>
      </c>
      <c r="B5" s="151" t="s">
        <v>68</v>
      </c>
      <c r="C5" s="152"/>
      <c r="D5" s="255" t="s">
        <v>69</v>
      </c>
      <c r="E5" s="256"/>
      <c r="F5" s="257">
        <v>45410</v>
      </c>
      <c r="G5" s="258"/>
      <c r="H5" s="255" t="s">
        <v>70</v>
      </c>
      <c r="I5" s="256"/>
      <c r="J5" s="151" t="s">
        <v>65</v>
      </c>
      <c r="K5" s="152" t="s">
        <v>66</v>
      </c>
    </row>
    <row r="6" customHeight="1" spans="1:11">
      <c r="A6" s="255" t="s">
        <v>71</v>
      </c>
      <c r="B6" s="260" t="s">
        <v>72</v>
      </c>
      <c r="C6" s="261">
        <v>6</v>
      </c>
      <c r="D6" s="259" t="s">
        <v>73</v>
      </c>
      <c r="E6" s="262"/>
      <c r="F6" s="257">
        <v>45427</v>
      </c>
      <c r="G6" s="258"/>
      <c r="H6" s="255" t="s">
        <v>74</v>
      </c>
      <c r="I6" s="256"/>
      <c r="J6" s="151" t="s">
        <v>65</v>
      </c>
      <c r="K6" s="152" t="s">
        <v>66</v>
      </c>
    </row>
    <row r="7" customHeight="1" spans="1:11">
      <c r="A7" s="255" t="s">
        <v>75</v>
      </c>
      <c r="B7" s="263">
        <v>5129</v>
      </c>
      <c r="C7" s="264"/>
      <c r="D7" s="259" t="s">
        <v>76</v>
      </c>
      <c r="E7" s="265"/>
      <c r="F7" s="257">
        <v>45432</v>
      </c>
      <c r="G7" s="258"/>
      <c r="H7" s="255" t="s">
        <v>77</v>
      </c>
      <c r="I7" s="256"/>
      <c r="J7" s="151" t="s">
        <v>65</v>
      </c>
      <c r="K7" s="152" t="s">
        <v>66</v>
      </c>
    </row>
    <row r="8" customHeight="1" spans="1:16">
      <c r="A8" s="266" t="s">
        <v>78</v>
      </c>
      <c r="B8" s="267" t="s">
        <v>79</v>
      </c>
      <c r="C8" s="268"/>
      <c r="D8" s="269" t="s">
        <v>80</v>
      </c>
      <c r="E8" s="270"/>
      <c r="F8" s="271">
        <v>45437</v>
      </c>
      <c r="G8" s="272"/>
      <c r="H8" s="269" t="s">
        <v>81</v>
      </c>
      <c r="I8" s="270"/>
      <c r="J8" s="289" t="s">
        <v>65</v>
      </c>
      <c r="K8" s="321" t="s">
        <v>66</v>
      </c>
      <c r="P8" s="204" t="s">
        <v>186</v>
      </c>
    </row>
    <row r="9" customHeight="1" spans="1:11">
      <c r="A9" s="273" t="s">
        <v>187</v>
      </c>
      <c r="B9" s="273"/>
      <c r="C9" s="273"/>
      <c r="D9" s="273"/>
      <c r="E9" s="273"/>
      <c r="F9" s="273"/>
      <c r="G9" s="273"/>
      <c r="H9" s="273"/>
      <c r="I9" s="273"/>
      <c r="J9" s="273"/>
      <c r="K9" s="273"/>
    </row>
    <row r="10" customHeight="1" spans="1:11">
      <c r="A10" s="274" t="s">
        <v>84</v>
      </c>
      <c r="B10" s="275" t="s">
        <v>85</v>
      </c>
      <c r="C10" s="276" t="s">
        <v>86</v>
      </c>
      <c r="D10" s="277"/>
      <c r="E10" s="278" t="s">
        <v>89</v>
      </c>
      <c r="F10" s="275" t="s">
        <v>85</v>
      </c>
      <c r="G10" s="276" t="s">
        <v>86</v>
      </c>
      <c r="H10" s="275"/>
      <c r="I10" s="278" t="s">
        <v>87</v>
      </c>
      <c r="J10" s="275" t="s">
        <v>85</v>
      </c>
      <c r="K10" s="322" t="s">
        <v>86</v>
      </c>
    </row>
    <row r="11" customHeight="1" spans="1:11">
      <c r="A11" s="259" t="s">
        <v>90</v>
      </c>
      <c r="B11" s="279" t="s">
        <v>85</v>
      </c>
      <c r="C11" s="151" t="s">
        <v>86</v>
      </c>
      <c r="D11" s="265"/>
      <c r="E11" s="262" t="s">
        <v>92</v>
      </c>
      <c r="F11" s="279" t="s">
        <v>85</v>
      </c>
      <c r="G11" s="151" t="s">
        <v>86</v>
      </c>
      <c r="H11" s="279"/>
      <c r="I11" s="262" t="s">
        <v>97</v>
      </c>
      <c r="J11" s="279" t="s">
        <v>85</v>
      </c>
      <c r="K11" s="152" t="s">
        <v>86</v>
      </c>
    </row>
    <row r="12" customHeight="1" spans="1:11">
      <c r="A12" s="269" t="s">
        <v>124</v>
      </c>
      <c r="B12" s="270"/>
      <c r="C12" s="270"/>
      <c r="D12" s="270"/>
      <c r="E12" s="270"/>
      <c r="F12" s="270"/>
      <c r="G12" s="270"/>
      <c r="H12" s="270"/>
      <c r="I12" s="270"/>
      <c r="J12" s="270"/>
      <c r="K12" s="323"/>
    </row>
    <row r="13" customHeight="1" spans="1:11">
      <c r="A13" s="280" t="s">
        <v>188</v>
      </c>
      <c r="B13" s="280"/>
      <c r="C13" s="280"/>
      <c r="D13" s="280"/>
      <c r="E13" s="280"/>
      <c r="F13" s="280"/>
      <c r="G13" s="280"/>
      <c r="H13" s="280"/>
      <c r="I13" s="280"/>
      <c r="J13" s="280"/>
      <c r="K13" s="280"/>
    </row>
    <row r="14" customHeight="1" spans="1:11">
      <c r="A14" s="281" t="s">
        <v>189</v>
      </c>
      <c r="B14" s="282"/>
      <c r="C14" s="282"/>
      <c r="D14" s="282"/>
      <c r="E14" s="282"/>
      <c r="F14" s="282"/>
      <c r="G14" s="282"/>
      <c r="H14" s="283"/>
      <c r="I14" s="324"/>
      <c r="J14" s="324"/>
      <c r="K14" s="325"/>
    </row>
    <row r="15" customHeight="1" spans="1:11">
      <c r="A15" s="284"/>
      <c r="B15" s="285"/>
      <c r="C15" s="285"/>
      <c r="D15" s="286"/>
      <c r="E15" s="287"/>
      <c r="F15" s="285"/>
      <c r="G15" s="285"/>
      <c r="H15" s="286"/>
      <c r="I15" s="326"/>
      <c r="J15" s="327"/>
      <c r="K15" s="328"/>
    </row>
    <row r="16" customHeight="1" spans="1:11">
      <c r="A16" s="288"/>
      <c r="B16" s="289"/>
      <c r="C16" s="289"/>
      <c r="D16" s="289"/>
      <c r="E16" s="289"/>
      <c r="F16" s="289"/>
      <c r="G16" s="289"/>
      <c r="H16" s="289"/>
      <c r="I16" s="289"/>
      <c r="J16" s="289"/>
      <c r="K16" s="321"/>
    </row>
    <row r="17" customHeight="1" spans="1:11">
      <c r="A17" s="280" t="s">
        <v>190</v>
      </c>
      <c r="B17" s="280"/>
      <c r="C17" s="280"/>
      <c r="D17" s="280"/>
      <c r="E17" s="280"/>
      <c r="F17" s="280"/>
      <c r="G17" s="280"/>
      <c r="H17" s="280"/>
      <c r="I17" s="280"/>
      <c r="J17" s="280"/>
      <c r="K17" s="280"/>
    </row>
    <row r="18" customHeight="1" spans="1:11">
      <c r="A18" s="290" t="s">
        <v>191</v>
      </c>
      <c r="B18" s="291"/>
      <c r="C18" s="291"/>
      <c r="D18" s="291"/>
      <c r="E18" s="291"/>
      <c r="F18" s="291"/>
      <c r="G18" s="291"/>
      <c r="H18" s="291"/>
      <c r="I18" s="324"/>
      <c r="J18" s="324"/>
      <c r="K18" s="325"/>
    </row>
    <row r="19" customHeight="1" spans="1:11">
      <c r="A19" s="284"/>
      <c r="B19" s="285"/>
      <c r="C19" s="285"/>
      <c r="D19" s="286"/>
      <c r="E19" s="287"/>
      <c r="F19" s="285"/>
      <c r="G19" s="285"/>
      <c r="H19" s="286"/>
      <c r="I19" s="326"/>
      <c r="J19" s="327"/>
      <c r="K19" s="328"/>
    </row>
    <row r="20" customHeight="1" spans="1:11">
      <c r="A20" s="288"/>
      <c r="B20" s="289"/>
      <c r="C20" s="289"/>
      <c r="D20" s="289"/>
      <c r="E20" s="289"/>
      <c r="F20" s="289"/>
      <c r="G20" s="289"/>
      <c r="H20" s="289"/>
      <c r="I20" s="289"/>
      <c r="J20" s="289"/>
      <c r="K20" s="321"/>
    </row>
    <row r="21" customHeight="1" spans="1:11">
      <c r="A21" s="292" t="s">
        <v>121</v>
      </c>
      <c r="B21" s="292"/>
      <c r="C21" s="292"/>
      <c r="D21" s="292"/>
      <c r="E21" s="292"/>
      <c r="F21" s="292"/>
      <c r="G21" s="292"/>
      <c r="H21" s="292"/>
      <c r="I21" s="292"/>
      <c r="J21" s="292"/>
      <c r="K21" s="292"/>
    </row>
    <row r="22" customHeight="1" spans="1:11">
      <c r="A22" s="146" t="s">
        <v>122</v>
      </c>
      <c r="B22" s="180"/>
      <c r="C22" s="180"/>
      <c r="D22" s="180"/>
      <c r="E22" s="180"/>
      <c r="F22" s="180"/>
      <c r="G22" s="180"/>
      <c r="H22" s="180"/>
      <c r="I22" s="180"/>
      <c r="J22" s="180"/>
      <c r="K22" s="208"/>
    </row>
    <row r="23" customHeight="1" spans="1:11">
      <c r="A23" s="159" t="s">
        <v>123</v>
      </c>
      <c r="B23" s="160"/>
      <c r="C23" s="151" t="s">
        <v>65</v>
      </c>
      <c r="D23" s="151" t="s">
        <v>66</v>
      </c>
      <c r="E23" s="158"/>
      <c r="F23" s="158"/>
      <c r="G23" s="158"/>
      <c r="H23" s="158"/>
      <c r="I23" s="158"/>
      <c r="J23" s="158"/>
      <c r="K23" s="201"/>
    </row>
    <row r="24" customHeight="1" spans="1:11">
      <c r="A24" s="293" t="s">
        <v>192</v>
      </c>
      <c r="B24" s="154"/>
      <c r="C24" s="154"/>
      <c r="D24" s="154"/>
      <c r="E24" s="154"/>
      <c r="F24" s="154"/>
      <c r="G24" s="154"/>
      <c r="H24" s="154"/>
      <c r="I24" s="154"/>
      <c r="J24" s="154"/>
      <c r="K24" s="329"/>
    </row>
    <row r="25" customHeight="1" spans="1:11">
      <c r="A25" s="294"/>
      <c r="B25" s="295"/>
      <c r="C25" s="295"/>
      <c r="D25" s="295"/>
      <c r="E25" s="295"/>
      <c r="F25" s="295"/>
      <c r="G25" s="295"/>
      <c r="H25" s="295"/>
      <c r="I25" s="295"/>
      <c r="J25" s="295"/>
      <c r="K25" s="330"/>
    </row>
    <row r="26" customHeight="1" spans="1:11">
      <c r="A26" s="273" t="s">
        <v>130</v>
      </c>
      <c r="B26" s="273"/>
      <c r="C26" s="273"/>
      <c r="D26" s="273"/>
      <c r="E26" s="273"/>
      <c r="F26" s="273"/>
      <c r="G26" s="273"/>
      <c r="H26" s="273"/>
      <c r="I26" s="273"/>
      <c r="J26" s="273"/>
      <c r="K26" s="273"/>
    </row>
    <row r="27" customHeight="1" spans="1:11">
      <c r="A27" s="249" t="s">
        <v>131</v>
      </c>
      <c r="B27" s="276" t="s">
        <v>95</v>
      </c>
      <c r="C27" s="276" t="s">
        <v>96</v>
      </c>
      <c r="D27" s="276" t="s">
        <v>88</v>
      </c>
      <c r="E27" s="250" t="s">
        <v>132</v>
      </c>
      <c r="F27" s="276" t="s">
        <v>95</v>
      </c>
      <c r="G27" s="276" t="s">
        <v>96</v>
      </c>
      <c r="H27" s="276" t="s">
        <v>88</v>
      </c>
      <c r="I27" s="250" t="s">
        <v>133</v>
      </c>
      <c r="J27" s="276" t="s">
        <v>95</v>
      </c>
      <c r="K27" s="322" t="s">
        <v>96</v>
      </c>
    </row>
    <row r="28" customHeight="1" spans="1:11">
      <c r="A28" s="296" t="s">
        <v>87</v>
      </c>
      <c r="B28" s="151" t="s">
        <v>95</v>
      </c>
      <c r="C28" s="151" t="s">
        <v>96</v>
      </c>
      <c r="D28" s="151" t="s">
        <v>88</v>
      </c>
      <c r="E28" s="297" t="s">
        <v>94</v>
      </c>
      <c r="F28" s="151" t="s">
        <v>95</v>
      </c>
      <c r="G28" s="151" t="s">
        <v>96</v>
      </c>
      <c r="H28" s="151" t="s">
        <v>88</v>
      </c>
      <c r="I28" s="297" t="s">
        <v>105</v>
      </c>
      <c r="J28" s="151" t="s">
        <v>95</v>
      </c>
      <c r="K28" s="152" t="s">
        <v>96</v>
      </c>
    </row>
    <row r="29" customHeight="1" spans="1:11">
      <c r="A29" s="255" t="s">
        <v>98</v>
      </c>
      <c r="B29" s="298"/>
      <c r="C29" s="298"/>
      <c r="D29" s="298"/>
      <c r="E29" s="298"/>
      <c r="F29" s="298"/>
      <c r="G29" s="298"/>
      <c r="H29" s="298"/>
      <c r="I29" s="298"/>
      <c r="J29" s="298"/>
      <c r="K29" s="331"/>
    </row>
    <row r="30" customHeight="1" spans="1:11">
      <c r="A30" s="299"/>
      <c r="B30" s="300"/>
      <c r="C30" s="300"/>
      <c r="D30" s="300"/>
      <c r="E30" s="300"/>
      <c r="F30" s="300"/>
      <c r="G30" s="300"/>
      <c r="H30" s="300"/>
      <c r="I30" s="300"/>
      <c r="J30" s="300"/>
      <c r="K30" s="332"/>
    </row>
    <row r="31" customHeight="1" spans="1:11">
      <c r="A31" s="301" t="s">
        <v>193</v>
      </c>
      <c r="B31" s="301"/>
      <c r="C31" s="301"/>
      <c r="D31" s="301"/>
      <c r="E31" s="301"/>
      <c r="F31" s="301"/>
      <c r="G31" s="301"/>
      <c r="H31" s="301"/>
      <c r="I31" s="301"/>
      <c r="J31" s="301"/>
      <c r="K31" s="301"/>
    </row>
    <row r="32" ht="21" customHeight="1" spans="1:11">
      <c r="A32" s="302" t="s">
        <v>194</v>
      </c>
      <c r="B32" s="303"/>
      <c r="C32" s="303"/>
      <c r="D32" s="303"/>
      <c r="E32" s="303"/>
      <c r="F32" s="303"/>
      <c r="G32" s="303"/>
      <c r="H32" s="303"/>
      <c r="I32" s="303"/>
      <c r="J32" s="303"/>
      <c r="K32" s="333"/>
    </row>
    <row r="33" ht="21" customHeight="1" spans="1:11">
      <c r="A33" s="304" t="s">
        <v>195</v>
      </c>
      <c r="B33" s="305"/>
      <c r="C33" s="305"/>
      <c r="D33" s="305"/>
      <c r="E33" s="305"/>
      <c r="F33" s="305"/>
      <c r="G33" s="305"/>
      <c r="H33" s="305"/>
      <c r="I33" s="305"/>
      <c r="J33" s="305"/>
      <c r="K33" s="334"/>
    </row>
    <row r="34" ht="21" customHeight="1" spans="1:11">
      <c r="A34" s="304" t="s">
        <v>196</v>
      </c>
      <c r="B34" s="305"/>
      <c r="C34" s="305"/>
      <c r="D34" s="305"/>
      <c r="E34" s="305"/>
      <c r="F34" s="305"/>
      <c r="G34" s="305"/>
      <c r="H34" s="305"/>
      <c r="I34" s="305"/>
      <c r="J34" s="305"/>
      <c r="K34" s="334"/>
    </row>
    <row r="35" ht="21" customHeight="1" spans="1:11">
      <c r="A35" s="304"/>
      <c r="B35" s="305"/>
      <c r="C35" s="305"/>
      <c r="D35" s="305"/>
      <c r="E35" s="305"/>
      <c r="F35" s="305"/>
      <c r="G35" s="305"/>
      <c r="H35" s="305"/>
      <c r="I35" s="305"/>
      <c r="J35" s="305"/>
      <c r="K35" s="334"/>
    </row>
    <row r="36" ht="21" customHeight="1" spans="1:11">
      <c r="A36" s="304"/>
      <c r="B36" s="305"/>
      <c r="C36" s="305"/>
      <c r="D36" s="305"/>
      <c r="E36" s="305"/>
      <c r="F36" s="305"/>
      <c r="G36" s="305"/>
      <c r="H36" s="305"/>
      <c r="I36" s="305"/>
      <c r="J36" s="305"/>
      <c r="K36" s="334"/>
    </row>
    <row r="37" ht="21" customHeight="1" spans="1:11">
      <c r="A37" s="304"/>
      <c r="B37" s="305"/>
      <c r="C37" s="305"/>
      <c r="D37" s="305"/>
      <c r="E37" s="305"/>
      <c r="F37" s="305"/>
      <c r="G37" s="305"/>
      <c r="H37" s="305"/>
      <c r="I37" s="305"/>
      <c r="J37" s="305"/>
      <c r="K37" s="334"/>
    </row>
    <row r="38" ht="21" customHeight="1" spans="1:11">
      <c r="A38" s="304"/>
      <c r="B38" s="305"/>
      <c r="C38" s="305"/>
      <c r="D38" s="305"/>
      <c r="E38" s="305"/>
      <c r="F38" s="305"/>
      <c r="G38" s="305"/>
      <c r="H38" s="305"/>
      <c r="I38" s="305"/>
      <c r="J38" s="305"/>
      <c r="K38" s="334"/>
    </row>
    <row r="39" ht="21" customHeight="1" spans="1:11">
      <c r="A39" s="304"/>
      <c r="B39" s="305"/>
      <c r="C39" s="305"/>
      <c r="D39" s="305"/>
      <c r="E39" s="305"/>
      <c r="F39" s="305"/>
      <c r="G39" s="305"/>
      <c r="H39" s="305"/>
      <c r="I39" s="305"/>
      <c r="J39" s="305"/>
      <c r="K39" s="334"/>
    </row>
    <row r="40" ht="21" customHeight="1" spans="1:11">
      <c r="A40" s="304"/>
      <c r="B40" s="305"/>
      <c r="C40" s="305"/>
      <c r="D40" s="305"/>
      <c r="E40" s="305"/>
      <c r="F40" s="305"/>
      <c r="G40" s="305"/>
      <c r="H40" s="305"/>
      <c r="I40" s="305"/>
      <c r="J40" s="305"/>
      <c r="K40" s="334"/>
    </row>
    <row r="41" ht="21" customHeight="1" spans="1:11">
      <c r="A41" s="304"/>
      <c r="B41" s="305"/>
      <c r="C41" s="305"/>
      <c r="D41" s="305"/>
      <c r="E41" s="305"/>
      <c r="F41" s="305"/>
      <c r="G41" s="305"/>
      <c r="H41" s="305"/>
      <c r="I41" s="305"/>
      <c r="J41" s="305"/>
      <c r="K41" s="334"/>
    </row>
    <row r="42" ht="21" customHeight="1" spans="1:11">
      <c r="A42" s="304"/>
      <c r="B42" s="305"/>
      <c r="C42" s="305"/>
      <c r="D42" s="305"/>
      <c r="E42" s="305"/>
      <c r="F42" s="305"/>
      <c r="G42" s="305"/>
      <c r="H42" s="305"/>
      <c r="I42" s="305"/>
      <c r="J42" s="305"/>
      <c r="K42" s="334"/>
    </row>
    <row r="43" ht="17.25" customHeight="1" spans="1:11">
      <c r="A43" s="299" t="s">
        <v>129</v>
      </c>
      <c r="B43" s="300"/>
      <c r="C43" s="300"/>
      <c r="D43" s="300"/>
      <c r="E43" s="300"/>
      <c r="F43" s="300"/>
      <c r="G43" s="300"/>
      <c r="H43" s="300"/>
      <c r="I43" s="300"/>
      <c r="J43" s="300"/>
      <c r="K43" s="332"/>
    </row>
    <row r="44" customHeight="1" spans="1:11">
      <c r="A44" s="301" t="s">
        <v>197</v>
      </c>
      <c r="B44" s="301"/>
      <c r="C44" s="301"/>
      <c r="D44" s="301"/>
      <c r="E44" s="301"/>
      <c r="F44" s="301"/>
      <c r="G44" s="301"/>
      <c r="H44" s="301"/>
      <c r="I44" s="301"/>
      <c r="J44" s="301"/>
      <c r="K44" s="301"/>
    </row>
    <row r="45" ht="18" customHeight="1" spans="1:11">
      <c r="A45" s="306" t="s">
        <v>124</v>
      </c>
      <c r="B45" s="307"/>
      <c r="C45" s="307"/>
      <c r="D45" s="307"/>
      <c r="E45" s="307"/>
      <c r="F45" s="307"/>
      <c r="G45" s="307"/>
      <c r="H45" s="307"/>
      <c r="I45" s="307"/>
      <c r="J45" s="307"/>
      <c r="K45" s="335"/>
    </row>
    <row r="46" ht="18" customHeight="1" spans="1:11">
      <c r="A46" s="306" t="s">
        <v>198</v>
      </c>
      <c r="B46" s="307"/>
      <c r="C46" s="307"/>
      <c r="D46" s="307"/>
      <c r="E46" s="307"/>
      <c r="F46" s="307"/>
      <c r="G46" s="307"/>
      <c r="H46" s="307"/>
      <c r="I46" s="307"/>
      <c r="J46" s="307"/>
      <c r="K46" s="335"/>
    </row>
    <row r="47" ht="18" customHeight="1" spans="1:11">
      <c r="A47" s="294"/>
      <c r="B47" s="295"/>
      <c r="C47" s="295"/>
      <c r="D47" s="295"/>
      <c r="E47" s="295"/>
      <c r="F47" s="295"/>
      <c r="G47" s="295"/>
      <c r="H47" s="295"/>
      <c r="I47" s="295"/>
      <c r="J47" s="295"/>
      <c r="K47" s="330"/>
    </row>
    <row r="48" ht="21" customHeight="1" spans="1:11">
      <c r="A48" s="308" t="s">
        <v>135</v>
      </c>
      <c r="B48" s="309" t="s">
        <v>136</v>
      </c>
      <c r="C48" s="309"/>
      <c r="D48" s="310" t="s">
        <v>137</v>
      </c>
      <c r="E48" s="310" t="s">
        <v>138</v>
      </c>
      <c r="F48" s="310" t="s">
        <v>139</v>
      </c>
      <c r="G48" s="311">
        <v>45424</v>
      </c>
      <c r="H48" s="312" t="s">
        <v>140</v>
      </c>
      <c r="I48" s="312"/>
      <c r="J48" s="309" t="s">
        <v>141</v>
      </c>
      <c r="K48" s="336"/>
    </row>
    <row r="49" customHeight="1" spans="1:11">
      <c r="A49" s="313" t="s">
        <v>142</v>
      </c>
      <c r="B49" s="314"/>
      <c r="C49" s="314"/>
      <c r="D49" s="314"/>
      <c r="E49" s="314"/>
      <c r="F49" s="314"/>
      <c r="G49" s="314"/>
      <c r="H49" s="314"/>
      <c r="I49" s="314"/>
      <c r="J49" s="314"/>
      <c r="K49" s="337"/>
    </row>
    <row r="50" customHeight="1" spans="1:11">
      <c r="A50" s="315"/>
      <c r="B50" s="316"/>
      <c r="C50" s="316"/>
      <c r="D50" s="316"/>
      <c r="E50" s="316"/>
      <c r="F50" s="316"/>
      <c r="G50" s="316"/>
      <c r="H50" s="316"/>
      <c r="I50" s="316"/>
      <c r="J50" s="316"/>
      <c r="K50" s="338"/>
    </row>
    <row r="51" customHeight="1" spans="1:11">
      <c r="A51" s="317"/>
      <c r="B51" s="318"/>
      <c r="C51" s="318"/>
      <c r="D51" s="318"/>
      <c r="E51" s="318"/>
      <c r="F51" s="318"/>
      <c r="G51" s="318"/>
      <c r="H51" s="318"/>
      <c r="I51" s="318"/>
      <c r="J51" s="318"/>
      <c r="K51" s="339"/>
    </row>
    <row r="52" ht="21" customHeight="1" spans="1:11">
      <c r="A52" s="308" t="s">
        <v>135</v>
      </c>
      <c r="B52" s="309" t="s">
        <v>136</v>
      </c>
      <c r="C52" s="309"/>
      <c r="D52" s="310" t="s">
        <v>137</v>
      </c>
      <c r="E52" s="310" t="s">
        <v>138</v>
      </c>
      <c r="F52" s="310" t="s">
        <v>139</v>
      </c>
      <c r="G52" s="311">
        <v>45424</v>
      </c>
      <c r="H52" s="312" t="s">
        <v>140</v>
      </c>
      <c r="I52" s="312"/>
      <c r="J52" s="309" t="s">
        <v>141</v>
      </c>
      <c r="K52" s="33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2"/>
  <sheetViews>
    <sheetView workbookViewId="0">
      <selection activeCell="I6" sqref="I6:J12"/>
    </sheetView>
  </sheetViews>
  <sheetFormatPr defaultColWidth="9" defaultRowHeight="14.25"/>
  <cols>
    <col min="1" max="1" width="13.625" style="87" customWidth="1"/>
    <col min="2" max="2" width="8.5" style="87" customWidth="1"/>
    <col min="3" max="3" width="8.5" style="88" customWidth="1"/>
    <col min="4" max="7" width="8.5" style="87" customWidth="1"/>
    <col min="8" max="8" width="5.375" style="87" customWidth="1"/>
    <col min="9" max="13" width="10.625" style="87" customWidth="1"/>
    <col min="14" max="14" width="10.625" style="225" customWidth="1"/>
    <col min="15" max="15" width="8.875" style="225" customWidth="1"/>
    <col min="16" max="247" width="9" style="87"/>
    <col min="248" max="16384" width="9" style="90"/>
  </cols>
  <sheetData>
    <row r="1" s="87" customFormat="1" ht="29" customHeight="1" spans="1:250">
      <c r="A1" s="91" t="s">
        <v>145</v>
      </c>
      <c r="B1" s="93"/>
      <c r="C1" s="92"/>
      <c r="D1" s="93"/>
      <c r="E1" s="93"/>
      <c r="F1" s="93"/>
      <c r="G1" s="93"/>
      <c r="H1" s="93"/>
      <c r="I1" s="93"/>
      <c r="J1" s="93"/>
      <c r="K1" s="93"/>
      <c r="L1" s="93"/>
      <c r="M1" s="93"/>
      <c r="N1" s="236"/>
      <c r="O1" s="236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</row>
    <row r="2" s="87" customFormat="1" ht="20" customHeight="1" spans="1:250">
      <c r="A2" s="94" t="s">
        <v>61</v>
      </c>
      <c r="B2" s="226"/>
      <c r="C2" s="227"/>
      <c r="D2" s="98" t="s">
        <v>67</v>
      </c>
      <c r="E2" s="99"/>
      <c r="F2" s="99"/>
      <c r="G2" s="99"/>
      <c r="H2" s="228"/>
      <c r="I2" s="127" t="s">
        <v>57</v>
      </c>
      <c r="J2" s="128"/>
      <c r="K2" s="128"/>
      <c r="L2" s="128"/>
      <c r="M2" s="128"/>
      <c r="N2" s="237"/>
      <c r="O2" s="238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</row>
    <row r="3" s="87" customFormat="1" spans="1:250">
      <c r="A3" s="100" t="s">
        <v>147</v>
      </c>
      <c r="B3" s="101" t="s">
        <v>148</v>
      </c>
      <c r="C3" s="102"/>
      <c r="D3" s="101"/>
      <c r="E3" s="101"/>
      <c r="F3" s="101"/>
      <c r="G3" s="101"/>
      <c r="H3" s="101"/>
      <c r="I3" s="131" t="s">
        <v>199</v>
      </c>
      <c r="J3" s="131"/>
      <c r="K3" s="131"/>
      <c r="L3" s="131"/>
      <c r="M3" s="131"/>
      <c r="N3" s="66"/>
      <c r="O3" s="239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</row>
    <row r="4" s="87" customFormat="1" ht="16.5" spans="1:250">
      <c r="A4" s="100"/>
      <c r="B4" s="104" t="s">
        <v>110</v>
      </c>
      <c r="C4" s="104" t="s">
        <v>111</v>
      </c>
      <c r="D4" s="105" t="s">
        <v>112</v>
      </c>
      <c r="E4" s="104" t="s">
        <v>113</v>
      </c>
      <c r="F4" s="104" t="s">
        <v>114</v>
      </c>
      <c r="G4" s="104" t="s">
        <v>115</v>
      </c>
      <c r="H4" s="106" t="s">
        <v>200</v>
      </c>
      <c r="I4" s="104" t="s">
        <v>110</v>
      </c>
      <c r="J4" s="104" t="s">
        <v>111</v>
      </c>
      <c r="K4" s="105" t="s">
        <v>112</v>
      </c>
      <c r="L4" s="104" t="s">
        <v>113</v>
      </c>
      <c r="M4" s="104" t="s">
        <v>114</v>
      </c>
      <c r="N4" s="104" t="s">
        <v>115</v>
      </c>
      <c r="O4" s="239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</row>
    <row r="5" s="87" customFormat="1" ht="20" customHeight="1" spans="1:250">
      <c r="A5" s="100"/>
      <c r="B5" s="104" t="s">
        <v>151</v>
      </c>
      <c r="C5" s="104" t="s">
        <v>152</v>
      </c>
      <c r="D5" s="105" t="s">
        <v>153</v>
      </c>
      <c r="E5" s="104" t="s">
        <v>154</v>
      </c>
      <c r="F5" s="104" t="s">
        <v>155</v>
      </c>
      <c r="G5" s="104" t="s">
        <v>156</v>
      </c>
      <c r="H5" s="106"/>
      <c r="I5" s="104" t="s">
        <v>117</v>
      </c>
      <c r="J5" s="104" t="s">
        <v>117</v>
      </c>
      <c r="K5" s="105" t="s">
        <v>118</v>
      </c>
      <c r="L5" s="104" t="s">
        <v>118</v>
      </c>
      <c r="M5" s="104" t="s">
        <v>119</v>
      </c>
      <c r="N5" s="104" t="s">
        <v>119</v>
      </c>
      <c r="O5" s="24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</row>
    <row r="6" s="87" customFormat="1" ht="20" customHeight="1" spans="1:250">
      <c r="A6" s="110" t="s">
        <v>157</v>
      </c>
      <c r="B6" s="108">
        <f>C6-1</f>
        <v>64</v>
      </c>
      <c r="C6" s="108">
        <f>D6-2</f>
        <v>65</v>
      </c>
      <c r="D6" s="109">
        <v>67</v>
      </c>
      <c r="E6" s="108">
        <f>D6+2</f>
        <v>69</v>
      </c>
      <c r="F6" s="108">
        <f>E6+2</f>
        <v>71</v>
      </c>
      <c r="G6" s="108">
        <f>F6+1</f>
        <v>72</v>
      </c>
      <c r="H6" s="108"/>
      <c r="I6" s="134" t="s">
        <v>201</v>
      </c>
      <c r="J6" s="134" t="s">
        <v>202</v>
      </c>
      <c r="K6" s="134" t="s">
        <v>201</v>
      </c>
      <c r="L6" s="134" t="s">
        <v>202</v>
      </c>
      <c r="M6" s="134" t="s">
        <v>201</v>
      </c>
      <c r="N6" s="134" t="s">
        <v>202</v>
      </c>
      <c r="O6" s="24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</row>
    <row r="7" s="87" customFormat="1" ht="20" customHeight="1" spans="1:250">
      <c r="A7" s="110" t="s">
        <v>160</v>
      </c>
      <c r="B7" s="108">
        <f>C7-4</f>
        <v>104</v>
      </c>
      <c r="C7" s="108">
        <f>D7-4</f>
        <v>108</v>
      </c>
      <c r="D7" s="109">
        <v>112</v>
      </c>
      <c r="E7" s="108">
        <f>D7+4</f>
        <v>116</v>
      </c>
      <c r="F7" s="108">
        <f>E7+4</f>
        <v>120</v>
      </c>
      <c r="G7" s="108">
        <f>F7+6</f>
        <v>126</v>
      </c>
      <c r="H7" s="108"/>
      <c r="I7" s="134" t="s">
        <v>203</v>
      </c>
      <c r="J7" s="134" t="s">
        <v>204</v>
      </c>
      <c r="K7" s="134" t="s">
        <v>203</v>
      </c>
      <c r="L7" s="134" t="s">
        <v>205</v>
      </c>
      <c r="M7" s="134" t="s">
        <v>205</v>
      </c>
      <c r="N7" s="134" t="s">
        <v>204</v>
      </c>
      <c r="O7" s="24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</row>
    <row r="8" s="87" customFormat="1" ht="20" customHeight="1" spans="1:250">
      <c r="A8" s="110" t="s">
        <v>161</v>
      </c>
      <c r="B8" s="108">
        <f>C8-4</f>
        <v>90</v>
      </c>
      <c r="C8" s="108">
        <f>D8-4</f>
        <v>94</v>
      </c>
      <c r="D8" s="229" t="s">
        <v>162</v>
      </c>
      <c r="E8" s="108">
        <f>D8+4</f>
        <v>102</v>
      </c>
      <c r="F8" s="108">
        <f>E8+5</f>
        <v>107</v>
      </c>
      <c r="G8" s="108">
        <f>F8+6</f>
        <v>113</v>
      </c>
      <c r="H8" s="108"/>
      <c r="I8" s="134" t="s">
        <v>202</v>
      </c>
      <c r="J8" s="134" t="s">
        <v>202</v>
      </c>
      <c r="K8" s="134" t="s">
        <v>202</v>
      </c>
      <c r="L8" s="134" t="s">
        <v>202</v>
      </c>
      <c r="M8" s="134" t="s">
        <v>202</v>
      </c>
      <c r="N8" s="134" t="s">
        <v>202</v>
      </c>
      <c r="O8" s="24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</row>
    <row r="9" s="87" customFormat="1" ht="20" customHeight="1" spans="1:250">
      <c r="A9" s="110" t="s">
        <v>165</v>
      </c>
      <c r="B9" s="108">
        <f>C9-1.2</f>
        <v>41.6</v>
      </c>
      <c r="C9" s="108">
        <f>D9-1.2</f>
        <v>42.8</v>
      </c>
      <c r="D9" s="229" t="s">
        <v>166</v>
      </c>
      <c r="E9" s="108">
        <f>D9+1.2</f>
        <v>45.2</v>
      </c>
      <c r="F9" s="108">
        <f>E9+1.2</f>
        <v>46.4</v>
      </c>
      <c r="G9" s="108">
        <f>F9+1.4</f>
        <v>47.8</v>
      </c>
      <c r="H9" s="108"/>
      <c r="I9" s="134" t="s">
        <v>206</v>
      </c>
      <c r="J9" s="134" t="s">
        <v>207</v>
      </c>
      <c r="K9" s="134" t="s">
        <v>208</v>
      </c>
      <c r="L9" s="134" t="s">
        <v>207</v>
      </c>
      <c r="M9" s="134" t="s">
        <v>206</v>
      </c>
      <c r="N9" s="134" t="s">
        <v>207</v>
      </c>
      <c r="O9" s="24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</row>
    <row r="10" s="87" customFormat="1" ht="20" customHeight="1" spans="1:250">
      <c r="A10" s="110" t="s">
        <v>167</v>
      </c>
      <c r="B10" s="108">
        <f>C10-0.6</f>
        <v>60.2</v>
      </c>
      <c r="C10" s="108">
        <f>D10-1.2</f>
        <v>60.8</v>
      </c>
      <c r="D10" s="229" t="s">
        <v>168</v>
      </c>
      <c r="E10" s="108">
        <f>D10+1.2</f>
        <v>63.2</v>
      </c>
      <c r="F10" s="108">
        <f>E10+1.2</f>
        <v>64.4</v>
      </c>
      <c r="G10" s="108">
        <f t="shared" ref="G10:G15" si="0">F10+0.6</f>
        <v>65</v>
      </c>
      <c r="H10" s="108"/>
      <c r="I10" s="134" t="s">
        <v>202</v>
      </c>
      <c r="J10" s="134" t="s">
        <v>209</v>
      </c>
      <c r="K10" s="134" t="s">
        <v>210</v>
      </c>
      <c r="L10" s="134" t="s">
        <v>209</v>
      </c>
      <c r="M10" s="134" t="s">
        <v>202</v>
      </c>
      <c r="N10" s="134" t="s">
        <v>209</v>
      </c>
      <c r="O10" s="24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</row>
    <row r="11" s="87" customFormat="1" ht="20" customHeight="1" spans="1:250">
      <c r="A11" s="110" t="s">
        <v>170</v>
      </c>
      <c r="B11" s="108">
        <f>C11-0.7</f>
        <v>19.6</v>
      </c>
      <c r="C11" s="108">
        <f>D11-0.7</f>
        <v>20.3</v>
      </c>
      <c r="D11" s="229" t="s">
        <v>171</v>
      </c>
      <c r="E11" s="108">
        <f>D11+0.7</f>
        <v>21.7</v>
      </c>
      <c r="F11" s="108">
        <f>E11+0.7</f>
        <v>22.4</v>
      </c>
      <c r="G11" s="108">
        <f>F11+0.95</f>
        <v>23.35</v>
      </c>
      <c r="H11" s="108"/>
      <c r="I11" s="134" t="s">
        <v>211</v>
      </c>
      <c r="J11" s="134" t="s">
        <v>212</v>
      </c>
      <c r="K11" s="134" t="s">
        <v>211</v>
      </c>
      <c r="L11" s="134" t="s">
        <v>202</v>
      </c>
      <c r="M11" s="134" t="s">
        <v>211</v>
      </c>
      <c r="N11" s="134" t="s">
        <v>212</v>
      </c>
      <c r="O11" s="24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</row>
    <row r="12" s="87" customFormat="1" ht="20" customHeight="1" spans="1:250">
      <c r="A12" s="112" t="s">
        <v>173</v>
      </c>
      <c r="B12" s="113">
        <f>C12-0.6</f>
        <v>15.8</v>
      </c>
      <c r="C12" s="113">
        <f>D12-0.6</f>
        <v>16.4</v>
      </c>
      <c r="D12" s="114">
        <v>17</v>
      </c>
      <c r="E12" s="113">
        <f>D12+0.6</f>
        <v>17.6</v>
      </c>
      <c r="F12" s="113">
        <f>E12+0.6</f>
        <v>18.2</v>
      </c>
      <c r="G12" s="113">
        <f>F12+0.95</f>
        <v>19.15</v>
      </c>
      <c r="H12" s="113"/>
      <c r="I12" s="134" t="s">
        <v>210</v>
      </c>
      <c r="J12" s="134" t="s">
        <v>202</v>
      </c>
      <c r="K12" s="134" t="s">
        <v>202</v>
      </c>
      <c r="L12" s="134" t="s">
        <v>202</v>
      </c>
      <c r="M12" s="134" t="s">
        <v>213</v>
      </c>
      <c r="N12" s="134" t="s">
        <v>202</v>
      </c>
      <c r="O12" s="24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</row>
    <row r="13" s="87" customFormat="1" ht="20" customHeight="1" spans="1:250">
      <c r="A13" s="112" t="s">
        <v>174</v>
      </c>
      <c r="B13" s="113">
        <f>C13-0.4</f>
        <v>9.2</v>
      </c>
      <c r="C13" s="113">
        <f>D13-0.4</f>
        <v>9.6</v>
      </c>
      <c r="D13" s="114">
        <v>10</v>
      </c>
      <c r="E13" s="113">
        <f>D13+0.4</f>
        <v>10.4</v>
      </c>
      <c r="F13" s="113">
        <f>E13+0.4</f>
        <v>10.8</v>
      </c>
      <c r="G13" s="113">
        <f t="shared" si="0"/>
        <v>11.4</v>
      </c>
      <c r="H13" s="113"/>
      <c r="I13" s="134" t="s">
        <v>202</v>
      </c>
      <c r="J13" s="134" t="s">
        <v>202</v>
      </c>
      <c r="K13" s="134" t="s">
        <v>202</v>
      </c>
      <c r="L13" s="134" t="s">
        <v>202</v>
      </c>
      <c r="M13" s="134" t="s">
        <v>202</v>
      </c>
      <c r="N13" s="134" t="s">
        <v>202</v>
      </c>
      <c r="O13" s="24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</row>
    <row r="14" s="87" customFormat="1" ht="20" customHeight="1" spans="1:250">
      <c r="A14" s="110" t="s">
        <v>175</v>
      </c>
      <c r="B14" s="108">
        <f>C14</f>
        <v>10.5</v>
      </c>
      <c r="C14" s="108">
        <f>D14-0.2</f>
        <v>10.5</v>
      </c>
      <c r="D14" s="109">
        <v>10.7</v>
      </c>
      <c r="E14" s="108">
        <f>D14+0.2</f>
        <v>10.9</v>
      </c>
      <c r="F14" s="108">
        <f>E14+0.2</f>
        <v>11.1</v>
      </c>
      <c r="G14" s="108">
        <f>F14+0.25</f>
        <v>11.35</v>
      </c>
      <c r="H14" s="108"/>
      <c r="I14" s="134" t="s">
        <v>202</v>
      </c>
      <c r="J14" s="134" t="s">
        <v>202</v>
      </c>
      <c r="K14" s="134" t="s">
        <v>202</v>
      </c>
      <c r="L14" s="134" t="s">
        <v>202</v>
      </c>
      <c r="M14" s="134" t="s">
        <v>202</v>
      </c>
      <c r="N14" s="134" t="s">
        <v>202</v>
      </c>
      <c r="O14" s="24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</row>
    <row r="15" s="87" customFormat="1" ht="20" customHeight="1" spans="1:250">
      <c r="A15" s="110" t="s">
        <v>176</v>
      </c>
      <c r="B15" s="108">
        <f>C15</f>
        <v>18.1</v>
      </c>
      <c r="C15" s="108">
        <f>D15-0.4</f>
        <v>18.1</v>
      </c>
      <c r="D15" s="109">
        <v>18.5</v>
      </c>
      <c r="E15" s="108">
        <f>D15+0.4</f>
        <v>18.9</v>
      </c>
      <c r="F15" s="108">
        <f>E15+0.4</f>
        <v>19.3</v>
      </c>
      <c r="G15" s="108">
        <f t="shared" si="0"/>
        <v>19.9</v>
      </c>
      <c r="H15" s="108"/>
      <c r="I15" s="134" t="s">
        <v>202</v>
      </c>
      <c r="J15" s="134" t="s">
        <v>202</v>
      </c>
      <c r="K15" s="134" t="s">
        <v>202</v>
      </c>
      <c r="L15" s="134" t="s">
        <v>202</v>
      </c>
      <c r="M15" s="134" t="s">
        <v>202</v>
      </c>
      <c r="N15" s="134" t="s">
        <v>202</v>
      </c>
      <c r="O15" s="24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</row>
    <row r="16" s="87" customFormat="1" ht="20" customHeight="1" spans="1:250">
      <c r="A16" s="110" t="s">
        <v>178</v>
      </c>
      <c r="B16" s="108">
        <f>D16</f>
        <v>2</v>
      </c>
      <c r="C16" s="108">
        <f>D16</f>
        <v>2</v>
      </c>
      <c r="D16" s="109">
        <v>2</v>
      </c>
      <c r="E16" s="108">
        <f>D16</f>
        <v>2</v>
      </c>
      <c r="F16" s="108">
        <f>D16</f>
        <v>2</v>
      </c>
      <c r="G16" s="108">
        <f>D16</f>
        <v>2</v>
      </c>
      <c r="H16" s="108"/>
      <c r="I16" s="134" t="s">
        <v>202</v>
      </c>
      <c r="J16" s="134" t="s">
        <v>202</v>
      </c>
      <c r="K16" s="134" t="s">
        <v>202</v>
      </c>
      <c r="L16" s="134" t="s">
        <v>202</v>
      </c>
      <c r="M16" s="134" t="s">
        <v>202</v>
      </c>
      <c r="N16" s="134" t="s">
        <v>202</v>
      </c>
      <c r="O16" s="24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</row>
    <row r="17" s="87" customFormat="1" ht="20" customHeight="1" spans="1:250">
      <c r="A17" s="110" t="s">
        <v>179</v>
      </c>
      <c r="B17" s="108">
        <f>D17</f>
        <v>6</v>
      </c>
      <c r="C17" s="108">
        <f>D17</f>
        <v>6</v>
      </c>
      <c r="D17" s="109">
        <v>6</v>
      </c>
      <c r="E17" s="108">
        <f>D17</f>
        <v>6</v>
      </c>
      <c r="F17" s="108">
        <f>D17</f>
        <v>6</v>
      </c>
      <c r="G17" s="108">
        <f>D17</f>
        <v>6</v>
      </c>
      <c r="H17" s="108"/>
      <c r="I17" s="134" t="s">
        <v>202</v>
      </c>
      <c r="J17" s="134" t="s">
        <v>202</v>
      </c>
      <c r="K17" s="134" t="s">
        <v>202</v>
      </c>
      <c r="L17" s="134" t="s">
        <v>202</v>
      </c>
      <c r="M17" s="134" t="s">
        <v>202</v>
      </c>
      <c r="N17" s="134" t="s">
        <v>202</v>
      </c>
      <c r="O17" s="24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</row>
    <row r="18" s="87" customFormat="1" ht="20" customHeight="1" spans="1:250">
      <c r="A18" s="110" t="s">
        <v>180</v>
      </c>
      <c r="B18" s="108">
        <f>C18-0.5</f>
        <v>5.5</v>
      </c>
      <c r="C18" s="108">
        <f>D18-0.5</f>
        <v>6</v>
      </c>
      <c r="D18" s="109">
        <v>6.5</v>
      </c>
      <c r="E18" s="108">
        <f t="shared" ref="E18:G18" si="1">D18+0.5</f>
        <v>7</v>
      </c>
      <c r="F18" s="108">
        <f t="shared" si="1"/>
        <v>7.5</v>
      </c>
      <c r="G18" s="108">
        <f t="shared" si="1"/>
        <v>8</v>
      </c>
      <c r="H18" s="108"/>
      <c r="I18" s="134" t="s">
        <v>202</v>
      </c>
      <c r="J18" s="134" t="s">
        <v>202</v>
      </c>
      <c r="K18" s="134" t="s">
        <v>202</v>
      </c>
      <c r="L18" s="134" t="s">
        <v>202</v>
      </c>
      <c r="M18" s="134" t="s">
        <v>202</v>
      </c>
      <c r="N18" s="134" t="s">
        <v>202</v>
      </c>
      <c r="O18" s="24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</row>
    <row r="19" s="87" customFormat="1" ht="20" customHeight="1" spans="1:250">
      <c r="A19" s="230"/>
      <c r="B19" s="231"/>
      <c r="C19" s="231"/>
      <c r="D19" s="232"/>
      <c r="E19" s="231"/>
      <c r="F19" s="231"/>
      <c r="G19" s="233"/>
      <c r="H19" s="234"/>
      <c r="I19" s="241"/>
      <c r="J19" s="241"/>
      <c r="K19" s="241"/>
      <c r="L19" s="241"/>
      <c r="M19" s="241"/>
      <c r="N19" s="241"/>
      <c r="O19" s="242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</row>
    <row r="20" s="87" customFormat="1" ht="16.5" spans="1:250">
      <c r="A20" s="121"/>
      <c r="B20" s="122"/>
      <c r="C20" s="122"/>
      <c r="D20" s="123"/>
      <c r="E20" s="122"/>
      <c r="F20" s="122"/>
      <c r="G20" s="235"/>
      <c r="N20" s="236"/>
      <c r="O20" s="236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</row>
    <row r="21" s="87" customFormat="1" spans="1:250">
      <c r="A21" s="124" t="s">
        <v>181</v>
      </c>
      <c r="B21" s="124"/>
      <c r="C21" s="125"/>
      <c r="N21" s="236"/>
      <c r="O21" s="236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90"/>
      <c r="CV21" s="90"/>
      <c r="CW21" s="90"/>
      <c r="CX21" s="90"/>
      <c r="CY21" s="90"/>
      <c r="CZ21" s="90"/>
      <c r="DA21" s="90"/>
      <c r="DB21" s="90"/>
      <c r="DC21" s="90"/>
      <c r="DD21" s="90"/>
      <c r="DE21" s="90"/>
      <c r="DF21" s="90"/>
      <c r="DG21" s="90"/>
      <c r="DH21" s="90"/>
      <c r="DI21" s="90"/>
      <c r="DJ21" s="90"/>
      <c r="DK21" s="90"/>
      <c r="DL21" s="90"/>
      <c r="DM21" s="90"/>
      <c r="DN21" s="90"/>
      <c r="DO21" s="90"/>
      <c r="DP21" s="90"/>
      <c r="DQ21" s="90"/>
      <c r="DR21" s="90"/>
      <c r="DS21" s="90"/>
      <c r="DT21" s="90"/>
      <c r="DU21" s="90"/>
      <c r="DV21" s="90"/>
      <c r="DW21" s="90"/>
      <c r="DX21" s="90"/>
      <c r="DY21" s="90"/>
      <c r="DZ21" s="90"/>
      <c r="EA21" s="90"/>
      <c r="EB21" s="90"/>
      <c r="EC21" s="90"/>
      <c r="ED21" s="90"/>
      <c r="EE21" s="90"/>
      <c r="EF21" s="90"/>
      <c r="EG21" s="90"/>
      <c r="EH21" s="90"/>
      <c r="EI21" s="90"/>
      <c r="EJ21" s="90"/>
      <c r="EK21" s="90"/>
      <c r="EL21" s="90"/>
      <c r="EM21" s="90"/>
      <c r="EN21" s="90"/>
      <c r="EO21" s="90"/>
      <c r="EP21" s="90"/>
      <c r="EQ21" s="90"/>
      <c r="ER21" s="90"/>
      <c r="ES21" s="90"/>
      <c r="ET21" s="90"/>
      <c r="EU21" s="90"/>
      <c r="EV21" s="90"/>
      <c r="EW21" s="90"/>
      <c r="EX21" s="90"/>
      <c r="EY21" s="90"/>
      <c r="EZ21" s="90"/>
      <c r="FA21" s="90"/>
      <c r="FB21" s="90"/>
      <c r="FC21" s="90"/>
      <c r="FD21" s="90"/>
      <c r="FE21" s="90"/>
      <c r="FF21" s="90"/>
      <c r="FG21" s="90"/>
      <c r="FH21" s="90"/>
      <c r="FI21" s="90"/>
      <c r="FJ21" s="90"/>
      <c r="FK21" s="90"/>
      <c r="FL21" s="90"/>
      <c r="FM21" s="90"/>
      <c r="FN21" s="90"/>
      <c r="FO21" s="90"/>
      <c r="FP21" s="90"/>
      <c r="FQ21" s="90"/>
      <c r="FR21" s="90"/>
      <c r="FS21" s="90"/>
      <c r="FT21" s="90"/>
      <c r="FU21" s="90"/>
      <c r="FV21" s="90"/>
      <c r="FW21" s="90"/>
      <c r="FX21" s="90"/>
      <c r="FY21" s="90"/>
      <c r="FZ21" s="90"/>
      <c r="GA21" s="90"/>
      <c r="GB21" s="90"/>
      <c r="GC21" s="90"/>
      <c r="GD21" s="90"/>
      <c r="GE21" s="90"/>
      <c r="GF21" s="90"/>
      <c r="GG21" s="90"/>
      <c r="GH21" s="90"/>
      <c r="GI21" s="90"/>
      <c r="GJ21" s="90"/>
      <c r="GK21" s="90"/>
      <c r="GL21" s="90"/>
      <c r="GM21" s="90"/>
      <c r="GN21" s="90"/>
      <c r="GO21" s="90"/>
      <c r="GP21" s="90"/>
      <c r="GQ21" s="90"/>
      <c r="GR21" s="90"/>
      <c r="GS21" s="90"/>
      <c r="GT21" s="90"/>
      <c r="GU21" s="90"/>
      <c r="GV21" s="90"/>
      <c r="GW21" s="90"/>
      <c r="GX21" s="90"/>
      <c r="GY21" s="90"/>
      <c r="GZ21" s="90"/>
      <c r="HA21" s="90"/>
      <c r="HB21" s="90"/>
      <c r="HC21" s="90"/>
      <c r="HD21" s="90"/>
      <c r="HE21" s="90"/>
      <c r="HF21" s="90"/>
      <c r="HG21" s="90"/>
      <c r="HH21" s="90"/>
      <c r="HI21" s="90"/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  <c r="IF21" s="90"/>
      <c r="IG21" s="90"/>
      <c r="IH21" s="90"/>
      <c r="II21" s="90"/>
      <c r="IJ21" s="90"/>
      <c r="IK21" s="90"/>
      <c r="IL21" s="90"/>
      <c r="IM21" s="90"/>
      <c r="IN21" s="90"/>
      <c r="IO21" s="90"/>
      <c r="IP21" s="90"/>
    </row>
    <row r="22" s="87" customFormat="1" spans="3:250">
      <c r="C22" s="88"/>
      <c r="I22" s="140" t="s">
        <v>182</v>
      </c>
      <c r="J22" s="243">
        <v>45424</v>
      </c>
      <c r="L22" s="140" t="s">
        <v>183</v>
      </c>
      <c r="M22" s="140" t="s">
        <v>138</v>
      </c>
      <c r="N22" s="140" t="s">
        <v>184</v>
      </c>
      <c r="O22" s="87" t="s">
        <v>141</v>
      </c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90"/>
      <c r="CU22" s="90"/>
      <c r="CV22" s="90"/>
      <c r="CW22" s="90"/>
      <c r="CX22" s="90"/>
      <c r="CY22" s="90"/>
      <c r="CZ22" s="90"/>
      <c r="DA22" s="90"/>
      <c r="DB22" s="90"/>
      <c r="DC22" s="90"/>
      <c r="DD22" s="90"/>
      <c r="DE22" s="90"/>
      <c r="DF22" s="90"/>
      <c r="DG22" s="90"/>
      <c r="DH22" s="90"/>
      <c r="DI22" s="90"/>
      <c r="DJ22" s="90"/>
      <c r="DK22" s="90"/>
      <c r="DL22" s="90"/>
      <c r="DM22" s="90"/>
      <c r="DN22" s="90"/>
      <c r="DO22" s="90"/>
      <c r="DP22" s="90"/>
      <c r="DQ22" s="90"/>
      <c r="DR22" s="90"/>
      <c r="DS22" s="90"/>
      <c r="DT22" s="90"/>
      <c r="DU22" s="90"/>
      <c r="DV22" s="90"/>
      <c r="DW22" s="90"/>
      <c r="DX22" s="90"/>
      <c r="DY22" s="90"/>
      <c r="DZ22" s="90"/>
      <c r="EA22" s="90"/>
      <c r="EB22" s="90"/>
      <c r="EC22" s="90"/>
      <c r="ED22" s="90"/>
      <c r="EE22" s="90"/>
      <c r="EF22" s="90"/>
      <c r="EG22" s="90"/>
      <c r="EH22" s="90"/>
      <c r="EI22" s="90"/>
      <c r="EJ22" s="90"/>
      <c r="EK22" s="90"/>
      <c r="EL22" s="90"/>
      <c r="EM22" s="90"/>
      <c r="EN22" s="90"/>
      <c r="EO22" s="90"/>
      <c r="EP22" s="90"/>
      <c r="EQ22" s="90"/>
      <c r="ER22" s="90"/>
      <c r="ES22" s="90"/>
      <c r="ET22" s="90"/>
      <c r="EU22" s="90"/>
      <c r="EV22" s="90"/>
      <c r="EW22" s="90"/>
      <c r="EX22" s="90"/>
      <c r="EY22" s="90"/>
      <c r="EZ22" s="90"/>
      <c r="FA22" s="90"/>
      <c r="FB22" s="90"/>
      <c r="FC22" s="90"/>
      <c r="FD22" s="90"/>
      <c r="FE22" s="90"/>
      <c r="FF22" s="90"/>
      <c r="FG22" s="90"/>
      <c r="FH22" s="90"/>
      <c r="FI22" s="90"/>
      <c r="FJ22" s="90"/>
      <c r="FK22" s="90"/>
      <c r="FL22" s="90"/>
      <c r="FM22" s="90"/>
      <c r="FN22" s="90"/>
      <c r="FO22" s="90"/>
      <c r="FP22" s="90"/>
      <c r="FQ22" s="90"/>
      <c r="FR22" s="90"/>
      <c r="FS22" s="90"/>
      <c r="FT22" s="90"/>
      <c r="FU22" s="90"/>
      <c r="FV22" s="90"/>
      <c r="FW22" s="90"/>
      <c r="FX22" s="90"/>
      <c r="FY22" s="90"/>
      <c r="FZ22" s="90"/>
      <c r="GA22" s="90"/>
      <c r="GB22" s="90"/>
      <c r="GC22" s="90"/>
      <c r="GD22" s="90"/>
      <c r="GE22" s="90"/>
      <c r="GF22" s="90"/>
      <c r="GG22" s="90"/>
      <c r="GH22" s="90"/>
      <c r="GI22" s="90"/>
      <c r="GJ22" s="90"/>
      <c r="GK22" s="90"/>
      <c r="GL22" s="90"/>
      <c r="GM22" s="90"/>
      <c r="GN22" s="90"/>
      <c r="GO22" s="90"/>
      <c r="GP22" s="90"/>
      <c r="GQ22" s="90"/>
      <c r="GR22" s="90"/>
      <c r="GS22" s="90"/>
      <c r="GT22" s="90"/>
      <c r="GU22" s="90"/>
      <c r="GV22" s="90"/>
      <c r="GW22" s="90"/>
      <c r="GX22" s="90"/>
      <c r="GY22" s="90"/>
      <c r="GZ22" s="90"/>
      <c r="HA22" s="90"/>
      <c r="HB22" s="90"/>
      <c r="HC22" s="90"/>
      <c r="HD22" s="90"/>
      <c r="HE22" s="90"/>
      <c r="HF22" s="90"/>
      <c r="HG22" s="90"/>
      <c r="HH22" s="90"/>
      <c r="HI22" s="90"/>
      <c r="HJ22" s="90"/>
      <c r="HK22" s="90"/>
      <c r="HL22" s="90"/>
      <c r="HM22" s="90"/>
      <c r="HN22" s="90"/>
      <c r="HO22" s="90"/>
      <c r="HP22" s="90"/>
      <c r="HQ22" s="90"/>
      <c r="HR22" s="90"/>
      <c r="HS22" s="90"/>
      <c r="HT22" s="90"/>
      <c r="HU22" s="90"/>
      <c r="HV22" s="90"/>
      <c r="HW22" s="90"/>
      <c r="HX22" s="90"/>
      <c r="HY22" s="90"/>
      <c r="HZ22" s="90"/>
      <c r="IA22" s="90"/>
      <c r="IB22" s="90"/>
      <c r="IC22" s="90"/>
      <c r="ID22" s="90"/>
      <c r="IE22" s="90"/>
      <c r="IF22" s="90"/>
      <c r="IG22" s="90"/>
      <c r="IH22" s="90"/>
      <c r="II22" s="90"/>
      <c r="IJ22" s="90"/>
      <c r="IK22" s="90"/>
      <c r="IL22" s="90"/>
      <c r="IM22" s="90"/>
      <c r="IN22" s="90"/>
      <c r="IO22" s="90"/>
      <c r="IP22" s="90"/>
    </row>
  </sheetData>
  <mergeCells count="8">
    <mergeCell ref="A1:M1"/>
    <mergeCell ref="B2:C2"/>
    <mergeCell ref="E2:G2"/>
    <mergeCell ref="J2:M2"/>
    <mergeCell ref="B3:H3"/>
    <mergeCell ref="I3:M3"/>
    <mergeCell ref="A3:A5"/>
    <mergeCell ref="H4:H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M41" sqref="M41"/>
    </sheetView>
  </sheetViews>
  <sheetFormatPr defaultColWidth="10.125" defaultRowHeight="14.25"/>
  <cols>
    <col min="1" max="1" width="9.625" style="144" customWidth="1"/>
    <col min="2" max="2" width="11.125" style="144" customWidth="1"/>
    <col min="3" max="3" width="9.125" style="144" customWidth="1"/>
    <col min="4" max="4" width="9.5" style="144" customWidth="1"/>
    <col min="5" max="5" width="11.375" style="144" customWidth="1"/>
    <col min="6" max="6" width="10.375" style="144" customWidth="1"/>
    <col min="7" max="7" width="9.5" style="144" customWidth="1"/>
    <col min="8" max="8" width="9.125" style="144" customWidth="1"/>
    <col min="9" max="9" width="8.125" style="144" customWidth="1"/>
    <col min="10" max="10" width="10.5" style="144" customWidth="1"/>
    <col min="11" max="11" width="11.25" style="144" customWidth="1"/>
    <col min="12" max="16384" width="10.125" style="144"/>
  </cols>
  <sheetData>
    <row r="1" ht="23.25" spans="1:11">
      <c r="A1" s="145" t="s">
        <v>214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ht="18" customHeight="1" spans="1:11">
      <c r="A2" s="146" t="s">
        <v>53</v>
      </c>
      <c r="B2" s="147" t="s">
        <v>54</v>
      </c>
      <c r="C2" s="147"/>
      <c r="D2" s="148" t="s">
        <v>61</v>
      </c>
      <c r="E2" s="149" t="str">
        <f>首期!B4</f>
        <v>TAUUAM91533</v>
      </c>
      <c r="F2" s="150" t="s">
        <v>215</v>
      </c>
      <c r="G2" s="151" t="str">
        <f>首期!B5</f>
        <v>男式卫衣</v>
      </c>
      <c r="H2" s="152"/>
      <c r="I2" s="180" t="s">
        <v>57</v>
      </c>
      <c r="J2" s="199" t="s">
        <v>56</v>
      </c>
      <c r="K2" s="200"/>
    </row>
    <row r="3" ht="18" customHeight="1" spans="1:11">
      <c r="A3" s="153" t="s">
        <v>75</v>
      </c>
      <c r="B3" s="154">
        <v>15</v>
      </c>
      <c r="C3" s="154"/>
      <c r="D3" s="155" t="s">
        <v>216</v>
      </c>
      <c r="E3" s="156">
        <v>45427</v>
      </c>
      <c r="F3" s="157"/>
      <c r="G3" s="157"/>
      <c r="H3" s="158" t="s">
        <v>217</v>
      </c>
      <c r="I3" s="158"/>
      <c r="J3" s="158"/>
      <c r="K3" s="201"/>
    </row>
    <row r="4" ht="18" customHeight="1" spans="1:11">
      <c r="A4" s="159" t="s">
        <v>71</v>
      </c>
      <c r="B4" s="154">
        <v>1</v>
      </c>
      <c r="C4" s="154">
        <v>5</v>
      </c>
      <c r="D4" s="160" t="s">
        <v>218</v>
      </c>
      <c r="E4" s="157" t="s">
        <v>219</v>
      </c>
      <c r="F4" s="157"/>
      <c r="G4" s="157"/>
      <c r="H4" s="160" t="s">
        <v>220</v>
      </c>
      <c r="I4" s="160"/>
      <c r="J4" s="172" t="s">
        <v>65</v>
      </c>
      <c r="K4" s="202" t="s">
        <v>66</v>
      </c>
    </row>
    <row r="5" ht="18" customHeight="1" spans="1:11">
      <c r="A5" s="159" t="s">
        <v>221</v>
      </c>
      <c r="B5" s="154">
        <v>1</v>
      </c>
      <c r="C5" s="154"/>
      <c r="D5" s="155" t="s">
        <v>222</v>
      </c>
      <c r="E5" s="155"/>
      <c r="G5" s="155"/>
      <c r="H5" s="160" t="s">
        <v>223</v>
      </c>
      <c r="I5" s="160"/>
      <c r="J5" s="172" t="s">
        <v>65</v>
      </c>
      <c r="K5" s="202" t="s">
        <v>66</v>
      </c>
    </row>
    <row r="6" ht="18" customHeight="1" spans="1:13">
      <c r="A6" s="161" t="s">
        <v>224</v>
      </c>
      <c r="B6" s="162">
        <v>15</v>
      </c>
      <c r="C6" s="162"/>
      <c r="D6" s="163" t="s">
        <v>225</v>
      </c>
      <c r="E6" s="164"/>
      <c r="F6" s="164"/>
      <c r="G6" s="163"/>
      <c r="H6" s="165" t="s">
        <v>226</v>
      </c>
      <c r="I6" s="165"/>
      <c r="J6" s="164" t="s">
        <v>65</v>
      </c>
      <c r="K6" s="203" t="s">
        <v>66</v>
      </c>
      <c r="M6" s="204"/>
    </row>
    <row r="7" ht="18" customHeight="1" spans="1:11">
      <c r="A7" s="166"/>
      <c r="B7" s="167"/>
      <c r="C7" s="167"/>
      <c r="D7" s="166"/>
      <c r="E7" s="167"/>
      <c r="F7" s="168"/>
      <c r="G7" s="166"/>
      <c r="H7" s="168"/>
      <c r="I7" s="167"/>
      <c r="J7" s="167"/>
      <c r="K7" s="167"/>
    </row>
    <row r="8" ht="18" customHeight="1" spans="1:11">
      <c r="A8" s="169" t="s">
        <v>227</v>
      </c>
      <c r="B8" s="150" t="s">
        <v>228</v>
      </c>
      <c r="C8" s="150" t="s">
        <v>229</v>
      </c>
      <c r="D8" s="150" t="s">
        <v>230</v>
      </c>
      <c r="E8" s="150" t="s">
        <v>231</v>
      </c>
      <c r="F8" s="150" t="s">
        <v>232</v>
      </c>
      <c r="G8" s="170" t="s">
        <v>233</v>
      </c>
      <c r="H8" s="171"/>
      <c r="I8" s="171"/>
      <c r="J8" s="171"/>
      <c r="K8" s="205"/>
    </row>
    <row r="9" ht="18" customHeight="1" spans="1:11">
      <c r="A9" s="159" t="s">
        <v>234</v>
      </c>
      <c r="B9" s="160"/>
      <c r="C9" s="172" t="s">
        <v>65</v>
      </c>
      <c r="D9" s="172" t="s">
        <v>66</v>
      </c>
      <c r="E9" s="155" t="s">
        <v>235</v>
      </c>
      <c r="F9" s="173" t="s">
        <v>236</v>
      </c>
      <c r="G9" s="174"/>
      <c r="H9" s="175"/>
      <c r="I9" s="175"/>
      <c r="J9" s="175"/>
      <c r="K9" s="206"/>
    </row>
    <row r="10" ht="18" customHeight="1" spans="1:11">
      <c r="A10" s="159" t="s">
        <v>237</v>
      </c>
      <c r="B10" s="160"/>
      <c r="C10" s="172" t="s">
        <v>65</v>
      </c>
      <c r="D10" s="172" t="s">
        <v>66</v>
      </c>
      <c r="E10" s="155" t="s">
        <v>238</v>
      </c>
      <c r="F10" s="173" t="s">
        <v>239</v>
      </c>
      <c r="G10" s="174" t="s">
        <v>240</v>
      </c>
      <c r="H10" s="175"/>
      <c r="I10" s="175"/>
      <c r="J10" s="175"/>
      <c r="K10" s="206"/>
    </row>
    <row r="11" ht="18" customHeight="1" spans="1:11">
      <c r="A11" s="176" t="s">
        <v>187</v>
      </c>
      <c r="B11" s="177"/>
      <c r="C11" s="177"/>
      <c r="D11" s="177"/>
      <c r="E11" s="177"/>
      <c r="F11" s="177"/>
      <c r="G11" s="177"/>
      <c r="H11" s="177"/>
      <c r="I11" s="177"/>
      <c r="J11" s="177"/>
      <c r="K11" s="207"/>
    </row>
    <row r="12" ht="18" customHeight="1" spans="1:11">
      <c r="A12" s="153" t="s">
        <v>89</v>
      </c>
      <c r="B12" s="172" t="s">
        <v>85</v>
      </c>
      <c r="C12" s="172" t="s">
        <v>86</v>
      </c>
      <c r="D12" s="173"/>
      <c r="E12" s="155" t="s">
        <v>87</v>
      </c>
      <c r="F12" s="172" t="s">
        <v>85</v>
      </c>
      <c r="G12" s="172" t="s">
        <v>86</v>
      </c>
      <c r="H12" s="172"/>
      <c r="I12" s="155" t="s">
        <v>241</v>
      </c>
      <c r="J12" s="172" t="s">
        <v>85</v>
      </c>
      <c r="K12" s="202" t="s">
        <v>86</v>
      </c>
    </row>
    <row r="13" ht="18" customHeight="1" spans="1:11">
      <c r="A13" s="153" t="s">
        <v>92</v>
      </c>
      <c r="B13" s="172" t="s">
        <v>85</v>
      </c>
      <c r="C13" s="172" t="s">
        <v>86</v>
      </c>
      <c r="D13" s="173"/>
      <c r="E13" s="155" t="s">
        <v>97</v>
      </c>
      <c r="F13" s="172" t="s">
        <v>85</v>
      </c>
      <c r="G13" s="172" t="s">
        <v>86</v>
      </c>
      <c r="H13" s="172"/>
      <c r="I13" s="155" t="s">
        <v>242</v>
      </c>
      <c r="J13" s="172" t="s">
        <v>85</v>
      </c>
      <c r="K13" s="202" t="s">
        <v>86</v>
      </c>
    </row>
    <row r="14" ht="18" customHeight="1" spans="1:11">
      <c r="A14" s="161" t="s">
        <v>243</v>
      </c>
      <c r="B14" s="164" t="s">
        <v>85</v>
      </c>
      <c r="C14" s="164" t="s">
        <v>86</v>
      </c>
      <c r="D14" s="178"/>
      <c r="E14" s="163" t="s">
        <v>244</v>
      </c>
      <c r="F14" s="164" t="s">
        <v>85</v>
      </c>
      <c r="G14" s="164" t="s">
        <v>86</v>
      </c>
      <c r="H14" s="164"/>
      <c r="I14" s="163" t="s">
        <v>245</v>
      </c>
      <c r="J14" s="164" t="s">
        <v>85</v>
      </c>
      <c r="K14" s="203" t="s">
        <v>86</v>
      </c>
    </row>
    <row r="15" ht="18" customHeight="1" spans="1:11">
      <c r="A15" s="166"/>
      <c r="B15" s="179"/>
      <c r="C15" s="179"/>
      <c r="D15" s="167"/>
      <c r="E15" s="166"/>
      <c r="F15" s="179"/>
      <c r="G15" s="179"/>
      <c r="H15" s="179"/>
      <c r="I15" s="166"/>
      <c r="J15" s="179"/>
      <c r="K15" s="179"/>
    </row>
    <row r="16" s="142" customFormat="1" ht="18" customHeight="1" spans="1:11">
      <c r="A16" s="146" t="s">
        <v>246</v>
      </c>
      <c r="B16" s="180"/>
      <c r="C16" s="180"/>
      <c r="D16" s="180"/>
      <c r="E16" s="180"/>
      <c r="F16" s="180"/>
      <c r="G16" s="180"/>
      <c r="H16" s="180"/>
      <c r="I16" s="180"/>
      <c r="J16" s="180"/>
      <c r="K16" s="208"/>
    </row>
    <row r="17" ht="18" customHeight="1" spans="1:11">
      <c r="A17" s="159" t="s">
        <v>247</v>
      </c>
      <c r="B17" s="160"/>
      <c r="C17" s="160"/>
      <c r="D17" s="160"/>
      <c r="E17" s="160"/>
      <c r="F17" s="160"/>
      <c r="G17" s="160"/>
      <c r="H17" s="160"/>
      <c r="I17" s="160"/>
      <c r="J17" s="160"/>
      <c r="K17" s="209"/>
    </row>
    <row r="18" ht="18" customHeight="1" spans="1:11">
      <c r="A18" s="159" t="s">
        <v>248</v>
      </c>
      <c r="B18" s="160"/>
      <c r="C18" s="160"/>
      <c r="D18" s="160"/>
      <c r="E18" s="160"/>
      <c r="F18" s="160"/>
      <c r="G18" s="160"/>
      <c r="H18" s="160"/>
      <c r="I18" s="160"/>
      <c r="J18" s="160"/>
      <c r="K18" s="209"/>
    </row>
    <row r="19" ht="22" customHeight="1" spans="1:11">
      <c r="A19" s="181"/>
      <c r="B19" s="172"/>
      <c r="C19" s="172"/>
      <c r="D19" s="172"/>
      <c r="E19" s="172"/>
      <c r="F19" s="172"/>
      <c r="G19" s="172"/>
      <c r="H19" s="172"/>
      <c r="I19" s="172"/>
      <c r="J19" s="172"/>
      <c r="K19" s="202"/>
    </row>
    <row r="20" ht="22" customHeight="1" spans="1:11">
      <c r="A20" s="182"/>
      <c r="B20" s="183"/>
      <c r="C20" s="183"/>
      <c r="D20" s="183"/>
      <c r="E20" s="183"/>
      <c r="F20" s="183"/>
      <c r="G20" s="183"/>
      <c r="H20" s="183"/>
      <c r="I20" s="183"/>
      <c r="J20" s="183"/>
      <c r="K20" s="210"/>
    </row>
    <row r="21" ht="22" customHeight="1" spans="1:11">
      <c r="A21" s="182"/>
      <c r="B21" s="183"/>
      <c r="C21" s="183"/>
      <c r="D21" s="183"/>
      <c r="E21" s="183"/>
      <c r="F21" s="183"/>
      <c r="G21" s="183"/>
      <c r="H21" s="183"/>
      <c r="I21" s="183"/>
      <c r="J21" s="183"/>
      <c r="K21" s="210"/>
    </row>
    <row r="22" ht="22" customHeight="1" spans="1:11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210"/>
    </row>
    <row r="23" ht="22" customHeight="1" spans="1:11">
      <c r="A23" s="184"/>
      <c r="B23" s="185"/>
      <c r="C23" s="185"/>
      <c r="D23" s="185"/>
      <c r="E23" s="185"/>
      <c r="F23" s="185"/>
      <c r="G23" s="185"/>
      <c r="H23" s="185"/>
      <c r="I23" s="185"/>
      <c r="J23" s="185"/>
      <c r="K23" s="211"/>
    </row>
    <row r="24" ht="18" customHeight="1" spans="1:11">
      <c r="A24" s="159" t="s">
        <v>123</v>
      </c>
      <c r="B24" s="160"/>
      <c r="C24" s="172" t="s">
        <v>65</v>
      </c>
      <c r="D24" s="172" t="s">
        <v>66</v>
      </c>
      <c r="E24" s="158"/>
      <c r="F24" s="158"/>
      <c r="G24" s="158"/>
      <c r="H24" s="158"/>
      <c r="I24" s="158"/>
      <c r="J24" s="158"/>
      <c r="K24" s="201"/>
    </row>
    <row r="25" ht="18" customHeight="1" spans="1:11">
      <c r="A25" s="186" t="s">
        <v>249</v>
      </c>
      <c r="B25" s="187"/>
      <c r="C25" s="187"/>
      <c r="D25" s="187"/>
      <c r="E25" s="187"/>
      <c r="F25" s="187"/>
      <c r="G25" s="187"/>
      <c r="H25" s="187"/>
      <c r="I25" s="187"/>
      <c r="J25" s="187"/>
      <c r="K25" s="212"/>
    </row>
    <row r="26" ht="15" spans="1:11">
      <c r="A26" s="188"/>
      <c r="B26" s="188"/>
      <c r="C26" s="188"/>
      <c r="D26" s="188"/>
      <c r="E26" s="188"/>
      <c r="F26" s="188"/>
      <c r="G26" s="188"/>
      <c r="H26" s="188"/>
      <c r="I26" s="188"/>
      <c r="J26" s="188"/>
      <c r="K26" s="188"/>
    </row>
    <row r="27" ht="20" customHeight="1" spans="1:11">
      <c r="A27" s="189" t="s">
        <v>250</v>
      </c>
      <c r="B27" s="171"/>
      <c r="C27" s="171"/>
      <c r="D27" s="171"/>
      <c r="E27" s="171"/>
      <c r="F27" s="171"/>
      <c r="G27" s="171"/>
      <c r="H27" s="171"/>
      <c r="I27" s="171"/>
      <c r="J27" s="171"/>
      <c r="K27" s="213" t="s">
        <v>251</v>
      </c>
    </row>
    <row r="28" ht="23" customHeight="1" spans="1:11">
      <c r="A28" s="182" t="s">
        <v>252</v>
      </c>
      <c r="B28" s="183"/>
      <c r="C28" s="183"/>
      <c r="D28" s="183"/>
      <c r="E28" s="183"/>
      <c r="F28" s="183"/>
      <c r="G28" s="183"/>
      <c r="H28" s="183"/>
      <c r="I28" s="183"/>
      <c r="J28" s="214"/>
      <c r="K28" s="215">
        <v>1</v>
      </c>
    </row>
    <row r="29" ht="23" customHeight="1" spans="1:11">
      <c r="A29" s="182" t="s">
        <v>253</v>
      </c>
      <c r="B29" s="183"/>
      <c r="C29" s="183"/>
      <c r="D29" s="183"/>
      <c r="E29" s="183"/>
      <c r="F29" s="183"/>
      <c r="G29" s="183"/>
      <c r="H29" s="183"/>
      <c r="I29" s="183"/>
      <c r="J29" s="214"/>
      <c r="K29" s="206">
        <v>1</v>
      </c>
    </row>
    <row r="30" ht="23" customHeight="1" spans="1:11">
      <c r="A30" s="182" t="s">
        <v>254</v>
      </c>
      <c r="B30" s="183"/>
      <c r="C30" s="183"/>
      <c r="D30" s="183"/>
      <c r="E30" s="183"/>
      <c r="F30" s="183"/>
      <c r="G30" s="183"/>
      <c r="H30" s="183"/>
      <c r="I30" s="183"/>
      <c r="J30" s="214"/>
      <c r="K30" s="206">
        <v>1</v>
      </c>
    </row>
    <row r="31" ht="23" customHeight="1" spans="1:11">
      <c r="A31" s="182"/>
      <c r="B31" s="183"/>
      <c r="C31" s="183"/>
      <c r="D31" s="183"/>
      <c r="E31" s="183"/>
      <c r="F31" s="183"/>
      <c r="G31" s="183"/>
      <c r="H31" s="183"/>
      <c r="I31" s="183"/>
      <c r="J31" s="214"/>
      <c r="K31" s="206"/>
    </row>
    <row r="32" ht="23" customHeight="1" spans="1:11">
      <c r="A32" s="182"/>
      <c r="B32" s="183"/>
      <c r="C32" s="183"/>
      <c r="D32" s="183"/>
      <c r="E32" s="183"/>
      <c r="F32" s="183"/>
      <c r="G32" s="183"/>
      <c r="H32" s="183"/>
      <c r="I32" s="183"/>
      <c r="J32" s="214"/>
      <c r="K32" s="216"/>
    </row>
    <row r="33" ht="23" customHeight="1" spans="1:11">
      <c r="A33" s="182"/>
      <c r="B33" s="183"/>
      <c r="C33" s="183"/>
      <c r="D33" s="183"/>
      <c r="E33" s="183"/>
      <c r="F33" s="183"/>
      <c r="G33" s="183"/>
      <c r="H33" s="183"/>
      <c r="I33" s="183"/>
      <c r="J33" s="214"/>
      <c r="K33" s="217"/>
    </row>
    <row r="34" ht="23" customHeight="1" spans="1:11">
      <c r="A34" s="182"/>
      <c r="B34" s="183"/>
      <c r="C34" s="183"/>
      <c r="D34" s="183"/>
      <c r="E34" s="183"/>
      <c r="F34" s="183"/>
      <c r="G34" s="183"/>
      <c r="H34" s="183"/>
      <c r="I34" s="183"/>
      <c r="J34" s="214"/>
      <c r="K34" s="206"/>
    </row>
    <row r="35" ht="23" customHeight="1" spans="1:11">
      <c r="A35" s="182"/>
      <c r="B35" s="183"/>
      <c r="C35" s="183"/>
      <c r="D35" s="183"/>
      <c r="E35" s="183"/>
      <c r="F35" s="183"/>
      <c r="G35" s="183"/>
      <c r="H35" s="183"/>
      <c r="I35" s="183"/>
      <c r="J35" s="214"/>
      <c r="K35" s="218"/>
    </row>
    <row r="36" ht="23" customHeight="1" spans="1:11">
      <c r="A36" s="190" t="s">
        <v>255</v>
      </c>
      <c r="B36" s="191"/>
      <c r="C36" s="191"/>
      <c r="D36" s="191"/>
      <c r="E36" s="191"/>
      <c r="F36" s="191"/>
      <c r="G36" s="191"/>
      <c r="H36" s="191"/>
      <c r="I36" s="191"/>
      <c r="J36" s="219"/>
      <c r="K36" s="220">
        <f>SUM(K28:K35)</f>
        <v>3</v>
      </c>
    </row>
    <row r="37" ht="18.75" customHeight="1" spans="1:11">
      <c r="A37" s="192" t="s">
        <v>256</v>
      </c>
      <c r="B37" s="193"/>
      <c r="C37" s="193"/>
      <c r="D37" s="193"/>
      <c r="E37" s="193"/>
      <c r="F37" s="193"/>
      <c r="G37" s="193"/>
      <c r="H37" s="193"/>
      <c r="I37" s="193"/>
      <c r="J37" s="193"/>
      <c r="K37" s="221"/>
    </row>
    <row r="38" s="143" customFormat="1" ht="18.75" customHeight="1" spans="1:11">
      <c r="A38" s="159" t="s">
        <v>257</v>
      </c>
      <c r="B38" s="160"/>
      <c r="C38" s="160"/>
      <c r="D38" s="158" t="s">
        <v>258</v>
      </c>
      <c r="E38" s="158"/>
      <c r="F38" s="194" t="s">
        <v>259</v>
      </c>
      <c r="G38" s="195"/>
      <c r="H38" s="160" t="s">
        <v>260</v>
      </c>
      <c r="I38" s="160"/>
      <c r="J38" s="160" t="s">
        <v>261</v>
      </c>
      <c r="K38" s="209"/>
    </row>
    <row r="39" ht="18.75" customHeight="1" spans="1:11">
      <c r="A39" s="159" t="s">
        <v>124</v>
      </c>
      <c r="B39" s="160" t="s">
        <v>262</v>
      </c>
      <c r="C39" s="160"/>
      <c r="D39" s="160"/>
      <c r="E39" s="160"/>
      <c r="F39" s="160"/>
      <c r="G39" s="160"/>
      <c r="H39" s="160"/>
      <c r="I39" s="160"/>
      <c r="J39" s="160"/>
      <c r="K39" s="209"/>
    </row>
    <row r="40" ht="24" customHeight="1" spans="1:11">
      <c r="A40" s="159"/>
      <c r="B40" s="160"/>
      <c r="C40" s="160"/>
      <c r="D40" s="160"/>
      <c r="E40" s="160"/>
      <c r="F40" s="160"/>
      <c r="G40" s="160"/>
      <c r="H40" s="160"/>
      <c r="I40" s="160"/>
      <c r="J40" s="160"/>
      <c r="K40" s="209"/>
    </row>
    <row r="41" ht="24" customHeight="1" spans="1:11">
      <c r="A41" s="159"/>
      <c r="B41" s="160"/>
      <c r="C41" s="160"/>
      <c r="D41" s="160"/>
      <c r="E41" s="160"/>
      <c r="F41" s="160"/>
      <c r="G41" s="160"/>
      <c r="H41" s="160"/>
      <c r="I41" s="160"/>
      <c r="J41" s="160"/>
      <c r="K41" s="209"/>
    </row>
    <row r="42" ht="32.1" customHeight="1" spans="1:11">
      <c r="A42" s="161" t="s">
        <v>135</v>
      </c>
      <c r="B42" s="196" t="s">
        <v>263</v>
      </c>
      <c r="C42" s="196"/>
      <c r="D42" s="163" t="s">
        <v>264</v>
      </c>
      <c r="E42" s="178" t="s">
        <v>138</v>
      </c>
      <c r="F42" s="163" t="s">
        <v>139</v>
      </c>
      <c r="G42" s="197">
        <v>45421</v>
      </c>
      <c r="H42" s="198" t="s">
        <v>140</v>
      </c>
      <c r="I42" s="198"/>
      <c r="J42" s="196" t="s">
        <v>141</v>
      </c>
      <c r="K42" s="22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156944444444444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3"/>
  <sheetViews>
    <sheetView workbookViewId="0">
      <selection activeCell="N5" sqref="N5:N16"/>
    </sheetView>
  </sheetViews>
  <sheetFormatPr defaultColWidth="9" defaultRowHeight="14.25"/>
  <cols>
    <col min="1" max="1" width="13.625" style="87" customWidth="1"/>
    <col min="2" max="3" width="9.125" style="87" customWidth="1"/>
    <col min="4" max="4" width="9.125" style="88" customWidth="1"/>
    <col min="5" max="6" width="9.125" style="87" customWidth="1"/>
    <col min="7" max="7" width="8.5" style="87" customWidth="1"/>
    <col min="8" max="8" width="5.375" style="87" customWidth="1"/>
    <col min="9" max="9" width="2.75" style="87" customWidth="1"/>
    <col min="10" max="12" width="15.625" style="87" customWidth="1"/>
    <col min="13" max="15" width="15.625" style="89" customWidth="1"/>
    <col min="16" max="253" width="9" style="87"/>
    <col min="254" max="16384" width="9" style="90"/>
  </cols>
  <sheetData>
    <row r="1" s="87" customFormat="1" ht="29" customHeight="1" spans="1:256">
      <c r="A1" s="91" t="s">
        <v>145</v>
      </c>
      <c r="B1" s="91"/>
      <c r="C1" s="92"/>
      <c r="D1" s="92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  <c r="IQ1" s="90"/>
      <c r="IR1" s="90"/>
      <c r="IS1" s="90"/>
      <c r="IT1" s="90"/>
      <c r="IU1" s="90"/>
      <c r="IV1" s="90"/>
    </row>
    <row r="2" s="87" customFormat="1" ht="20" customHeight="1" spans="1:256">
      <c r="A2" s="94" t="s">
        <v>61</v>
      </c>
      <c r="B2" s="95" t="str">
        <f>首期!B4</f>
        <v>TAUUAM91533</v>
      </c>
      <c r="C2" s="96"/>
      <c r="D2" s="97"/>
      <c r="E2" s="98" t="s">
        <v>67</v>
      </c>
      <c r="F2" s="99" t="s">
        <v>146</v>
      </c>
      <c r="G2" s="99"/>
      <c r="H2" s="99"/>
      <c r="I2" s="126"/>
      <c r="J2" s="127" t="s">
        <v>57</v>
      </c>
      <c r="K2" s="128" t="s">
        <v>56</v>
      </c>
      <c r="L2" s="128"/>
      <c r="M2" s="128"/>
      <c r="N2" s="128"/>
      <c r="O2" s="129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  <c r="IR2" s="90"/>
      <c r="IS2" s="90"/>
      <c r="IT2" s="90"/>
      <c r="IU2" s="90"/>
      <c r="IV2" s="90"/>
    </row>
    <row r="3" s="87" customFormat="1" spans="1:256">
      <c r="A3" s="100" t="s">
        <v>147</v>
      </c>
      <c r="B3" s="101" t="s">
        <v>148</v>
      </c>
      <c r="C3" s="102"/>
      <c r="D3" s="101"/>
      <c r="E3" s="101"/>
      <c r="F3" s="101"/>
      <c r="G3" s="101"/>
      <c r="H3" s="101"/>
      <c r="I3" s="130"/>
      <c r="J3" s="131"/>
      <c r="K3" s="131"/>
      <c r="L3" s="131"/>
      <c r="M3" s="131"/>
      <c r="N3" s="131"/>
      <c r="O3" s="132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0"/>
      <c r="IR3" s="90"/>
      <c r="IS3" s="90"/>
      <c r="IT3" s="90"/>
      <c r="IU3" s="90"/>
      <c r="IV3" s="90"/>
    </row>
    <row r="4" s="87" customFormat="1" ht="16.5" spans="1:256">
      <c r="A4" s="100"/>
      <c r="B4" s="103" t="s">
        <v>110</v>
      </c>
      <c r="C4" s="104" t="s">
        <v>111</v>
      </c>
      <c r="D4" s="105" t="s">
        <v>112</v>
      </c>
      <c r="E4" s="104" t="s">
        <v>113</v>
      </c>
      <c r="F4" s="104" t="s">
        <v>114</v>
      </c>
      <c r="G4" s="104" t="s">
        <v>115</v>
      </c>
      <c r="H4" s="106" t="s">
        <v>200</v>
      </c>
      <c r="I4" s="130"/>
      <c r="J4" s="104" t="s">
        <v>110</v>
      </c>
      <c r="K4" s="104" t="s">
        <v>111</v>
      </c>
      <c r="L4" s="105" t="s">
        <v>112</v>
      </c>
      <c r="M4" s="104" t="s">
        <v>113</v>
      </c>
      <c r="N4" s="104" t="s">
        <v>114</v>
      </c>
      <c r="O4" s="133" t="s">
        <v>115</v>
      </c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  <c r="IV4" s="90"/>
    </row>
    <row r="5" s="87" customFormat="1" ht="16.5" spans="1:256">
      <c r="A5" s="100"/>
      <c r="B5" s="103" t="s">
        <v>151</v>
      </c>
      <c r="C5" s="104" t="s">
        <v>152</v>
      </c>
      <c r="D5" s="105" t="s">
        <v>153</v>
      </c>
      <c r="E5" s="104" t="s">
        <v>154</v>
      </c>
      <c r="F5" s="104" t="s">
        <v>155</v>
      </c>
      <c r="G5" s="104" t="s">
        <v>156</v>
      </c>
      <c r="H5" s="106"/>
      <c r="I5" s="130"/>
      <c r="J5" s="134"/>
      <c r="K5" s="134" t="s">
        <v>201</v>
      </c>
      <c r="L5" s="134" t="s">
        <v>265</v>
      </c>
      <c r="M5" s="223" t="s">
        <v>266</v>
      </c>
      <c r="N5" s="134" t="s">
        <v>267</v>
      </c>
      <c r="O5" s="135" t="s">
        <v>159</v>
      </c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90"/>
      <c r="IV5" s="90"/>
    </row>
    <row r="6" s="87" customFormat="1" ht="21" customHeight="1" spans="1:256">
      <c r="A6" s="107" t="s">
        <v>157</v>
      </c>
      <c r="B6" s="108">
        <f>C6-1</f>
        <v>64</v>
      </c>
      <c r="C6" s="108">
        <f>D6-2</f>
        <v>65</v>
      </c>
      <c r="D6" s="109">
        <v>67</v>
      </c>
      <c r="E6" s="108">
        <f>D6+2</f>
        <v>69</v>
      </c>
      <c r="F6" s="108">
        <f>E6+2</f>
        <v>71</v>
      </c>
      <c r="G6" s="108">
        <f>F6+1</f>
        <v>72</v>
      </c>
      <c r="H6" s="108"/>
      <c r="I6" s="130"/>
      <c r="J6" s="134"/>
      <c r="K6" s="134" t="s">
        <v>203</v>
      </c>
      <c r="L6" s="134" t="s">
        <v>268</v>
      </c>
      <c r="M6" s="223" t="s">
        <v>269</v>
      </c>
      <c r="N6" s="134" t="s">
        <v>270</v>
      </c>
      <c r="O6" s="135" t="s">
        <v>159</v>
      </c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  <c r="IT6" s="90"/>
      <c r="IU6" s="90"/>
      <c r="IV6" s="90"/>
    </row>
    <row r="7" s="87" customFormat="1" ht="21" customHeight="1" spans="1:256">
      <c r="A7" s="110" t="s">
        <v>160</v>
      </c>
      <c r="B7" s="108">
        <f>C7-4</f>
        <v>104</v>
      </c>
      <c r="C7" s="108">
        <f>D7-4</f>
        <v>108</v>
      </c>
      <c r="D7" s="109">
        <v>112</v>
      </c>
      <c r="E7" s="108">
        <f>D7+4</f>
        <v>116</v>
      </c>
      <c r="F7" s="108">
        <f>E7+4</f>
        <v>120</v>
      </c>
      <c r="G7" s="108">
        <f>F7+6</f>
        <v>126</v>
      </c>
      <c r="H7" s="108"/>
      <c r="I7" s="130"/>
      <c r="J7" s="134"/>
      <c r="K7" s="134" t="s">
        <v>202</v>
      </c>
      <c r="L7" s="134" t="s">
        <v>267</v>
      </c>
      <c r="M7" s="134" t="s">
        <v>267</v>
      </c>
      <c r="N7" s="134" t="s">
        <v>267</v>
      </c>
      <c r="O7" s="135" t="s">
        <v>164</v>
      </c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  <c r="IU7" s="90"/>
      <c r="IV7" s="90"/>
    </row>
    <row r="8" s="87" customFormat="1" ht="21" customHeight="1" spans="1:256">
      <c r="A8" s="110" t="s">
        <v>161</v>
      </c>
      <c r="B8" s="108">
        <f>C8-4</f>
        <v>90</v>
      </c>
      <c r="C8" s="108">
        <f>D8-4</f>
        <v>94</v>
      </c>
      <c r="D8" s="111" t="s">
        <v>162</v>
      </c>
      <c r="E8" s="108">
        <f>D8+4</f>
        <v>102</v>
      </c>
      <c r="F8" s="108">
        <f>E8+5</f>
        <v>107</v>
      </c>
      <c r="G8" s="108">
        <f>F8+6</f>
        <v>113</v>
      </c>
      <c r="H8" s="108"/>
      <c r="I8" s="130"/>
      <c r="J8" s="134"/>
      <c r="K8" s="134" t="s">
        <v>206</v>
      </c>
      <c r="L8" s="134" t="s">
        <v>271</v>
      </c>
      <c r="M8" s="223" t="s">
        <v>272</v>
      </c>
      <c r="N8" s="134" t="s">
        <v>273</v>
      </c>
      <c r="O8" s="135" t="s">
        <v>159</v>
      </c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  <c r="IS8" s="90"/>
      <c r="IT8" s="90"/>
      <c r="IU8" s="90"/>
      <c r="IV8" s="90"/>
    </row>
    <row r="9" s="87" customFormat="1" ht="21" customHeight="1" spans="1:256">
      <c r="A9" s="110" t="s">
        <v>165</v>
      </c>
      <c r="B9" s="108">
        <f>C9-1.2</f>
        <v>41.6</v>
      </c>
      <c r="C9" s="108">
        <f>D9-1.2</f>
        <v>42.8</v>
      </c>
      <c r="D9" s="111" t="s">
        <v>166</v>
      </c>
      <c r="E9" s="108">
        <f>D9+1.2</f>
        <v>45.2</v>
      </c>
      <c r="F9" s="108">
        <f>E9+1.2</f>
        <v>46.4</v>
      </c>
      <c r="G9" s="108">
        <f>F9+1.4</f>
        <v>47.8</v>
      </c>
      <c r="H9" s="108"/>
      <c r="I9" s="130"/>
      <c r="J9" s="134"/>
      <c r="K9" s="134" t="s">
        <v>202</v>
      </c>
      <c r="L9" s="134" t="s">
        <v>267</v>
      </c>
      <c r="M9" s="223" t="s">
        <v>274</v>
      </c>
      <c r="N9" s="134" t="s">
        <v>275</v>
      </c>
      <c r="O9" s="135" t="s">
        <v>169</v>
      </c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  <c r="IU9" s="90"/>
      <c r="IV9" s="90"/>
    </row>
    <row r="10" s="87" customFormat="1" ht="21" customHeight="1" spans="1:256">
      <c r="A10" s="110" t="s">
        <v>167</v>
      </c>
      <c r="B10" s="108">
        <f>C10-0.6</f>
        <v>60.2</v>
      </c>
      <c r="C10" s="108">
        <f>D10-1.2</f>
        <v>60.8</v>
      </c>
      <c r="D10" s="111" t="s">
        <v>168</v>
      </c>
      <c r="E10" s="108">
        <f>D10+1.2</f>
        <v>63.2</v>
      </c>
      <c r="F10" s="108">
        <f>E10+1.2</f>
        <v>64.4</v>
      </c>
      <c r="G10" s="108">
        <f t="shared" ref="G10:G15" si="0">F10+0.6</f>
        <v>65</v>
      </c>
      <c r="H10" s="108"/>
      <c r="I10" s="130"/>
      <c r="J10" s="134"/>
      <c r="K10" s="134" t="s">
        <v>211</v>
      </c>
      <c r="L10" s="134" t="s">
        <v>267</v>
      </c>
      <c r="M10" s="134" t="s">
        <v>267</v>
      </c>
      <c r="N10" s="134" t="s">
        <v>276</v>
      </c>
      <c r="O10" s="135" t="s">
        <v>169</v>
      </c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  <c r="IU10" s="90"/>
      <c r="IV10" s="90"/>
    </row>
    <row r="11" s="87" customFormat="1" ht="21" customHeight="1" spans="1:256">
      <c r="A11" s="110" t="s">
        <v>170</v>
      </c>
      <c r="B11" s="108">
        <f>C11-0.7</f>
        <v>19.6</v>
      </c>
      <c r="C11" s="108">
        <f>D11-0.7</f>
        <v>20.3</v>
      </c>
      <c r="D11" s="111" t="s">
        <v>171</v>
      </c>
      <c r="E11" s="108">
        <f>D11+0.7</f>
        <v>21.7</v>
      </c>
      <c r="F11" s="108">
        <f>E11+0.7</f>
        <v>22.4</v>
      </c>
      <c r="G11" s="108">
        <f>F11+0.95</f>
        <v>23.35</v>
      </c>
      <c r="H11" s="108"/>
      <c r="I11" s="130"/>
      <c r="J11" s="134"/>
      <c r="K11" s="134" t="s">
        <v>210</v>
      </c>
      <c r="L11" s="134" t="s">
        <v>277</v>
      </c>
      <c r="M11" s="223" t="s">
        <v>278</v>
      </c>
      <c r="N11" s="134" t="s">
        <v>267</v>
      </c>
      <c r="O11" s="135" t="s">
        <v>159</v>
      </c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  <c r="IR11" s="90"/>
      <c r="IS11" s="90"/>
      <c r="IT11" s="90"/>
      <c r="IU11" s="90"/>
      <c r="IV11" s="90"/>
    </row>
    <row r="12" s="87" customFormat="1" ht="21" customHeight="1" spans="1:256">
      <c r="A12" s="112" t="s">
        <v>173</v>
      </c>
      <c r="B12" s="113">
        <f>C12-0.6</f>
        <v>15.8</v>
      </c>
      <c r="C12" s="113">
        <f>D12-0.6</f>
        <v>16.4</v>
      </c>
      <c r="D12" s="114">
        <v>17</v>
      </c>
      <c r="E12" s="113">
        <f>D12+0.6</f>
        <v>17.6</v>
      </c>
      <c r="F12" s="113">
        <f>E12+0.6</f>
        <v>18.2</v>
      </c>
      <c r="G12" s="113">
        <f>F12+0.95</f>
        <v>19.15</v>
      </c>
      <c r="H12" s="113"/>
      <c r="I12" s="130"/>
      <c r="J12" s="134"/>
      <c r="K12" s="134" t="s">
        <v>202</v>
      </c>
      <c r="L12" s="134" t="s">
        <v>267</v>
      </c>
      <c r="M12" s="223" t="s">
        <v>279</v>
      </c>
      <c r="N12" s="134" t="s">
        <v>267</v>
      </c>
      <c r="O12" s="135" t="s">
        <v>159</v>
      </c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0"/>
      <c r="IT12" s="90"/>
      <c r="IU12" s="90"/>
      <c r="IV12" s="90"/>
    </row>
    <row r="13" s="87" customFormat="1" ht="21" customHeight="1" spans="1:256">
      <c r="A13" s="112" t="s">
        <v>174</v>
      </c>
      <c r="B13" s="113">
        <f>C13-0.4</f>
        <v>9.2</v>
      </c>
      <c r="C13" s="113">
        <f>D13-0.4</f>
        <v>9.6</v>
      </c>
      <c r="D13" s="114">
        <v>10</v>
      </c>
      <c r="E13" s="113">
        <f>D13+0.4</f>
        <v>10.4</v>
      </c>
      <c r="F13" s="113">
        <f>E13+0.4</f>
        <v>10.8</v>
      </c>
      <c r="G13" s="113">
        <f t="shared" si="0"/>
        <v>11.4</v>
      </c>
      <c r="H13" s="113"/>
      <c r="I13" s="130"/>
      <c r="J13" s="134"/>
      <c r="K13" s="134" t="s">
        <v>202</v>
      </c>
      <c r="L13" s="134" t="s">
        <v>267</v>
      </c>
      <c r="M13" s="134" t="s">
        <v>267</v>
      </c>
      <c r="N13" s="134" t="s">
        <v>267</v>
      </c>
      <c r="O13" s="135" t="s">
        <v>159</v>
      </c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  <c r="IS13" s="90"/>
      <c r="IT13" s="90"/>
      <c r="IU13" s="90"/>
      <c r="IV13" s="90"/>
    </row>
    <row r="14" s="87" customFormat="1" ht="21" customHeight="1" spans="1:256">
      <c r="A14" s="110" t="s">
        <v>175</v>
      </c>
      <c r="B14" s="108">
        <f>C14</f>
        <v>10.5</v>
      </c>
      <c r="C14" s="108">
        <f>D14-0.2</f>
        <v>10.5</v>
      </c>
      <c r="D14" s="109">
        <v>10.7</v>
      </c>
      <c r="E14" s="108">
        <f>D14+0.2</f>
        <v>10.9</v>
      </c>
      <c r="F14" s="108">
        <f>E14+0.2</f>
        <v>11.1</v>
      </c>
      <c r="G14" s="108">
        <f>F14+0.25</f>
        <v>11.35</v>
      </c>
      <c r="H14" s="108"/>
      <c r="I14" s="130"/>
      <c r="J14" s="134"/>
      <c r="K14" s="134" t="s">
        <v>202</v>
      </c>
      <c r="L14" s="134" t="s">
        <v>267</v>
      </c>
      <c r="M14" s="134" t="s">
        <v>267</v>
      </c>
      <c r="N14" s="134" t="s">
        <v>267</v>
      </c>
      <c r="O14" s="135" t="s">
        <v>177</v>
      </c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  <c r="IS14" s="90"/>
      <c r="IT14" s="90"/>
      <c r="IU14" s="90"/>
      <c r="IV14" s="90"/>
    </row>
    <row r="15" s="87" customFormat="1" ht="21" customHeight="1" spans="1:256">
      <c r="A15" s="110" t="s">
        <v>176</v>
      </c>
      <c r="B15" s="108">
        <f>C15</f>
        <v>18.1</v>
      </c>
      <c r="C15" s="108">
        <f>D15-0.4</f>
        <v>18.1</v>
      </c>
      <c r="D15" s="109">
        <v>18.5</v>
      </c>
      <c r="E15" s="108">
        <f>D15+0.4</f>
        <v>18.9</v>
      </c>
      <c r="F15" s="108">
        <f>E15+0.4</f>
        <v>19.3</v>
      </c>
      <c r="G15" s="108">
        <f t="shared" si="0"/>
        <v>19.9</v>
      </c>
      <c r="H15" s="108"/>
      <c r="I15" s="130"/>
      <c r="J15" s="134"/>
      <c r="K15" s="134" t="s">
        <v>202</v>
      </c>
      <c r="L15" s="134" t="s">
        <v>267</v>
      </c>
      <c r="M15" s="134" t="s">
        <v>267</v>
      </c>
      <c r="N15" s="134" t="s">
        <v>267</v>
      </c>
      <c r="O15" s="135" t="s">
        <v>159</v>
      </c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  <c r="IS15" s="90"/>
      <c r="IT15" s="90"/>
      <c r="IU15" s="90"/>
      <c r="IV15" s="90"/>
    </row>
    <row r="16" s="87" customFormat="1" ht="21" customHeight="1" spans="1:256">
      <c r="A16" s="110" t="s">
        <v>178</v>
      </c>
      <c r="B16" s="108">
        <f>D16</f>
        <v>2</v>
      </c>
      <c r="C16" s="108">
        <f>D16</f>
        <v>2</v>
      </c>
      <c r="D16" s="109">
        <v>2</v>
      </c>
      <c r="E16" s="108">
        <f>D16</f>
        <v>2</v>
      </c>
      <c r="F16" s="108">
        <f>D16</f>
        <v>2</v>
      </c>
      <c r="G16" s="108">
        <f>D16</f>
        <v>2</v>
      </c>
      <c r="H16" s="108"/>
      <c r="I16" s="130"/>
      <c r="J16" s="134"/>
      <c r="K16" s="134" t="s">
        <v>202</v>
      </c>
      <c r="L16" s="134" t="s">
        <v>267</v>
      </c>
      <c r="M16" s="134" t="s">
        <v>267</v>
      </c>
      <c r="N16" s="134" t="s">
        <v>267</v>
      </c>
      <c r="O16" s="135" t="s">
        <v>159</v>
      </c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  <c r="IS16" s="90"/>
      <c r="IT16" s="90"/>
      <c r="IU16" s="90"/>
      <c r="IV16" s="90"/>
    </row>
    <row r="17" s="87" customFormat="1" ht="21" customHeight="1" spans="1:256">
      <c r="A17" s="110" t="s">
        <v>179</v>
      </c>
      <c r="B17" s="108">
        <f>D17</f>
        <v>6</v>
      </c>
      <c r="C17" s="108">
        <f>D17</f>
        <v>6</v>
      </c>
      <c r="D17" s="109">
        <v>6</v>
      </c>
      <c r="E17" s="108">
        <f>D17</f>
        <v>6</v>
      </c>
      <c r="F17" s="108">
        <f>D17</f>
        <v>6</v>
      </c>
      <c r="G17" s="108">
        <f>D17</f>
        <v>6</v>
      </c>
      <c r="H17" s="108"/>
      <c r="I17" s="130"/>
      <c r="J17" s="134"/>
      <c r="K17" s="134"/>
      <c r="L17" s="134"/>
      <c r="M17" s="134"/>
      <c r="N17" s="134"/>
      <c r="O17" s="224" t="s">
        <v>159</v>
      </c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  <c r="IS17" s="90"/>
      <c r="IT17" s="90"/>
      <c r="IU17" s="90"/>
      <c r="IV17" s="90"/>
    </row>
    <row r="18" s="87" customFormat="1" ht="21" customHeight="1" spans="1:256">
      <c r="A18" s="110" t="s">
        <v>180</v>
      </c>
      <c r="B18" s="108">
        <f>C18-0.5</f>
        <v>5.5</v>
      </c>
      <c r="C18" s="108">
        <f>D18-0.5</f>
        <v>6</v>
      </c>
      <c r="D18" s="109">
        <v>6.5</v>
      </c>
      <c r="E18" s="108">
        <f t="shared" ref="E18:G18" si="1">D18+0.5</f>
        <v>7</v>
      </c>
      <c r="F18" s="108">
        <f t="shared" si="1"/>
        <v>7.5</v>
      </c>
      <c r="G18" s="108">
        <f t="shared" si="1"/>
        <v>8</v>
      </c>
      <c r="H18" s="108"/>
      <c r="I18" s="130"/>
      <c r="J18" s="134"/>
      <c r="K18" s="134"/>
      <c r="L18" s="134"/>
      <c r="M18" s="134"/>
      <c r="N18" s="134"/>
      <c r="O18" s="135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  <c r="IR18" s="90"/>
      <c r="IS18" s="90"/>
      <c r="IT18" s="90"/>
      <c r="IU18" s="90"/>
      <c r="IV18" s="90"/>
    </row>
    <row r="19" s="87" customFormat="1" ht="21" customHeight="1" spans="1:256">
      <c r="A19" s="115"/>
      <c r="B19" s="116"/>
      <c r="C19" s="116"/>
      <c r="D19" s="116"/>
      <c r="E19" s="116"/>
      <c r="F19" s="116"/>
      <c r="G19" s="116"/>
      <c r="H19" s="117"/>
      <c r="I19" s="130"/>
      <c r="J19" s="134"/>
      <c r="K19" s="134"/>
      <c r="L19" s="134"/>
      <c r="M19" s="134"/>
      <c r="N19" s="134"/>
      <c r="O19" s="135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  <c r="IR19" s="90"/>
      <c r="IS19" s="90"/>
      <c r="IT19" s="90"/>
      <c r="IU19" s="90"/>
      <c r="IV19" s="90"/>
    </row>
    <row r="20" s="87" customFormat="1" ht="21" customHeight="1" spans="1:256">
      <c r="A20" s="118"/>
      <c r="B20" s="119"/>
      <c r="C20" s="119"/>
      <c r="D20" s="119"/>
      <c r="E20" s="120"/>
      <c r="F20" s="119"/>
      <c r="G20" s="119"/>
      <c r="H20" s="119"/>
      <c r="I20" s="136"/>
      <c r="J20" s="137"/>
      <c r="K20" s="137"/>
      <c r="L20" s="138"/>
      <c r="M20" s="137"/>
      <c r="N20" s="137"/>
      <c r="O20" s="139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  <c r="IR20" s="90"/>
      <c r="IS20" s="90"/>
      <c r="IT20" s="90"/>
      <c r="IU20" s="90"/>
      <c r="IV20" s="90"/>
    </row>
    <row r="21" ht="16.5" spans="1:16">
      <c r="A21" s="121"/>
      <c r="B21" s="121"/>
      <c r="C21" s="122"/>
      <c r="D21" s="122"/>
      <c r="E21" s="123"/>
      <c r="F21" s="122"/>
      <c r="G21" s="122"/>
      <c r="H21" s="122"/>
      <c r="M21" s="87"/>
      <c r="N21" s="87"/>
      <c r="O21" s="87"/>
      <c r="P21" s="90"/>
    </row>
    <row r="22" spans="1:16">
      <c r="A22" s="124" t="s">
        <v>181</v>
      </c>
      <c r="B22" s="124"/>
      <c r="C22" s="125"/>
      <c r="D22" s="125"/>
      <c r="M22" s="87"/>
      <c r="N22" s="87"/>
      <c r="O22" s="87"/>
      <c r="P22" s="90"/>
    </row>
    <row r="23" spans="3:16">
      <c r="C23" s="88"/>
      <c r="J23" s="140" t="s">
        <v>182</v>
      </c>
      <c r="K23" s="141">
        <v>45421</v>
      </c>
      <c r="L23" s="140" t="s">
        <v>183</v>
      </c>
      <c r="M23" s="140" t="s">
        <v>138</v>
      </c>
      <c r="N23" s="140" t="s">
        <v>184</v>
      </c>
      <c r="O23" s="87" t="s">
        <v>141</v>
      </c>
      <c r="P23" s="90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0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M33" sqref="M33"/>
    </sheetView>
  </sheetViews>
  <sheetFormatPr defaultColWidth="10.125" defaultRowHeight="14.25"/>
  <cols>
    <col min="1" max="1" width="9.625" style="144" customWidth="1"/>
    <col min="2" max="2" width="11.125" style="144" customWidth="1"/>
    <col min="3" max="3" width="9.125" style="144" customWidth="1"/>
    <col min="4" max="4" width="9.5" style="144" customWidth="1"/>
    <col min="5" max="5" width="11.375" style="144" customWidth="1"/>
    <col min="6" max="6" width="10.375" style="144" customWidth="1"/>
    <col min="7" max="7" width="9.5" style="144" customWidth="1"/>
    <col min="8" max="8" width="9.125" style="144" customWidth="1"/>
    <col min="9" max="9" width="8.125" style="144" customWidth="1"/>
    <col min="10" max="10" width="10.5" style="144" customWidth="1"/>
    <col min="11" max="11" width="12.125" style="144" customWidth="1"/>
    <col min="12" max="16384" width="10.125" style="144"/>
  </cols>
  <sheetData>
    <row r="1" ht="23.25" spans="1:11">
      <c r="A1" s="145" t="s">
        <v>214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ht="18" customHeight="1" spans="1:11">
      <c r="A2" s="146" t="s">
        <v>53</v>
      </c>
      <c r="B2" s="147" t="s">
        <v>54</v>
      </c>
      <c r="C2" s="147"/>
      <c r="D2" s="148" t="s">
        <v>61</v>
      </c>
      <c r="E2" s="149" t="str">
        <f>首期!B4</f>
        <v>TAUUAM91533</v>
      </c>
      <c r="F2" s="150" t="s">
        <v>215</v>
      </c>
      <c r="G2" s="151" t="str">
        <f>首期!B5</f>
        <v>男式卫衣</v>
      </c>
      <c r="H2" s="152"/>
      <c r="I2" s="180" t="s">
        <v>57</v>
      </c>
      <c r="J2" s="199" t="s">
        <v>56</v>
      </c>
      <c r="K2" s="200"/>
    </row>
    <row r="3" ht="18" customHeight="1" spans="1:11">
      <c r="A3" s="153" t="s">
        <v>75</v>
      </c>
      <c r="B3" s="154">
        <f>首期!B7</f>
        <v>5129</v>
      </c>
      <c r="C3" s="154"/>
      <c r="D3" s="155" t="s">
        <v>216</v>
      </c>
      <c r="E3" s="156">
        <f>首期!F4</f>
        <v>45478</v>
      </c>
      <c r="F3" s="157"/>
      <c r="G3" s="157"/>
      <c r="H3" s="158" t="s">
        <v>217</v>
      </c>
      <c r="I3" s="158"/>
      <c r="J3" s="158"/>
      <c r="K3" s="201"/>
    </row>
    <row r="4" ht="18" customHeight="1" spans="1:11">
      <c r="A4" s="159" t="s">
        <v>71</v>
      </c>
      <c r="B4" s="154">
        <v>3</v>
      </c>
      <c r="C4" s="154">
        <v>6</v>
      </c>
      <c r="D4" s="160" t="s">
        <v>218</v>
      </c>
      <c r="E4" s="157" t="s">
        <v>219</v>
      </c>
      <c r="F4" s="157"/>
      <c r="G4" s="157"/>
      <c r="H4" s="160" t="s">
        <v>220</v>
      </c>
      <c r="I4" s="160"/>
      <c r="J4" s="172" t="s">
        <v>65</v>
      </c>
      <c r="K4" s="202" t="s">
        <v>66</v>
      </c>
    </row>
    <row r="5" ht="18" customHeight="1" spans="1:11">
      <c r="A5" s="159" t="s">
        <v>221</v>
      </c>
      <c r="B5" s="154">
        <v>1</v>
      </c>
      <c r="C5" s="154"/>
      <c r="D5" s="155" t="s">
        <v>222</v>
      </c>
      <c r="E5" s="155"/>
      <c r="G5" s="155"/>
      <c r="H5" s="160" t="s">
        <v>223</v>
      </c>
      <c r="I5" s="160"/>
      <c r="J5" s="172" t="s">
        <v>65</v>
      </c>
      <c r="K5" s="202" t="s">
        <v>66</v>
      </c>
    </row>
    <row r="6" ht="18" customHeight="1" spans="1:13">
      <c r="A6" s="161" t="s">
        <v>224</v>
      </c>
      <c r="B6" s="162">
        <v>200</v>
      </c>
      <c r="C6" s="162"/>
      <c r="D6" s="163" t="s">
        <v>225</v>
      </c>
      <c r="E6" s="164"/>
      <c r="F6" s="164"/>
      <c r="G6" s="163"/>
      <c r="H6" s="165" t="s">
        <v>226</v>
      </c>
      <c r="I6" s="165"/>
      <c r="J6" s="164" t="s">
        <v>65</v>
      </c>
      <c r="K6" s="203" t="s">
        <v>66</v>
      </c>
      <c r="M6" s="204"/>
    </row>
    <row r="7" ht="18" customHeight="1" spans="1:11">
      <c r="A7" s="166"/>
      <c r="B7" s="167"/>
      <c r="C7" s="167"/>
      <c r="D7" s="166"/>
      <c r="E7" s="167"/>
      <c r="F7" s="168"/>
      <c r="G7" s="166"/>
      <c r="H7" s="168"/>
      <c r="I7" s="167"/>
      <c r="J7" s="167"/>
      <c r="K7" s="167"/>
    </row>
    <row r="8" ht="18" customHeight="1" spans="1:11">
      <c r="A8" s="169" t="s">
        <v>227</v>
      </c>
      <c r="B8" s="150" t="s">
        <v>228</v>
      </c>
      <c r="C8" s="150" t="s">
        <v>229</v>
      </c>
      <c r="D8" s="150" t="s">
        <v>230</v>
      </c>
      <c r="E8" s="150" t="s">
        <v>231</v>
      </c>
      <c r="F8" s="150" t="s">
        <v>232</v>
      </c>
      <c r="G8" s="170" t="s">
        <v>233</v>
      </c>
      <c r="H8" s="171"/>
      <c r="I8" s="171"/>
      <c r="J8" s="171"/>
      <c r="K8" s="205"/>
    </row>
    <row r="9" ht="18" customHeight="1" spans="1:11">
      <c r="A9" s="159" t="s">
        <v>234</v>
      </c>
      <c r="B9" s="160"/>
      <c r="C9" s="172" t="s">
        <v>65</v>
      </c>
      <c r="D9" s="172" t="s">
        <v>66</v>
      </c>
      <c r="E9" s="155" t="s">
        <v>235</v>
      </c>
      <c r="F9" s="173" t="s">
        <v>236</v>
      </c>
      <c r="G9" s="174"/>
      <c r="H9" s="175"/>
      <c r="I9" s="175"/>
      <c r="J9" s="175"/>
      <c r="K9" s="206"/>
    </row>
    <row r="10" ht="18" customHeight="1" spans="1:11">
      <c r="A10" s="159" t="s">
        <v>237</v>
      </c>
      <c r="B10" s="160"/>
      <c r="C10" s="172" t="s">
        <v>65</v>
      </c>
      <c r="D10" s="172" t="s">
        <v>66</v>
      </c>
      <c r="E10" s="155" t="s">
        <v>238</v>
      </c>
      <c r="F10" s="173" t="s">
        <v>239</v>
      </c>
      <c r="G10" s="174" t="s">
        <v>240</v>
      </c>
      <c r="H10" s="175"/>
      <c r="I10" s="175"/>
      <c r="J10" s="175"/>
      <c r="K10" s="206"/>
    </row>
    <row r="11" ht="18" customHeight="1" spans="1:11">
      <c r="A11" s="176" t="s">
        <v>187</v>
      </c>
      <c r="B11" s="177"/>
      <c r="C11" s="177"/>
      <c r="D11" s="177"/>
      <c r="E11" s="177"/>
      <c r="F11" s="177"/>
      <c r="G11" s="177"/>
      <c r="H11" s="177"/>
      <c r="I11" s="177"/>
      <c r="J11" s="177"/>
      <c r="K11" s="207"/>
    </row>
    <row r="12" ht="18" customHeight="1" spans="1:11">
      <c r="A12" s="153" t="s">
        <v>89</v>
      </c>
      <c r="B12" s="172" t="s">
        <v>85</v>
      </c>
      <c r="C12" s="172" t="s">
        <v>86</v>
      </c>
      <c r="D12" s="173"/>
      <c r="E12" s="155" t="s">
        <v>87</v>
      </c>
      <c r="F12" s="172" t="s">
        <v>85</v>
      </c>
      <c r="G12" s="172" t="s">
        <v>86</v>
      </c>
      <c r="H12" s="172"/>
      <c r="I12" s="155" t="s">
        <v>241</v>
      </c>
      <c r="J12" s="172" t="s">
        <v>85</v>
      </c>
      <c r="K12" s="202" t="s">
        <v>86</v>
      </c>
    </row>
    <row r="13" ht="18" customHeight="1" spans="1:11">
      <c r="A13" s="153" t="s">
        <v>92</v>
      </c>
      <c r="B13" s="172" t="s">
        <v>85</v>
      </c>
      <c r="C13" s="172" t="s">
        <v>86</v>
      </c>
      <c r="D13" s="173"/>
      <c r="E13" s="155" t="s">
        <v>97</v>
      </c>
      <c r="F13" s="172" t="s">
        <v>85</v>
      </c>
      <c r="G13" s="172" t="s">
        <v>86</v>
      </c>
      <c r="H13" s="172"/>
      <c r="I13" s="155" t="s">
        <v>242</v>
      </c>
      <c r="J13" s="172" t="s">
        <v>85</v>
      </c>
      <c r="K13" s="202" t="s">
        <v>86</v>
      </c>
    </row>
    <row r="14" ht="18" customHeight="1" spans="1:11">
      <c r="A14" s="161" t="s">
        <v>243</v>
      </c>
      <c r="B14" s="164" t="s">
        <v>85</v>
      </c>
      <c r="C14" s="164" t="s">
        <v>86</v>
      </c>
      <c r="D14" s="178"/>
      <c r="E14" s="163" t="s">
        <v>244</v>
      </c>
      <c r="F14" s="164" t="s">
        <v>85</v>
      </c>
      <c r="G14" s="164" t="s">
        <v>86</v>
      </c>
      <c r="H14" s="164"/>
      <c r="I14" s="163" t="s">
        <v>245</v>
      </c>
      <c r="J14" s="164" t="s">
        <v>85</v>
      </c>
      <c r="K14" s="203" t="s">
        <v>86</v>
      </c>
    </row>
    <row r="15" ht="18" customHeight="1" spans="1:11">
      <c r="A15" s="166"/>
      <c r="B15" s="179"/>
      <c r="C15" s="179"/>
      <c r="D15" s="167"/>
      <c r="E15" s="166"/>
      <c r="F15" s="179"/>
      <c r="G15" s="179"/>
      <c r="H15" s="179"/>
      <c r="I15" s="166"/>
      <c r="J15" s="179"/>
      <c r="K15" s="179"/>
    </row>
    <row r="16" s="142" customFormat="1" ht="18" customHeight="1" spans="1:11">
      <c r="A16" s="146" t="s">
        <v>246</v>
      </c>
      <c r="B16" s="180"/>
      <c r="C16" s="180"/>
      <c r="D16" s="180"/>
      <c r="E16" s="180"/>
      <c r="F16" s="180"/>
      <c r="G16" s="180"/>
      <c r="H16" s="180"/>
      <c r="I16" s="180"/>
      <c r="J16" s="180"/>
      <c r="K16" s="208"/>
    </row>
    <row r="17" ht="18" customHeight="1" spans="1:11">
      <c r="A17" s="159" t="s">
        <v>247</v>
      </c>
      <c r="B17" s="160"/>
      <c r="C17" s="160"/>
      <c r="D17" s="160"/>
      <c r="E17" s="160"/>
      <c r="F17" s="160"/>
      <c r="G17" s="160"/>
      <c r="H17" s="160"/>
      <c r="I17" s="160"/>
      <c r="J17" s="160"/>
      <c r="K17" s="209"/>
    </row>
    <row r="18" ht="18" customHeight="1" spans="1:11">
      <c r="A18" s="159" t="s">
        <v>280</v>
      </c>
      <c r="B18" s="160"/>
      <c r="C18" s="160"/>
      <c r="D18" s="160"/>
      <c r="E18" s="160"/>
      <c r="F18" s="160"/>
      <c r="G18" s="160"/>
      <c r="H18" s="160"/>
      <c r="I18" s="160"/>
      <c r="J18" s="160"/>
      <c r="K18" s="209"/>
    </row>
    <row r="19" ht="22" customHeight="1" spans="1:11">
      <c r="A19" s="181"/>
      <c r="B19" s="172"/>
      <c r="C19" s="172"/>
      <c r="D19" s="172"/>
      <c r="E19" s="172"/>
      <c r="F19" s="172"/>
      <c r="G19" s="172"/>
      <c r="H19" s="172"/>
      <c r="I19" s="172"/>
      <c r="J19" s="172"/>
      <c r="K19" s="202"/>
    </row>
    <row r="20" ht="22" customHeight="1" spans="1:11">
      <c r="A20" s="182"/>
      <c r="B20" s="183"/>
      <c r="C20" s="183"/>
      <c r="D20" s="183"/>
      <c r="E20" s="183"/>
      <c r="F20" s="183"/>
      <c r="G20" s="183"/>
      <c r="H20" s="183"/>
      <c r="I20" s="183"/>
      <c r="J20" s="183"/>
      <c r="K20" s="210"/>
    </row>
    <row r="21" ht="22" customHeight="1" spans="1:11">
      <c r="A21" s="182"/>
      <c r="B21" s="183"/>
      <c r="C21" s="183"/>
      <c r="D21" s="183"/>
      <c r="E21" s="183"/>
      <c r="F21" s="183"/>
      <c r="G21" s="183"/>
      <c r="H21" s="183"/>
      <c r="I21" s="183"/>
      <c r="J21" s="183"/>
      <c r="K21" s="210"/>
    </row>
    <row r="22" ht="22" customHeight="1" spans="1:11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210"/>
    </row>
    <row r="23" ht="22" customHeight="1" spans="1:11">
      <c r="A23" s="184"/>
      <c r="B23" s="185"/>
      <c r="C23" s="185"/>
      <c r="D23" s="185"/>
      <c r="E23" s="185"/>
      <c r="F23" s="185"/>
      <c r="G23" s="185"/>
      <c r="H23" s="185"/>
      <c r="I23" s="185"/>
      <c r="J23" s="185"/>
      <c r="K23" s="211"/>
    </row>
    <row r="24" ht="18" customHeight="1" spans="1:11">
      <c r="A24" s="159" t="s">
        <v>123</v>
      </c>
      <c r="B24" s="160"/>
      <c r="C24" s="172" t="s">
        <v>65</v>
      </c>
      <c r="D24" s="172" t="s">
        <v>66</v>
      </c>
      <c r="E24" s="158"/>
      <c r="F24" s="158"/>
      <c r="G24" s="158"/>
      <c r="H24" s="158"/>
      <c r="I24" s="158"/>
      <c r="J24" s="158"/>
      <c r="K24" s="201"/>
    </row>
    <row r="25" ht="18" customHeight="1" spans="1:11">
      <c r="A25" s="186" t="s">
        <v>249</v>
      </c>
      <c r="B25" s="187"/>
      <c r="C25" s="187"/>
      <c r="D25" s="187"/>
      <c r="E25" s="187"/>
      <c r="F25" s="187"/>
      <c r="G25" s="187"/>
      <c r="H25" s="187"/>
      <c r="I25" s="187"/>
      <c r="J25" s="187"/>
      <c r="K25" s="212"/>
    </row>
    <row r="26" ht="15" spans="1:11">
      <c r="A26" s="188"/>
      <c r="B26" s="188"/>
      <c r="C26" s="188"/>
      <c r="D26" s="188"/>
      <c r="E26" s="188"/>
      <c r="F26" s="188"/>
      <c r="G26" s="188"/>
      <c r="H26" s="188"/>
      <c r="I26" s="188"/>
      <c r="J26" s="188"/>
      <c r="K26" s="188"/>
    </row>
    <row r="27" ht="20" customHeight="1" spans="1:11">
      <c r="A27" s="189" t="s">
        <v>250</v>
      </c>
      <c r="B27" s="171"/>
      <c r="C27" s="171"/>
      <c r="D27" s="171"/>
      <c r="E27" s="171"/>
      <c r="F27" s="171"/>
      <c r="G27" s="171"/>
      <c r="H27" s="171"/>
      <c r="I27" s="171"/>
      <c r="J27" s="171"/>
      <c r="K27" s="213" t="s">
        <v>251</v>
      </c>
    </row>
    <row r="28" ht="23" customHeight="1" spans="1:11">
      <c r="A28" s="182" t="s">
        <v>194</v>
      </c>
      <c r="B28" s="183"/>
      <c r="C28" s="183"/>
      <c r="D28" s="183"/>
      <c r="E28" s="183"/>
      <c r="F28" s="183"/>
      <c r="G28" s="183"/>
      <c r="H28" s="183"/>
      <c r="I28" s="183"/>
      <c r="J28" s="214"/>
      <c r="K28" s="215">
        <v>2</v>
      </c>
    </row>
    <row r="29" ht="23" customHeight="1" spans="1:11">
      <c r="A29" s="182" t="s">
        <v>127</v>
      </c>
      <c r="B29" s="183"/>
      <c r="C29" s="183"/>
      <c r="D29" s="183"/>
      <c r="E29" s="183"/>
      <c r="F29" s="183"/>
      <c r="G29" s="183"/>
      <c r="H29" s="183"/>
      <c r="I29" s="183"/>
      <c r="J29" s="214"/>
      <c r="K29" s="206">
        <v>2</v>
      </c>
    </row>
    <row r="30" ht="23" customHeight="1" spans="1:11">
      <c r="A30" s="182" t="s">
        <v>281</v>
      </c>
      <c r="B30" s="183"/>
      <c r="C30" s="183"/>
      <c r="D30" s="183"/>
      <c r="E30" s="183"/>
      <c r="F30" s="183"/>
      <c r="G30" s="183"/>
      <c r="H30" s="183"/>
      <c r="I30" s="183"/>
      <c r="J30" s="214"/>
      <c r="K30" s="206">
        <v>2</v>
      </c>
    </row>
    <row r="31" ht="23" customHeight="1" spans="1:11">
      <c r="A31" s="182"/>
      <c r="B31" s="183"/>
      <c r="C31" s="183"/>
      <c r="D31" s="183"/>
      <c r="E31" s="183"/>
      <c r="F31" s="183"/>
      <c r="G31" s="183"/>
      <c r="H31" s="183"/>
      <c r="I31" s="183"/>
      <c r="J31" s="214"/>
      <c r="K31" s="206"/>
    </row>
    <row r="32" ht="23" customHeight="1" spans="1:11">
      <c r="A32" s="182"/>
      <c r="B32" s="183"/>
      <c r="C32" s="183"/>
      <c r="D32" s="183"/>
      <c r="E32" s="183"/>
      <c r="F32" s="183"/>
      <c r="G32" s="183"/>
      <c r="H32" s="183"/>
      <c r="I32" s="183"/>
      <c r="J32" s="214"/>
      <c r="K32" s="216"/>
    </row>
    <row r="33" ht="23" customHeight="1" spans="1:11">
      <c r="A33" s="182"/>
      <c r="B33" s="183"/>
      <c r="C33" s="183"/>
      <c r="D33" s="183"/>
      <c r="E33" s="183"/>
      <c r="F33" s="183"/>
      <c r="G33" s="183"/>
      <c r="H33" s="183"/>
      <c r="I33" s="183"/>
      <c r="J33" s="214"/>
      <c r="K33" s="217"/>
    </row>
    <row r="34" ht="23" customHeight="1" spans="1:11">
      <c r="A34" s="182"/>
      <c r="B34" s="183"/>
      <c r="C34" s="183"/>
      <c r="D34" s="183"/>
      <c r="E34" s="183"/>
      <c r="F34" s="183"/>
      <c r="G34" s="183"/>
      <c r="H34" s="183"/>
      <c r="I34" s="183"/>
      <c r="J34" s="214"/>
      <c r="K34" s="206"/>
    </row>
    <row r="35" ht="23" customHeight="1" spans="1:11">
      <c r="A35" s="182"/>
      <c r="B35" s="183"/>
      <c r="C35" s="183"/>
      <c r="D35" s="183"/>
      <c r="E35" s="183"/>
      <c r="F35" s="183"/>
      <c r="G35" s="183"/>
      <c r="H35" s="183"/>
      <c r="I35" s="183"/>
      <c r="J35" s="214"/>
      <c r="K35" s="218"/>
    </row>
    <row r="36" ht="23" customHeight="1" spans="1:11">
      <c r="A36" s="190" t="s">
        <v>255</v>
      </c>
      <c r="B36" s="191"/>
      <c r="C36" s="191"/>
      <c r="D36" s="191"/>
      <c r="E36" s="191"/>
      <c r="F36" s="191"/>
      <c r="G36" s="191"/>
      <c r="H36" s="191"/>
      <c r="I36" s="191"/>
      <c r="J36" s="219"/>
      <c r="K36" s="220">
        <f>SUM(K28:K35)</f>
        <v>6</v>
      </c>
    </row>
    <row r="37" ht="18.75" customHeight="1" spans="1:11">
      <c r="A37" s="192" t="s">
        <v>256</v>
      </c>
      <c r="B37" s="193"/>
      <c r="C37" s="193"/>
      <c r="D37" s="193"/>
      <c r="E37" s="193"/>
      <c r="F37" s="193"/>
      <c r="G37" s="193"/>
      <c r="H37" s="193"/>
      <c r="I37" s="193"/>
      <c r="J37" s="193"/>
      <c r="K37" s="221"/>
    </row>
    <row r="38" s="143" customFormat="1" ht="18.75" customHeight="1" spans="1:11">
      <c r="A38" s="159" t="s">
        <v>257</v>
      </c>
      <c r="B38" s="160"/>
      <c r="C38" s="160"/>
      <c r="D38" s="158" t="s">
        <v>258</v>
      </c>
      <c r="E38" s="158"/>
      <c r="F38" s="194" t="s">
        <v>259</v>
      </c>
      <c r="G38" s="195"/>
      <c r="H38" s="160" t="s">
        <v>260</v>
      </c>
      <c r="I38" s="160"/>
      <c r="J38" s="160" t="s">
        <v>261</v>
      </c>
      <c r="K38" s="209"/>
    </row>
    <row r="39" ht="18.75" customHeight="1" spans="1:11">
      <c r="A39" s="159" t="s">
        <v>124</v>
      </c>
      <c r="B39" s="160" t="s">
        <v>282</v>
      </c>
      <c r="C39" s="160"/>
      <c r="D39" s="160"/>
      <c r="E39" s="160"/>
      <c r="F39" s="160"/>
      <c r="G39" s="160"/>
      <c r="H39" s="160"/>
      <c r="I39" s="160"/>
      <c r="J39" s="160"/>
      <c r="K39" s="209"/>
    </row>
    <row r="40" ht="24" customHeight="1" spans="1:11">
      <c r="A40" s="159"/>
      <c r="B40" s="160"/>
      <c r="C40" s="160"/>
      <c r="D40" s="160"/>
      <c r="E40" s="160"/>
      <c r="F40" s="160"/>
      <c r="G40" s="160"/>
      <c r="H40" s="160"/>
      <c r="I40" s="160"/>
      <c r="J40" s="160"/>
      <c r="K40" s="209"/>
    </row>
    <row r="41" ht="24" customHeight="1" spans="1:11">
      <c r="A41" s="159"/>
      <c r="B41" s="160"/>
      <c r="C41" s="160"/>
      <c r="D41" s="160"/>
      <c r="E41" s="160"/>
      <c r="F41" s="160"/>
      <c r="G41" s="160"/>
      <c r="H41" s="160"/>
      <c r="I41" s="160"/>
      <c r="J41" s="160"/>
      <c r="K41" s="209"/>
    </row>
    <row r="42" ht="32.1" customHeight="1" spans="1:11">
      <c r="A42" s="161" t="s">
        <v>135</v>
      </c>
      <c r="B42" s="196" t="s">
        <v>263</v>
      </c>
      <c r="C42" s="196"/>
      <c r="D42" s="163" t="s">
        <v>264</v>
      </c>
      <c r="E42" s="178" t="s">
        <v>138</v>
      </c>
      <c r="F42" s="163" t="s">
        <v>139</v>
      </c>
      <c r="G42" s="197">
        <v>45441</v>
      </c>
      <c r="H42" s="198" t="s">
        <v>140</v>
      </c>
      <c r="I42" s="198"/>
      <c r="J42" s="196" t="s">
        <v>141</v>
      </c>
      <c r="K42" s="22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 俄罗斯订单</vt:lpstr>
      <vt:lpstr>验货尺寸表 (尾期俄罗斯）</vt:lpstr>
      <vt:lpstr>尾期大货</vt:lpstr>
      <vt:lpstr>验货尺寸表 (尾期大货)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2024-05-30T01:10:44Z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