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concurrentCalc="0"/>
</workbook>
</file>

<file path=xl/sharedStrings.xml><?xml version="1.0" encoding="utf-8"?>
<sst xmlns="http://schemas.openxmlformats.org/spreadsheetml/2006/main" count="881" uniqueCount="338">
  <si>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</si>
  <si>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</si>
  <si>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</si>
  <si>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</si>
  <si>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</si>
  <si>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</si>
  <si>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</si>
  <si>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</si>
  <si>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</si>
  <si>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</si>
  <si>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</si>
  <si>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</si>
  <si>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</si>
  <si>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</si>
  <si>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</si>
  <si>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</si>
  <si>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</si>
  <si>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</si>
  <si>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</si>
  <si>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</si>
  <si>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</si>
  <si>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</si>
  <si>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</si>
  <si>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</si>
  <si>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</si>
  <si>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</si>
  <si>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</si>
  <si>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</si>
  <si>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</si>
  <si>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</si>
  <si>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</si>
  <si>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</si>
  <si>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</si>
  <si>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</si>
  <si>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</si>
  <si>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</si>
  <si>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</si>
  <si>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</si>
  <si>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</si>
  <si>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</si>
  <si>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</si>
  <si>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</si>
  <si>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</si>
  <si>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</si>
  <si>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</si>
  <si>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</si>
  <si>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</si>
  <si>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</si>
  <si>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</si>
  <si>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</si>
  <si>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</si>
  <si>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</si>
  <si>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</si>
  <si>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</si>
  <si>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</si>
  <si>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</si>
  <si>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</si>
  <si>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</si>
  <si>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</si>
  <si>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</si>
  <si>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</si>
  <si>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</si>
  <si>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QAMMAM94102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</si>
  <si>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</si>
  <si>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</si>
  <si>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</si>
  <si>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</si>
  <si>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</si>
  <si>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</si>
  <si>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</si>
  <si>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</si>
  <si>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</si>
  <si>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</si>
  <si>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</si>
  <si>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</si>
  <si>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</si>
  <si>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</si>
  <si>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</si>
  <si>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</si>
  <si>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CGDD24042600060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</si>
  <si>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</si>
  <si>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</si>
  <si>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</si>
  <si>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</si>
  <si>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</si>
  <si>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</si>
  <si>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</si>
  <si>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</si>
  <si>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</si>
  <si>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</si>
  <si>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</si>
  <si>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</si>
  <si>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</si>
  <si>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</si>
  <si>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</si>
  <si>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</si>
  <si>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</si>
  <si>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</si>
  <si>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</si>
  <si>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</si>
  <si>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</si>
  <si>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</si>
  <si>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</si>
  <si>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</si>
  <si>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</si>
  <si>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</si>
  <si>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</si>
  <si>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</si>
  <si>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</si>
  <si>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</si>
  <si>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</si>
  <si>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</si>
  <si>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黑色</t>
  </si>
  <si>
    <t>远山紫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</si>
  <si>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</si>
  <si>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</si>
  <si>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</si>
  <si>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</si>
  <si>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</si>
  <si>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</si>
  <si>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</si>
  <si>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</si>
  <si>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</si>
  <si>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</si>
  <si>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</si>
  <si>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</si>
  <si>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</si>
  <si>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</si>
  <si>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</si>
  <si>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</si>
  <si>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</si>
  <si>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</si>
  <si>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</si>
  <si>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</si>
  <si>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</si>
  <si>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</si>
  <si>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</si>
  <si>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</si>
  <si>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</si>
  <si>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</si>
  <si>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</si>
  <si>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</si>
  <si>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</si>
  <si>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</si>
  <si>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</si>
  <si>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</si>
  <si>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</si>
  <si>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</si>
  <si>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裤外侧长（含腰）</t>
  </si>
  <si>
    <t>+0</t>
  </si>
  <si>
    <t>-0.5</t>
  </si>
  <si>
    <t>全松紧腰围 平量</t>
  </si>
  <si>
    <t>全松紧腰围 拉量</t>
  </si>
  <si>
    <t>臀围（拉链合并后）</t>
  </si>
  <si>
    <t>+1</t>
  </si>
  <si>
    <t>+0.6</t>
  </si>
  <si>
    <t>腿围/2（拉链合并后）</t>
  </si>
  <si>
    <t>+0.5</t>
  </si>
  <si>
    <t>膝围/2（拉链合并后）</t>
  </si>
  <si>
    <r>
      <rPr>
        <b/>
        <sz val="11"/>
        <rFont val="宋体"/>
        <charset val="134"/>
        <scheme val="major"/>
      </rPr>
      <t>脚口/2（</t>
    </r>
    <r>
      <rPr>
        <b/>
        <sz val="11"/>
        <rFont val="宋体"/>
        <charset val="134"/>
      </rPr>
      <t>拉链合并后）</t>
    </r>
  </si>
  <si>
    <t>脚口/2（拉链打开）</t>
  </si>
  <si>
    <t>脚口/2（松量）</t>
  </si>
  <si>
    <t>前裆长</t>
  </si>
  <si>
    <t>后裆长</t>
  </si>
  <si>
    <t>腰头高</t>
  </si>
  <si>
    <t>脚口松紧宽</t>
  </si>
  <si>
    <t>侧袋开口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</si>
  <si>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</si>
  <si>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</si>
  <si>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</si>
  <si>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</si>
  <si>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</si>
  <si>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</si>
  <si>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</si>
  <si>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</si>
  <si>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</si>
  <si>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</si>
  <si>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</si>
  <si>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</si>
  <si>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</si>
  <si>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</si>
  <si>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</si>
  <si>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样品规格  SAMPLE SPEC</t>
  </si>
  <si>
    <t>140/57</t>
  </si>
  <si>
    <t>150/63</t>
  </si>
  <si>
    <t>160/69</t>
  </si>
  <si>
    <t>170/75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</si>
  <si>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</si>
  <si>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</si>
  <si>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</si>
  <si>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</si>
  <si>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</si>
  <si>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</si>
  <si>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</si>
  <si>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</si>
  <si>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</si>
  <si>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</si>
  <si>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</si>
  <si>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</si>
  <si>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</si>
  <si>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</si>
  <si>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</si>
  <si>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</si>
  <si>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</si>
  <si>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</si>
  <si>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</si>
  <si>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采购凭证编号：CGDD24040100023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</si>
  <si>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</si>
  <si>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</si>
  <si>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</si>
  <si>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</si>
  <si>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</si>
  <si>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</si>
  <si>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</si>
  <si>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</si>
  <si>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</si>
  <si>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</si>
  <si>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</si>
  <si>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</si>
  <si>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</si>
  <si>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</si>
  <si>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</si>
  <si>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</si>
  <si>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</si>
  <si>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</si>
  <si>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1、腰头容皱不均匀</t>
  </si>
  <si>
    <t>2、侧骨拉链不顺直，浪底不对位</t>
  </si>
  <si>
    <t>3、脚口重线不齐，脚口容皱不均匀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</si>
  <si>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</si>
  <si>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</si>
  <si>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</si>
  <si>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</si>
  <si>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</si>
  <si>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</si>
  <si>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</si>
  <si>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尾期验货，抽验125件，验货合格，验货过程中出现的不良品已经改善，可以出货</t>
  </si>
  <si>
    <t>服装QC部门</t>
  </si>
  <si>
    <t>检验人</t>
  </si>
  <si>
    <t>+0.5 +0.5 +0</t>
  </si>
  <si>
    <t>+0 +1 +0.5</t>
  </si>
  <si>
    <t>+0.5 +0 +1</t>
  </si>
  <si>
    <t>+0 +0.5 +1</t>
  </si>
  <si>
    <t>+0 +0.5 +0</t>
  </si>
  <si>
    <t>+0 +0 +0</t>
  </si>
  <si>
    <t>+2 +1 +0</t>
  </si>
  <si>
    <t>+1 +1 +1</t>
  </si>
  <si>
    <t>+1 +0 +0</t>
  </si>
  <si>
    <t>+1 +1 +0</t>
  </si>
  <si>
    <t>+0.5 +0 +0</t>
  </si>
  <si>
    <t>-0.5 +0 +0</t>
  </si>
  <si>
    <t>+0 +0.5 +0.5</t>
  </si>
  <si>
    <t>+0.5 +0.5 +0.5</t>
  </si>
  <si>
    <t>+0 -0.5 +0</t>
  </si>
  <si>
    <t>+0.5 +0.5 +1</t>
  </si>
  <si>
    <t>+1 +0 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</si>
  <si>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</si>
  <si>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</si>
  <si>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</si>
  <si>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</si>
  <si>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</si>
  <si>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</si>
  <si>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</si>
  <si>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</si>
  <si>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</si>
  <si>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</si>
  <si>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</si>
  <si>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</si>
  <si>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</si>
  <si>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</si>
  <si>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</si>
  <si>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</si>
  <si>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2403Y0687</t>
  </si>
  <si>
    <t>暖绒弹力双面</t>
  </si>
  <si>
    <t>曙光白</t>
  </si>
  <si>
    <t>QAEEAM93655/94102</t>
  </si>
  <si>
    <t>三迈</t>
  </si>
  <si>
    <t>2403Y0688</t>
  </si>
  <si>
    <t>制表时间：2024/4/28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</si>
  <si>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</si>
  <si>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</si>
  <si>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</si>
  <si>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</si>
  <si>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</si>
  <si>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</si>
  <si>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</si>
  <si>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</si>
  <si>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</si>
  <si>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</si>
  <si>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</si>
  <si>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</si>
  <si>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</si>
  <si>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</si>
  <si>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</si>
  <si>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</si>
  <si>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</si>
  <si>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</si>
  <si>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</si>
  <si>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</si>
  <si>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</si>
  <si>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</si>
  <si>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</si>
  <si>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3#尼龙闭尾反装</t>
  </si>
  <si>
    <t>偉星</t>
  </si>
  <si>
    <t>无互染</t>
  </si>
  <si>
    <t>物料6</t>
  </si>
  <si>
    <t>物料7</t>
  </si>
  <si>
    <t>物料8</t>
  </si>
  <si>
    <t>物料9</t>
  </si>
  <si>
    <t>物料10</t>
  </si>
  <si>
    <t>制表时间：2024/5/5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</si>
  <si>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</si>
  <si>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</si>
  <si>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</si>
  <si>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</si>
  <si>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</si>
  <si>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</si>
  <si>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</si>
  <si>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</si>
  <si>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</si>
  <si>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</si>
  <si>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</si>
  <si>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</si>
  <si>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</si>
  <si>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</si>
  <si>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</si>
  <si>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</si>
  <si>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左前+侧拼</t>
  </si>
  <si>
    <t>烫标+章仔</t>
  </si>
  <si>
    <t>无脱落开裂</t>
  </si>
  <si>
    <t>制表时间：2024/5/7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</si>
  <si>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</si>
  <si>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</si>
  <si>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</si>
  <si>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</si>
  <si>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</si>
  <si>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制表时间：11-15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</si>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</sst>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b/>
      <sz val="11"/>
      <name val="Arial"/>
      <charset val="134"/>
    </font>
    <font>
      <b/>
      <sz val="12"/>
      <name val="仿宋_GB2312"/>
      <charset val="0"/>
    </font>
    <font>
      <b/>
      <sz val="12"/>
      <name val="微软雅黑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5" fillId="8" borderId="0" applyNumberFormat="0" applyBorder="0" applyAlignment="0" applyProtection="0">
      <alignment vertical="center"/>
    </xf>
    <xf numFmtId="0" fontId="56" fillId="9" borderId="9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/>
    <xf numFmtId="0" fontId="55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12" fillId="13" borderId="99" applyNumberFormat="0" applyFont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100" applyNumberFormat="0" applyFill="0" applyAlignment="0" applyProtection="0">
      <alignment vertical="center"/>
    </xf>
    <xf numFmtId="0" fontId="10" fillId="0" borderId="0"/>
    <xf numFmtId="0" fontId="66" fillId="0" borderId="100" applyNumberFormat="0" applyFill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61" fillId="0" borderId="101" applyNumberFormat="0" applyFill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67" fillId="17" borderId="102" applyNumberFormat="0" applyAlignment="0" applyProtection="0">
      <alignment vertical="center"/>
    </xf>
    <xf numFmtId="0" fontId="68" fillId="17" borderId="98" applyNumberFormat="0" applyAlignment="0" applyProtection="0">
      <alignment vertical="center"/>
    </xf>
    <xf numFmtId="0" fontId="69" fillId="18" borderId="103" applyNumberFormat="0" applyAlignment="0" applyProtection="0">
      <alignment vertical="center"/>
    </xf>
    <xf numFmtId="0" fontId="10" fillId="0" borderId="0">
      <alignment vertical="center"/>
    </xf>
    <xf numFmtId="0" fontId="55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70" fillId="0" borderId="104" applyNumberFormat="0" applyFill="0" applyAlignment="0" applyProtection="0">
      <alignment vertical="center"/>
    </xf>
    <xf numFmtId="0" fontId="71" fillId="0" borderId="105" applyNumberFormat="0" applyFill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2" fillId="0" borderId="0">
      <alignment vertical="center"/>
    </xf>
    <xf numFmtId="0" fontId="10" fillId="0" borderId="0"/>
    <xf numFmtId="0" fontId="12" fillId="0" borderId="0">
      <alignment vertical="center"/>
    </xf>
    <xf numFmtId="0" fontId="74" fillId="0" borderId="0"/>
    <xf numFmtId="0" fontId="10" fillId="0" borderId="0">
      <alignment vertical="center"/>
    </xf>
    <xf numFmtId="0" fontId="12" fillId="0" borderId="0">
      <alignment vertical="center"/>
    </xf>
  </cellStyleXfs>
  <cellXfs count="5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7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10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10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15" fillId="0" borderId="12" xfId="54" applyFont="1" applyFill="1" applyBorder="1" applyAlignment="1">
      <alignment horizont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14" xfId="0" applyNumberFormat="1" applyFont="1" applyFill="1" applyBorder="1" applyAlignment="1">
      <alignment shrinkToFit="1"/>
    </xf>
    <xf numFmtId="0" fontId="27" fillId="0" borderId="15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15" fillId="0" borderId="16" xfId="54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8" fillId="0" borderId="0" xfId="30" applyNumberFormat="1" applyFont="1" applyFill="1" applyBorder="1" applyAlignment="1">
      <alignment horizontal="center" vertical="center"/>
    </xf>
    <xf numFmtId="0" fontId="29" fillId="0" borderId="0" xfId="54" applyFont="1" applyFill="1" applyAlignment="1"/>
    <xf numFmtId="0" fontId="11" fillId="0" borderId="0" xfId="54" applyFont="1" applyFill="1" applyAlignment="1"/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center" vertic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8" xfId="54" applyFont="1" applyFill="1" applyBorder="1" applyAlignment="1" applyProtection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49" fontId="29" fillId="0" borderId="2" xfId="55" applyNumberFormat="1" applyFont="1" applyFill="1" applyBorder="1" applyAlignment="1">
      <alignment horizontal="center" vertical="center"/>
    </xf>
    <xf numFmtId="49" fontId="29" fillId="0" borderId="18" xfId="55" applyNumberFormat="1" applyFont="1" applyFill="1" applyBorder="1" applyAlignment="1">
      <alignment horizontal="center" vertical="center"/>
    </xf>
    <xf numFmtId="49" fontId="15" fillId="0" borderId="19" xfId="54" applyNumberFormat="1" applyFont="1" applyFill="1" applyBorder="1" applyAlignment="1">
      <alignment horizontal="center"/>
    </xf>
    <xf numFmtId="49" fontId="29" fillId="0" borderId="19" xfId="55" applyNumberFormat="1" applyFont="1" applyFill="1" applyBorder="1" applyAlignment="1">
      <alignment horizontal="center" vertical="center"/>
    </xf>
    <xf numFmtId="49" fontId="29" fillId="0" borderId="20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10" fillId="0" borderId="0" xfId="53" applyFill="1" applyBorder="1" applyAlignment="1">
      <alignment horizontal="left" vertical="center"/>
    </xf>
    <xf numFmtId="0" fontId="10" fillId="0" borderId="0" xfId="53" applyFont="1" applyFill="1" applyAlignment="1">
      <alignment horizontal="left" vertical="center"/>
    </xf>
    <xf numFmtId="0" fontId="10" fillId="0" borderId="0" xfId="53" applyFill="1" applyAlignment="1">
      <alignment horizontal="left" vertical="center"/>
    </xf>
    <xf numFmtId="0" fontId="30" fillId="0" borderId="21" xfId="53" applyFont="1" applyBorder="1" applyAlignment="1">
      <alignment horizontal="center" vertical="top"/>
    </xf>
    <xf numFmtId="0" fontId="31" fillId="0" borderId="22" xfId="53" applyFont="1" applyFill="1" applyBorder="1" applyAlignment="1">
      <alignment horizontal="left" vertical="center"/>
    </xf>
    <xf numFmtId="0" fontId="18" fillId="0" borderId="23" xfId="53" applyFont="1" applyFill="1" applyBorder="1" applyAlignment="1">
      <alignment horizontal="left" vertical="center"/>
    </xf>
    <xf numFmtId="0" fontId="31" fillId="0" borderId="23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vertical="center"/>
    </xf>
    <xf numFmtId="0" fontId="31" fillId="0" borderId="23" xfId="53" applyFont="1" applyFill="1" applyBorder="1" applyAlignment="1">
      <alignment vertical="center"/>
    </xf>
    <xf numFmtId="0" fontId="18" fillId="0" borderId="24" xfId="53" applyFont="1" applyBorder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31" fillId="0" borderId="26" xfId="53" applyFont="1" applyFill="1" applyBorder="1" applyAlignment="1">
      <alignment vertical="center"/>
    </xf>
    <xf numFmtId="0" fontId="18" fillId="0" borderId="24" xfId="53" applyFont="1" applyFill="1" applyBorder="1" applyAlignment="1">
      <alignment horizontal="left" vertical="center"/>
    </xf>
    <xf numFmtId="0" fontId="31" fillId="0" borderId="24" xfId="53" applyFont="1" applyFill="1" applyBorder="1" applyAlignment="1">
      <alignment vertical="center"/>
    </xf>
    <xf numFmtId="58" fontId="11" fillId="0" borderId="24" xfId="53" applyNumberFormat="1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31" fillId="0" borderId="24" xfId="53" applyFont="1" applyFill="1" applyBorder="1" applyAlignment="1">
      <alignment horizontal="center" vertical="center"/>
    </xf>
    <xf numFmtId="0" fontId="31" fillId="0" borderId="26" xfId="53" applyFont="1" applyFill="1" applyBorder="1" applyAlignment="1">
      <alignment horizontal="left" vertical="center"/>
    </xf>
    <xf numFmtId="0" fontId="31" fillId="0" borderId="24" xfId="53" applyFont="1" applyFill="1" applyBorder="1" applyAlignment="1">
      <alignment horizontal="left" vertical="center"/>
    </xf>
    <xf numFmtId="0" fontId="31" fillId="0" borderId="27" xfId="53" applyFont="1" applyFill="1" applyBorder="1" applyAlignment="1">
      <alignment vertical="center"/>
    </xf>
    <xf numFmtId="0" fontId="18" fillId="0" borderId="28" xfId="53" applyFont="1" applyFill="1" applyBorder="1" applyAlignment="1">
      <alignment horizontal="left" vertical="center"/>
    </xf>
    <xf numFmtId="0" fontId="31" fillId="0" borderId="28" xfId="53" applyFont="1" applyFill="1" applyBorder="1" applyAlignment="1">
      <alignment vertical="center"/>
    </xf>
    <xf numFmtId="0" fontId="11" fillId="0" borderId="28" xfId="53" applyFont="1" applyFill="1" applyBorder="1" applyAlignment="1">
      <alignment horizontal="left" vertical="center"/>
    </xf>
    <xf numFmtId="0" fontId="31" fillId="0" borderId="28" xfId="53" applyFont="1" applyFill="1" applyBorder="1" applyAlignment="1">
      <alignment horizontal="left" vertical="center"/>
    </xf>
    <xf numFmtId="0" fontId="31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1" fillId="0" borderId="22" xfId="53" applyFont="1" applyFill="1" applyBorder="1" applyAlignment="1">
      <alignment vertical="center"/>
    </xf>
    <xf numFmtId="0" fontId="31" fillId="0" borderId="29" xfId="53" applyFont="1" applyFill="1" applyBorder="1" applyAlignment="1">
      <alignment horizontal="left" vertical="center"/>
    </xf>
    <xf numFmtId="0" fontId="31" fillId="0" borderId="30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horizontal="left" vertical="center"/>
    </xf>
    <xf numFmtId="0" fontId="11" fillId="0" borderId="24" xfId="53" applyFont="1" applyFill="1" applyBorder="1" applyAlignment="1">
      <alignment vertical="center"/>
    </xf>
    <xf numFmtId="0" fontId="11" fillId="0" borderId="31" xfId="53" applyFont="1" applyFill="1" applyBorder="1" applyAlignment="1">
      <alignment horizontal="center" vertical="center"/>
    </xf>
    <xf numFmtId="0" fontId="11" fillId="0" borderId="32" xfId="53" applyFont="1" applyFill="1" applyBorder="1" applyAlignment="1">
      <alignment horizontal="center" vertical="center"/>
    </xf>
    <xf numFmtId="0" fontId="32" fillId="0" borderId="33" xfId="53" applyFont="1" applyFill="1" applyBorder="1" applyAlignment="1">
      <alignment horizontal="left" vertical="center"/>
    </xf>
    <xf numFmtId="0" fontId="32" fillId="0" borderId="32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1" fillId="0" borderId="23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32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11" fillId="0" borderId="24" xfId="53" applyFont="1" applyFill="1" applyBorder="1" applyAlignment="1">
      <alignment horizontal="left" vertical="center" wrapText="1"/>
    </xf>
    <xf numFmtId="0" fontId="31" fillId="0" borderId="27" xfId="53" applyFont="1" applyFill="1" applyBorder="1" applyAlignment="1">
      <alignment horizontal="left" vertical="center"/>
    </xf>
    <xf numFmtId="0" fontId="10" fillId="0" borderId="28" xfId="53" applyFill="1" applyBorder="1" applyAlignment="1">
      <alignment horizontal="center" vertical="center"/>
    </xf>
    <xf numFmtId="0" fontId="31" fillId="0" borderId="34" xfId="53" applyFont="1" applyFill="1" applyBorder="1" applyAlignment="1">
      <alignment horizontal="center" vertical="center"/>
    </xf>
    <xf numFmtId="0" fontId="31" fillId="0" borderId="35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right" vertical="center"/>
    </xf>
    <xf numFmtId="0" fontId="11" fillId="0" borderId="32" xfId="53" applyFont="1" applyFill="1" applyBorder="1" applyAlignment="1">
      <alignment horizontal="right" vertical="center"/>
    </xf>
    <xf numFmtId="0" fontId="32" fillId="0" borderId="22" xfId="53" applyFont="1" applyFill="1" applyBorder="1" applyAlignment="1">
      <alignment horizontal="left" vertical="center"/>
    </xf>
    <xf numFmtId="0" fontId="32" fillId="0" borderId="23" xfId="53" applyFont="1" applyFill="1" applyBorder="1" applyAlignment="1">
      <alignment horizontal="left" vertical="center"/>
    </xf>
    <xf numFmtId="0" fontId="31" fillId="0" borderId="31" xfId="53" applyFont="1" applyFill="1" applyBorder="1" applyAlignment="1">
      <alignment horizontal="left" vertical="center"/>
    </xf>
    <xf numFmtId="0" fontId="31" fillId="0" borderId="36" xfId="53" applyFont="1" applyFill="1" applyBorder="1" applyAlignment="1">
      <alignment horizontal="left" vertical="center"/>
    </xf>
    <xf numFmtId="0" fontId="11" fillId="0" borderId="28" xfId="53" applyFont="1" applyFill="1" applyBorder="1" applyAlignment="1">
      <alignment horizontal="center" vertical="center"/>
    </xf>
    <xf numFmtId="58" fontId="11" fillId="0" borderId="28" xfId="53" applyNumberFormat="1" applyFont="1" applyFill="1" applyBorder="1" applyAlignment="1">
      <alignment horizontal="center" vertical="center"/>
    </xf>
    <xf numFmtId="0" fontId="31" fillId="0" borderId="28" xfId="53" applyFont="1" applyFill="1" applyBorder="1" applyAlignment="1">
      <alignment horizontal="center" vertical="center"/>
    </xf>
    <xf numFmtId="0" fontId="11" fillId="0" borderId="23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center" vertical="center"/>
    </xf>
    <xf numFmtId="0" fontId="31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1" fillId="0" borderId="39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center" vertical="center"/>
    </xf>
    <xf numFmtId="0" fontId="32" fillId="0" borderId="40" xfId="53" applyFont="1" applyFill="1" applyBorder="1" applyAlignment="1">
      <alignment horizontal="left" vertical="center"/>
    </xf>
    <xf numFmtId="0" fontId="31" fillId="0" borderId="37" xfId="53" applyFont="1" applyFill="1" applyBorder="1" applyAlignment="1">
      <alignment horizontal="left" vertical="center"/>
    </xf>
    <xf numFmtId="0" fontId="31" fillId="0" borderId="25" xfId="53" applyFont="1" applyFill="1" applyBorder="1" applyAlignment="1">
      <alignment horizontal="left" vertical="center"/>
    </xf>
    <xf numFmtId="0" fontId="11" fillId="0" borderId="40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 wrapText="1"/>
    </xf>
    <xf numFmtId="0" fontId="10" fillId="0" borderId="38" xfId="53" applyFill="1" applyBorder="1" applyAlignment="1">
      <alignment horizontal="center" vertical="center"/>
    </xf>
    <xf numFmtId="0" fontId="31" fillId="0" borderId="39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 wrapText="1"/>
    </xf>
    <xf numFmtId="0" fontId="10" fillId="0" borderId="40" xfId="53" applyFont="1" applyFill="1" applyBorder="1" applyAlignment="1">
      <alignment horizontal="center" vertical="center"/>
    </xf>
    <xf numFmtId="0" fontId="22" fillId="0" borderId="40" xfId="53" applyFont="1" applyFill="1" applyBorder="1" applyAlignment="1">
      <alignment horizontal="center" vertical="center"/>
    </xf>
    <xf numFmtId="0" fontId="11" fillId="0" borderId="36" xfId="53" applyFont="1" applyFill="1" applyBorder="1" applyAlignment="1">
      <alignment horizontal="right" vertical="center"/>
    </xf>
    <xf numFmtId="0" fontId="11" fillId="0" borderId="41" xfId="53" applyFont="1" applyFill="1" applyBorder="1" applyAlignment="1">
      <alignment horizontal="center" vertical="center"/>
    </xf>
    <xf numFmtId="0" fontId="32" fillId="0" borderId="37" xfId="53" applyFont="1" applyFill="1" applyBorder="1" applyAlignment="1">
      <alignment horizontal="left" vertical="center"/>
    </xf>
    <xf numFmtId="0" fontId="11" fillId="0" borderId="38" xfId="53" applyFont="1" applyFill="1" applyBorder="1" applyAlignment="1">
      <alignment horizontal="center" vertical="center"/>
    </xf>
    <xf numFmtId="0" fontId="29" fillId="0" borderId="0" xfId="54" applyFont="1" applyFill="1" applyAlignment="1">
      <alignment horizontal="center"/>
    </xf>
    <xf numFmtId="0" fontId="17" fillId="0" borderId="42" xfId="53" applyFont="1" applyFill="1" applyBorder="1" applyAlignment="1">
      <alignment horizontal="left" vertical="center"/>
    </xf>
    <xf numFmtId="0" fontId="0" fillId="0" borderId="43" xfId="53" applyFont="1" applyFill="1" applyBorder="1" applyAlignment="1">
      <alignment horizontal="center" vertical="center"/>
    </xf>
    <xf numFmtId="0" fontId="33" fillId="0" borderId="43" xfId="53" applyFont="1" applyFill="1" applyBorder="1" applyAlignment="1">
      <alignment horizontal="center" vertical="center"/>
    </xf>
    <xf numFmtId="0" fontId="17" fillId="0" borderId="43" xfId="53" applyFont="1" applyFill="1" applyBorder="1" applyAlignment="1">
      <alignment vertical="center"/>
    </xf>
    <xf numFmtId="0" fontId="19" fillId="0" borderId="43" xfId="53" applyFont="1" applyFill="1" applyBorder="1" applyAlignment="1">
      <alignment horizontal="center" vertical="center"/>
    </xf>
    <xf numFmtId="0" fontId="19" fillId="0" borderId="44" xfId="53" applyFont="1" applyFill="1" applyBorder="1" applyAlignment="1">
      <alignment horizontal="center" vertical="center"/>
    </xf>
    <xf numFmtId="0" fontId="15" fillId="0" borderId="45" xfId="54" applyFont="1" applyFill="1" applyBorder="1" applyAlignment="1"/>
    <xf numFmtId="0" fontId="20" fillId="0" borderId="46" xfId="54" applyFont="1" applyFill="1" applyBorder="1" applyAlignment="1" applyProtection="1">
      <alignment horizontal="center" vertical="center"/>
    </xf>
    <xf numFmtId="0" fontId="21" fillId="0" borderId="5" xfId="54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12" fillId="0" borderId="2" xfId="60" applyFont="1" applyFill="1" applyBorder="1" applyAlignment="1">
      <alignment horizontal="center"/>
    </xf>
    <xf numFmtId="0" fontId="18" fillId="0" borderId="5" xfId="60" applyFont="1" applyFill="1" applyBorder="1" applyAlignment="1">
      <alignment horizontal="center"/>
    </xf>
    <xf numFmtId="0" fontId="34" fillId="0" borderId="47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left" vertical="center"/>
    </xf>
    <xf numFmtId="0" fontId="35" fillId="0" borderId="2" xfId="53" applyFont="1" applyFill="1" applyBorder="1" applyAlignment="1">
      <alignment horizontal="left" vertical="center"/>
    </xf>
    <xf numFmtId="0" fontId="35" fillId="0" borderId="2" xfId="53" applyFont="1" applyFill="1" applyBorder="1" applyAlignment="1">
      <alignment horizontal="center" vertical="center"/>
    </xf>
    <xf numFmtId="0" fontId="35" fillId="3" borderId="2" xfId="53" applyFont="1" applyFill="1" applyBorder="1" applyAlignment="1">
      <alignment horizontal="center" vertical="center"/>
    </xf>
    <xf numFmtId="0" fontId="35" fillId="0" borderId="5" xfId="53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35" fillId="0" borderId="5" xfId="0" applyFont="1" applyFill="1" applyBorder="1" applyAlignment="1">
      <alignment vertical="center"/>
    </xf>
    <xf numFmtId="0" fontId="35" fillId="0" borderId="7" xfId="0" applyFont="1" applyFill="1" applyBorder="1" applyAlignment="1">
      <alignment vertical="center"/>
    </xf>
    <xf numFmtId="0" fontId="11" fillId="0" borderId="48" xfId="0" applyNumberFormat="1" applyFont="1" applyFill="1" applyBorder="1" applyAlignment="1">
      <alignment horizontal="center" shrinkToFit="1"/>
    </xf>
    <xf numFmtId="0" fontId="37" fillId="0" borderId="49" xfId="0" applyNumberFormat="1" applyFont="1" applyFill="1" applyBorder="1" applyAlignment="1">
      <alignment horizontal="center" shrinkToFit="1"/>
    </xf>
    <xf numFmtId="178" fontId="37" fillId="0" borderId="2" xfId="0" applyNumberFormat="1" applyFont="1" applyFill="1" applyBorder="1" applyAlignment="1">
      <alignment horizontal="center" vertical="center"/>
    </xf>
    <xf numFmtId="0" fontId="38" fillId="0" borderId="50" xfId="0" applyNumberFormat="1" applyFont="1" applyFill="1" applyBorder="1" applyAlignment="1">
      <alignment horizontal="center" vertical="center"/>
    </xf>
    <xf numFmtId="0" fontId="15" fillId="0" borderId="5" xfId="54" applyFont="1" applyFill="1" applyBorder="1" applyAlignment="1"/>
    <xf numFmtId="0" fontId="18" fillId="0" borderId="49" xfId="0" applyNumberFormat="1" applyFont="1" applyFill="1" applyBorder="1" applyAlignment="1">
      <alignment horizontal="center" shrinkToFit="1"/>
    </xf>
    <xf numFmtId="0" fontId="37" fillId="0" borderId="3" xfId="0" applyNumberFormat="1" applyFont="1" applyFill="1" applyBorder="1" applyAlignment="1">
      <alignment horizontal="center" vertical="center"/>
    </xf>
    <xf numFmtId="0" fontId="37" fillId="0" borderId="50" xfId="0" applyNumberFormat="1" applyFont="1" applyFill="1" applyBorder="1" applyAlignment="1">
      <alignment horizontal="center" vertical="center"/>
    </xf>
    <xf numFmtId="0" fontId="39" fillId="0" borderId="46" xfId="60" applyFont="1" applyFill="1" applyBorder="1" applyAlignment="1">
      <alignment horizontal="center"/>
    </xf>
    <xf numFmtId="0" fontId="37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178" fontId="37" fillId="0" borderId="5" xfId="0" applyNumberFormat="1" applyFont="1" applyFill="1" applyBorder="1" applyAlignment="1">
      <alignment horizontal="center" vertical="center"/>
    </xf>
    <xf numFmtId="0" fontId="27" fillId="0" borderId="51" xfId="0" applyFont="1" applyFill="1" applyBorder="1" applyAlignment="1">
      <alignment horizontal="center" vertical="center"/>
    </xf>
    <xf numFmtId="0" fontId="27" fillId="0" borderId="52" xfId="0" applyNumberFormat="1" applyFont="1" applyFill="1" applyBorder="1" applyAlignment="1">
      <alignment horizontal="center" vertical="center"/>
    </xf>
    <xf numFmtId="0" fontId="28" fillId="0" borderId="52" xfId="0" applyFont="1" applyFill="1" applyBorder="1" applyAlignment="1">
      <alignment horizontal="center" vertical="center"/>
    </xf>
    <xf numFmtId="0" fontId="27" fillId="0" borderId="53" xfId="0" applyNumberFormat="1" applyFont="1" applyFill="1" applyBorder="1" applyAlignment="1">
      <alignment horizontal="center" vertical="center"/>
    </xf>
    <xf numFmtId="0" fontId="15" fillId="0" borderId="54" xfId="54" applyFont="1" applyFill="1" applyBorder="1" applyAlignment="1"/>
    <xf numFmtId="179" fontId="2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left" vertical="center"/>
    </xf>
    <xf numFmtId="0" fontId="15" fillId="0" borderId="43" xfId="53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49" fontId="29" fillId="0" borderId="36" xfId="55" applyNumberFormat="1" applyFont="1" applyFill="1" applyBorder="1" applyAlignment="1">
      <alignment horizontal="center" vertical="center"/>
    </xf>
    <xf numFmtId="49" fontId="29" fillId="0" borderId="24" xfId="55" applyNumberFormat="1" applyFont="1" applyFill="1" applyBorder="1" applyAlignment="1">
      <alignment horizontal="center" vertical="center"/>
    </xf>
    <xf numFmtId="49" fontId="9" fillId="0" borderId="24" xfId="0" applyNumberFormat="1" applyFont="1" applyFill="1" applyBorder="1" applyAlignment="1">
      <alignment horizontal="center" vertical="center"/>
    </xf>
    <xf numFmtId="49" fontId="29" fillId="0" borderId="56" xfId="55" applyNumberFormat="1" applyFont="1" applyFill="1" applyBorder="1" applyAlignment="1">
      <alignment horizontal="center" vertical="center"/>
    </xf>
    <xf numFmtId="49" fontId="29" fillId="0" borderId="57" xfId="55" applyNumberFormat="1" applyFont="1" applyFill="1" applyBorder="1" applyAlignment="1">
      <alignment horizontal="center" vertical="center"/>
    </xf>
    <xf numFmtId="49" fontId="42" fillId="0" borderId="57" xfId="55" applyNumberFormat="1" applyFont="1" applyFill="1" applyBorder="1" applyAlignment="1">
      <alignment horizontal="center" vertical="center"/>
    </xf>
    <xf numFmtId="49" fontId="9" fillId="0" borderId="57" xfId="0" applyNumberFormat="1" applyFont="1" applyFill="1" applyBorder="1" applyAlignment="1">
      <alignment horizontal="center" vertical="center"/>
    </xf>
    <xf numFmtId="49" fontId="15" fillId="0" borderId="58" xfId="54" applyNumberFormat="1" applyFont="1" applyFill="1" applyBorder="1" applyAlignment="1">
      <alignment horizontal="center"/>
    </xf>
    <xf numFmtId="49" fontId="15" fillId="0" borderId="59" xfId="54" applyNumberFormat="1" applyFont="1" applyFill="1" applyBorder="1" applyAlignment="1">
      <alignment horizontal="center"/>
    </xf>
    <xf numFmtId="49" fontId="29" fillId="0" borderId="59" xfId="55" applyNumberFormat="1" applyFont="1" applyFill="1" applyBorder="1" applyAlignment="1">
      <alignment horizontal="center" vertical="center"/>
    </xf>
    <xf numFmtId="49" fontId="9" fillId="0" borderId="59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29" fillId="0" borderId="0" xfId="54" applyNumberFormat="1" applyFont="1" applyFill="1" applyAlignment="1">
      <alignment horizontal="left"/>
    </xf>
    <xf numFmtId="0" fontId="41" fillId="0" borderId="5" xfId="0" applyFont="1" applyFill="1" applyBorder="1" applyAlignment="1">
      <alignment horizontal="center" vertical="center"/>
    </xf>
    <xf numFmtId="49" fontId="9" fillId="0" borderId="60" xfId="0" applyNumberFormat="1" applyFont="1" applyFill="1" applyBorder="1" applyAlignment="1">
      <alignment horizontal="center" vertical="center"/>
    </xf>
    <xf numFmtId="49" fontId="9" fillId="0" borderId="31" xfId="0" applyNumberFormat="1" applyFont="1" applyFill="1" applyBorder="1" applyAlignment="1">
      <alignment horizontal="center" vertical="center"/>
    </xf>
    <xf numFmtId="0" fontId="10" fillId="0" borderId="0" xfId="53" applyFont="1" applyAlignment="1">
      <alignment horizontal="left" vertical="center"/>
    </xf>
    <xf numFmtId="0" fontId="22" fillId="0" borderId="61" xfId="53" applyFont="1" applyBorder="1" applyAlignment="1">
      <alignment horizontal="left" vertical="center"/>
    </xf>
    <xf numFmtId="0" fontId="18" fillId="0" borderId="62" xfId="53" applyFont="1" applyBorder="1" applyAlignment="1">
      <alignment horizontal="center" vertical="center"/>
    </xf>
    <xf numFmtId="0" fontId="22" fillId="0" borderId="62" xfId="53" applyFont="1" applyBorder="1" applyAlignment="1">
      <alignment horizontal="center" vertical="center"/>
    </xf>
    <xf numFmtId="0" fontId="32" fillId="0" borderId="62" xfId="53" applyFont="1" applyBorder="1" applyAlignment="1">
      <alignment horizontal="left" vertical="center"/>
    </xf>
    <xf numFmtId="0" fontId="32" fillId="0" borderId="22" xfId="53" applyFont="1" applyBorder="1" applyAlignment="1">
      <alignment horizontal="center" vertical="center"/>
    </xf>
    <xf numFmtId="0" fontId="32" fillId="0" borderId="23" xfId="53" applyFont="1" applyBorder="1" applyAlignment="1">
      <alignment horizontal="center" vertical="center"/>
    </xf>
    <xf numFmtId="0" fontId="32" fillId="0" borderId="37" xfId="53" applyFont="1" applyBorder="1" applyAlignment="1">
      <alignment horizontal="center" vertical="center"/>
    </xf>
    <xf numFmtId="0" fontId="22" fillId="0" borderId="22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37" xfId="53" applyFont="1" applyBorder="1" applyAlignment="1">
      <alignment horizontal="center" vertical="center"/>
    </xf>
    <xf numFmtId="0" fontId="32" fillId="0" borderId="26" xfId="53" applyFont="1" applyBorder="1" applyAlignment="1">
      <alignment horizontal="left" vertical="center"/>
    </xf>
    <xf numFmtId="0" fontId="32" fillId="0" borderId="24" xfId="53" applyFont="1" applyBorder="1" applyAlignment="1">
      <alignment horizontal="left" vertical="center"/>
    </xf>
    <xf numFmtId="14" fontId="18" fillId="0" borderId="24" xfId="53" applyNumberFormat="1" applyFont="1" applyBorder="1" applyAlignment="1">
      <alignment horizontal="center" vertical="center"/>
    </xf>
    <xf numFmtId="14" fontId="18" fillId="0" borderId="25" xfId="53" applyNumberFormat="1" applyFont="1" applyBorder="1" applyAlignment="1">
      <alignment horizontal="center" vertical="center"/>
    </xf>
    <xf numFmtId="0" fontId="32" fillId="0" borderId="26" xfId="53" applyFont="1" applyBorder="1" applyAlignment="1">
      <alignment vertical="center"/>
    </xf>
    <xf numFmtId="49" fontId="18" fillId="0" borderId="24" xfId="53" applyNumberFormat="1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32" fillId="0" borderId="24" xfId="53" applyFont="1" applyBorder="1" applyAlignment="1">
      <alignment vertical="center"/>
    </xf>
    <xf numFmtId="0" fontId="18" fillId="0" borderId="63" xfId="53" applyFont="1" applyBorder="1" applyAlignment="1">
      <alignment horizontal="center" vertical="center"/>
    </xf>
    <xf numFmtId="0" fontId="18" fillId="0" borderId="64" xfId="53" applyFont="1" applyBorder="1" applyAlignment="1">
      <alignment horizontal="center" vertical="center"/>
    </xf>
    <xf numFmtId="0" fontId="10" fillId="0" borderId="24" xfId="53" applyFont="1" applyBorder="1" applyAlignment="1">
      <alignment vertical="center"/>
    </xf>
    <xf numFmtId="0" fontId="43" fillId="0" borderId="27" xfId="53" applyFont="1" applyBorder="1" applyAlignment="1">
      <alignment vertical="center"/>
    </xf>
    <xf numFmtId="0" fontId="18" fillId="0" borderId="65" xfId="53" applyFont="1" applyBorder="1" applyAlignment="1">
      <alignment horizontal="center" vertical="center"/>
    </xf>
    <xf numFmtId="0" fontId="18" fillId="0" borderId="41" xfId="53" applyFont="1" applyBorder="1" applyAlignment="1">
      <alignment horizontal="center" vertical="center"/>
    </xf>
    <xf numFmtId="0" fontId="32" fillId="0" borderId="27" xfId="53" applyFont="1" applyBorder="1" applyAlignment="1">
      <alignment horizontal="left" vertical="center"/>
    </xf>
    <xf numFmtId="0" fontId="32" fillId="0" borderId="28" xfId="53" applyFont="1" applyBorder="1" applyAlignment="1">
      <alignment horizontal="left" vertical="center"/>
    </xf>
    <xf numFmtId="14" fontId="18" fillId="0" borderId="28" xfId="53" applyNumberFormat="1" applyFont="1" applyBorder="1" applyAlignment="1">
      <alignment horizontal="center" vertical="center"/>
    </xf>
    <xf numFmtId="14" fontId="18" fillId="0" borderId="38" xfId="53" applyNumberFormat="1" applyFont="1" applyBorder="1" applyAlignment="1">
      <alignment horizontal="center" vertical="center"/>
    </xf>
    <xf numFmtId="0" fontId="22" fillId="0" borderId="0" xfId="53" applyFont="1" applyBorder="1" applyAlignment="1">
      <alignment horizontal="left" vertical="center"/>
    </xf>
    <xf numFmtId="0" fontId="32" fillId="0" borderId="22" xfId="53" applyFont="1" applyBorder="1" applyAlignment="1">
      <alignment vertical="center"/>
    </xf>
    <xf numFmtId="0" fontId="10" fillId="0" borderId="23" xfId="53" applyFont="1" applyBorder="1" applyAlignment="1">
      <alignment horizontal="left" vertical="center"/>
    </xf>
    <xf numFmtId="0" fontId="18" fillId="0" borderId="23" xfId="53" applyFont="1" applyBorder="1" applyAlignment="1">
      <alignment horizontal="left" vertical="center"/>
    </xf>
    <xf numFmtId="0" fontId="10" fillId="0" borderId="23" xfId="53" applyFont="1" applyBorder="1" applyAlignment="1">
      <alignment vertical="center"/>
    </xf>
    <xf numFmtId="0" fontId="32" fillId="0" borderId="23" xfId="53" applyFont="1" applyBorder="1" applyAlignment="1">
      <alignment vertical="center"/>
    </xf>
    <xf numFmtId="0" fontId="10" fillId="0" borderId="24" xfId="53" applyFont="1" applyBorder="1" applyAlignment="1">
      <alignment horizontal="left" vertical="center"/>
    </xf>
    <xf numFmtId="0" fontId="32" fillId="0" borderId="0" xfId="53" applyFont="1" applyBorder="1" applyAlignment="1">
      <alignment horizontal="left" vertical="center"/>
    </xf>
    <xf numFmtId="0" fontId="11" fillId="0" borderId="35" xfId="53" applyFont="1" applyBorder="1" applyAlignment="1">
      <alignment horizontal="left" vertical="center" wrapText="1"/>
    </xf>
    <xf numFmtId="0" fontId="11" fillId="0" borderId="30" xfId="53" applyFont="1" applyBorder="1" applyAlignment="1">
      <alignment horizontal="left" vertical="center" wrapText="1"/>
    </xf>
    <xf numFmtId="0" fontId="11" fillId="0" borderId="66" xfId="53" applyFont="1" applyBorder="1" applyAlignment="1">
      <alignment horizontal="left" vertical="center" wrapText="1"/>
    </xf>
    <xf numFmtId="0" fontId="11" fillId="0" borderId="33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/>
    </xf>
    <xf numFmtId="0" fontId="11" fillId="0" borderId="31" xfId="53" applyFont="1" applyBorder="1" applyAlignment="1">
      <alignment horizontal="left" vertical="center"/>
    </xf>
    <xf numFmtId="0" fontId="18" fillId="0" borderId="27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1" fillId="0" borderId="22" xfId="53" applyFont="1" applyBorder="1" applyAlignment="1">
      <alignment horizontal="left" vertical="center" wrapText="1"/>
    </xf>
    <xf numFmtId="0" fontId="11" fillId="0" borderId="23" xfId="5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2" fillId="0" borderId="26" xfId="53" applyFont="1" applyFill="1" applyBorder="1" applyAlignment="1">
      <alignment horizontal="left" vertical="center"/>
    </xf>
    <xf numFmtId="0" fontId="32" fillId="0" borderId="27" xfId="53" applyFont="1" applyBorder="1" applyAlignment="1">
      <alignment horizontal="center" vertical="center"/>
    </xf>
    <xf numFmtId="0" fontId="32" fillId="0" borderId="28" xfId="53" applyFont="1" applyBorder="1" applyAlignment="1">
      <alignment horizontal="center" vertical="center"/>
    </xf>
    <xf numFmtId="0" fontId="32" fillId="0" borderId="26" xfId="53" applyFont="1" applyBorder="1" applyAlignment="1">
      <alignment horizontal="center" vertical="center"/>
    </xf>
    <xf numFmtId="0" fontId="32" fillId="0" borderId="24" xfId="53" applyFont="1" applyBorder="1" applyAlignment="1">
      <alignment horizontal="center" vertical="center"/>
    </xf>
    <xf numFmtId="0" fontId="31" fillId="0" borderId="24" xfId="53" applyFont="1" applyBorder="1" applyAlignment="1">
      <alignment horizontal="left" vertical="center"/>
    </xf>
    <xf numFmtId="0" fontId="32" fillId="0" borderId="67" xfId="53" applyFont="1" applyFill="1" applyBorder="1" applyAlignment="1">
      <alignment horizontal="left" vertical="center"/>
    </xf>
    <xf numFmtId="0" fontId="32" fillId="0" borderId="68" xfId="53" applyFont="1" applyFill="1" applyBorder="1" applyAlignment="1">
      <alignment horizontal="left" vertical="center"/>
    </xf>
    <xf numFmtId="0" fontId="22" fillId="0" borderId="0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18" fillId="0" borderId="30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18" fillId="0" borderId="32" xfId="53" applyFont="1" applyFill="1" applyBorder="1" applyAlignment="1">
      <alignment horizontal="left" vertical="center"/>
    </xf>
    <xf numFmtId="0" fontId="32" fillId="0" borderId="33" xfId="53" applyFont="1" applyBorder="1" applyAlignment="1">
      <alignment horizontal="left" vertical="center"/>
    </xf>
    <xf numFmtId="0" fontId="32" fillId="0" borderId="32" xfId="53" applyFont="1" applyBorder="1" applyAlignment="1">
      <alignment horizontal="left" vertical="center"/>
    </xf>
    <xf numFmtId="0" fontId="22" fillId="0" borderId="69" xfId="53" applyFont="1" applyBorder="1" applyAlignment="1">
      <alignment vertical="center"/>
    </xf>
    <xf numFmtId="0" fontId="18" fillId="0" borderId="70" xfId="53" applyFont="1" applyBorder="1" applyAlignment="1">
      <alignment horizontal="center" vertical="center"/>
    </xf>
    <xf numFmtId="0" fontId="22" fillId="0" borderId="70" xfId="53" applyFont="1" applyBorder="1" applyAlignment="1">
      <alignment vertical="center"/>
    </xf>
    <xf numFmtId="58" fontId="10" fillId="0" borderId="70" xfId="53" applyNumberFormat="1" applyFont="1" applyBorder="1" applyAlignment="1">
      <alignment vertical="center"/>
    </xf>
    <xf numFmtId="0" fontId="22" fillId="0" borderId="70" xfId="53" applyFont="1" applyBorder="1" applyAlignment="1">
      <alignment horizontal="center" vertical="center"/>
    </xf>
    <xf numFmtId="0" fontId="22" fillId="0" borderId="71" xfId="53" applyFont="1" applyFill="1" applyBorder="1" applyAlignment="1">
      <alignment horizontal="left" vertical="center"/>
    </xf>
    <xf numFmtId="0" fontId="22" fillId="0" borderId="70" xfId="53" applyFont="1" applyFill="1" applyBorder="1" applyAlignment="1">
      <alignment horizontal="left" vertical="center"/>
    </xf>
    <xf numFmtId="0" fontId="22" fillId="0" borderId="72" xfId="53" applyFont="1" applyFill="1" applyBorder="1" applyAlignment="1">
      <alignment horizontal="center" vertical="center"/>
    </xf>
    <xf numFmtId="0" fontId="22" fillId="0" borderId="57" xfId="53" applyFont="1" applyFill="1" applyBorder="1" applyAlignment="1">
      <alignment horizontal="center" vertical="center"/>
    </xf>
    <xf numFmtId="0" fontId="22" fillId="0" borderId="27" xfId="53" applyFont="1" applyFill="1" applyBorder="1" applyAlignment="1">
      <alignment horizontal="center" vertical="center"/>
    </xf>
    <xf numFmtId="0" fontId="22" fillId="0" borderId="28" xfId="53" applyFont="1" applyFill="1" applyBorder="1" applyAlignment="1">
      <alignment horizontal="center" vertical="center"/>
    </xf>
    <xf numFmtId="0" fontId="10" fillId="0" borderId="62" xfId="53" applyFont="1" applyBorder="1" applyAlignment="1">
      <alignment horizontal="center" vertical="center"/>
    </xf>
    <xf numFmtId="0" fontId="10" fillId="0" borderId="73" xfId="53" applyFont="1" applyBorder="1" applyAlignment="1">
      <alignment horizontal="center" vertical="center"/>
    </xf>
    <xf numFmtId="0" fontId="18" fillId="0" borderId="38" xfId="53" applyFont="1" applyBorder="1" applyAlignment="1">
      <alignment horizontal="left" vertical="center"/>
    </xf>
    <xf numFmtId="0" fontId="18" fillId="0" borderId="37" xfId="53" applyFont="1" applyBorder="1" applyAlignment="1">
      <alignment horizontal="left" vertical="center"/>
    </xf>
    <xf numFmtId="0" fontId="32" fillId="0" borderId="38" xfId="53" applyFont="1" applyBorder="1" applyAlignment="1">
      <alignment horizontal="left" vertical="center"/>
    </xf>
    <xf numFmtId="0" fontId="31" fillId="0" borderId="23" xfId="53" applyFont="1" applyBorder="1" applyAlignment="1">
      <alignment horizontal="left" vertical="center"/>
    </xf>
    <xf numFmtId="0" fontId="31" fillId="0" borderId="37" xfId="53" applyFont="1" applyBorder="1" applyAlignment="1">
      <alignment horizontal="left" vertical="center"/>
    </xf>
    <xf numFmtId="0" fontId="31" fillId="0" borderId="31" xfId="53" applyFont="1" applyBorder="1" applyAlignment="1">
      <alignment horizontal="left" vertical="center"/>
    </xf>
    <xf numFmtId="0" fontId="31" fillId="0" borderId="32" xfId="53" applyFont="1" applyBorder="1" applyAlignment="1">
      <alignment horizontal="left" vertical="center"/>
    </xf>
    <xf numFmtId="0" fontId="31" fillId="0" borderId="40" xfId="53" applyFont="1" applyBorder="1" applyAlignment="1">
      <alignment horizontal="left" vertical="center"/>
    </xf>
    <xf numFmtId="0" fontId="18" fillId="0" borderId="25" xfId="53" applyFont="1" applyFill="1" applyBorder="1" applyAlignment="1">
      <alignment horizontal="left" vertical="center"/>
    </xf>
    <xf numFmtId="0" fontId="32" fillId="0" borderId="38" xfId="53" applyFont="1" applyBorder="1" applyAlignment="1">
      <alignment horizontal="center" vertical="center"/>
    </xf>
    <xf numFmtId="0" fontId="31" fillId="0" borderId="25" xfId="53" applyFont="1" applyBorder="1" applyAlignment="1">
      <alignment horizontal="left" vertical="center"/>
    </xf>
    <xf numFmtId="0" fontId="32" fillId="0" borderId="41" xfId="53" applyFont="1" applyFill="1" applyBorder="1" applyAlignment="1">
      <alignment horizontal="left" vertical="center"/>
    </xf>
    <xf numFmtId="0" fontId="18" fillId="0" borderId="39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32" fillId="0" borderId="40" xfId="53" applyFont="1" applyBorder="1" applyAlignment="1">
      <alignment horizontal="left" vertical="center"/>
    </xf>
    <xf numFmtId="0" fontId="18" fillId="0" borderId="74" xfId="53" applyFont="1" applyBorder="1" applyAlignment="1">
      <alignment horizontal="center" vertical="center"/>
    </xf>
    <xf numFmtId="0" fontId="22" fillId="0" borderId="75" xfId="53" applyFont="1" applyFill="1" applyBorder="1" applyAlignment="1">
      <alignment horizontal="left" vertical="center"/>
    </xf>
    <xf numFmtId="0" fontId="22" fillId="0" borderId="76" xfId="53" applyFont="1" applyFill="1" applyBorder="1" applyAlignment="1">
      <alignment horizontal="center" vertical="center"/>
    </xf>
    <xf numFmtId="0" fontId="22" fillId="0" borderId="38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77" xfId="53" applyFont="1" applyFill="1" applyBorder="1" applyAlignment="1">
      <alignment horizontal="center" vertical="center"/>
    </xf>
    <xf numFmtId="0" fontId="18" fillId="0" borderId="77" xfId="53" applyFont="1" applyFill="1" applyBorder="1" applyAlignment="1">
      <alignment horizontal="center" vertical="center"/>
    </xf>
    <xf numFmtId="0" fontId="17" fillId="0" borderId="55" xfId="53" applyFont="1" applyFill="1" applyBorder="1" applyAlignment="1">
      <alignment horizontal="center" vertical="center"/>
    </xf>
    <xf numFmtId="49" fontId="34" fillId="0" borderId="2" xfId="3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26" fillId="0" borderId="51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3" xfId="54" applyFont="1" applyFill="1" applyBorder="1" applyAlignment="1">
      <alignment horizontal="center"/>
    </xf>
    <xf numFmtId="0" fontId="17" fillId="0" borderId="43" xfId="53" applyFont="1" applyFill="1" applyBorder="1" applyAlignment="1">
      <alignment horizontal="left" vertical="center"/>
    </xf>
    <xf numFmtId="0" fontId="15" fillId="0" borderId="78" xfId="53" applyFont="1" applyFill="1" applyBorder="1" applyAlignment="1">
      <alignment horizontal="center" vertical="center"/>
    </xf>
    <xf numFmtId="0" fontId="0" fillId="0" borderId="79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80" xfId="54" applyFont="1" applyFill="1" applyBorder="1" applyAlignment="1" applyProtection="1">
      <alignment horizontal="center" vertical="center"/>
    </xf>
    <xf numFmtId="0" fontId="0" fillId="0" borderId="81" xfId="0" applyFont="1" applyFill="1" applyBorder="1" applyAlignment="1">
      <alignment horizontal="left" vertical="center"/>
    </xf>
    <xf numFmtId="180" fontId="23" fillId="0" borderId="8" xfId="0" applyNumberFormat="1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82" xfId="0" applyFont="1" applyFill="1" applyBorder="1" applyAlignment="1">
      <alignment horizontal="center" vertical="center"/>
    </xf>
    <xf numFmtId="0" fontId="23" fillId="0" borderId="24" xfId="0" applyNumberFormat="1" applyFont="1" applyFill="1" applyBorder="1" applyAlignment="1">
      <alignment horizontal="center" vertical="center"/>
    </xf>
    <xf numFmtId="0" fontId="15" fillId="0" borderId="24" xfId="54" applyFont="1" applyFill="1" applyBorder="1" applyAlignment="1"/>
    <xf numFmtId="0" fontId="23" fillId="0" borderId="83" xfId="0" applyNumberFormat="1" applyFont="1" applyFill="1" applyBorder="1" applyAlignment="1">
      <alignment horizontal="center" vertical="center"/>
    </xf>
    <xf numFmtId="49" fontId="29" fillId="0" borderId="83" xfId="55" applyNumberFormat="1" applyFont="1" applyFill="1" applyBorder="1" applyAlignment="1">
      <alignment horizontal="center" vertical="center"/>
    </xf>
    <xf numFmtId="0" fontId="15" fillId="0" borderId="53" xfId="54" applyFont="1" applyFill="1" applyBorder="1" applyAlignment="1">
      <alignment horizontal="center"/>
    </xf>
    <xf numFmtId="49" fontId="29" fillId="0" borderId="84" xfId="55" applyNumberFormat="1" applyFont="1" applyFill="1" applyBorder="1" applyAlignment="1">
      <alignment horizontal="center" vertical="center"/>
    </xf>
    <xf numFmtId="0" fontId="10" fillId="0" borderId="0" xfId="53" applyFont="1" applyBorder="1" applyAlignment="1">
      <alignment horizontal="left" vertical="center"/>
    </xf>
    <xf numFmtId="0" fontId="44" fillId="0" borderId="21" xfId="53" applyFont="1" applyBorder="1" applyAlignment="1">
      <alignment horizontal="center" vertical="top"/>
    </xf>
    <xf numFmtId="0" fontId="32" fillId="0" borderId="85" xfId="53" applyFont="1" applyBorder="1" applyAlignment="1">
      <alignment horizontal="left" vertical="center"/>
    </xf>
    <xf numFmtId="0" fontId="32" fillId="0" borderId="21" xfId="53" applyFont="1" applyBorder="1" applyAlignment="1">
      <alignment horizontal="left" vertical="center"/>
    </xf>
    <xf numFmtId="0" fontId="32" fillId="0" borderId="34" xfId="53" applyFont="1" applyBorder="1" applyAlignment="1">
      <alignment horizontal="left" vertical="center"/>
    </xf>
    <xf numFmtId="0" fontId="22" fillId="0" borderId="71" xfId="53" applyFont="1" applyBorder="1" applyAlignment="1">
      <alignment horizontal="left" vertical="center"/>
    </xf>
    <xf numFmtId="0" fontId="22" fillId="0" borderId="70" xfId="53" applyFont="1" applyBorder="1" applyAlignment="1">
      <alignment horizontal="left" vertical="center"/>
    </xf>
    <xf numFmtId="0" fontId="32" fillId="0" borderId="72" xfId="53" applyFont="1" applyBorder="1" applyAlignment="1">
      <alignment vertical="center"/>
    </xf>
    <xf numFmtId="0" fontId="10" fillId="0" borderId="57" xfId="53" applyFont="1" applyBorder="1" applyAlignment="1">
      <alignment horizontal="left" vertical="center"/>
    </xf>
    <xf numFmtId="0" fontId="18" fillId="0" borderId="57" xfId="53" applyFont="1" applyBorder="1" applyAlignment="1">
      <alignment horizontal="left" vertical="center"/>
    </xf>
    <xf numFmtId="0" fontId="10" fillId="0" borderId="57" xfId="53" applyFont="1" applyBorder="1" applyAlignment="1">
      <alignment vertical="center"/>
    </xf>
    <xf numFmtId="0" fontId="32" fillId="0" borderId="57" xfId="53" applyFont="1" applyBorder="1" applyAlignment="1">
      <alignment vertical="center"/>
    </xf>
    <xf numFmtId="0" fontId="32" fillId="0" borderId="72" xfId="53" applyFont="1" applyBorder="1" applyAlignment="1">
      <alignment horizontal="center" vertical="center"/>
    </xf>
    <xf numFmtId="0" fontId="18" fillId="0" borderId="57" xfId="53" applyFont="1" applyBorder="1" applyAlignment="1">
      <alignment horizontal="center" vertical="center"/>
    </xf>
    <xf numFmtId="0" fontId="32" fillId="0" borderId="57" xfId="53" applyFont="1" applyBorder="1" applyAlignment="1">
      <alignment horizontal="center" vertical="center"/>
    </xf>
    <xf numFmtId="0" fontId="10" fillId="0" borderId="57" xfId="53" applyFont="1" applyBorder="1" applyAlignment="1">
      <alignment horizontal="center" vertical="center"/>
    </xf>
    <xf numFmtId="0" fontId="18" fillId="0" borderId="24" xfId="53" applyFont="1" applyBorder="1" applyAlignment="1">
      <alignment horizontal="center" vertical="center"/>
    </xf>
    <xf numFmtId="0" fontId="10" fillId="0" borderId="24" xfId="53" applyFont="1" applyBorder="1" applyAlignment="1">
      <alignment horizontal="center" vertical="center"/>
    </xf>
    <xf numFmtId="0" fontId="32" fillId="0" borderId="67" xfId="53" applyFont="1" applyBorder="1" applyAlignment="1">
      <alignment horizontal="left" vertical="center" wrapText="1"/>
    </xf>
    <xf numFmtId="0" fontId="32" fillId="0" borderId="68" xfId="53" applyFont="1" applyBorder="1" applyAlignment="1">
      <alignment horizontal="left" vertical="center" wrapText="1"/>
    </xf>
    <xf numFmtId="0" fontId="32" fillId="0" borderId="86" xfId="53" applyFont="1" applyBorder="1" applyAlignment="1">
      <alignment horizontal="left" vertical="center"/>
    </xf>
    <xf numFmtId="0" fontId="32" fillId="0" borderId="87" xfId="53" applyFont="1" applyBorder="1" applyAlignment="1">
      <alignment horizontal="left" vertical="center"/>
    </xf>
    <xf numFmtId="0" fontId="45" fillId="0" borderId="88" xfId="53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7" fillId="0" borderId="2" xfId="0" applyFont="1" applyFill="1" applyBorder="1" applyAlignment="1">
      <alignment horizontal="center" vertical="center"/>
    </xf>
    <xf numFmtId="9" fontId="18" fillId="0" borderId="2" xfId="53" applyNumberFormat="1" applyFont="1" applyBorder="1" applyAlignment="1">
      <alignment horizontal="center" vertical="center"/>
    </xf>
    <xf numFmtId="9" fontId="18" fillId="0" borderId="57" xfId="53" applyNumberFormat="1" applyFont="1" applyBorder="1" applyAlignment="1">
      <alignment horizontal="center" vertical="center"/>
    </xf>
    <xf numFmtId="9" fontId="18" fillId="0" borderId="24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left" vertical="center"/>
    </xf>
    <xf numFmtId="0" fontId="22" fillId="0" borderId="71" xfId="0" applyFont="1" applyBorder="1" applyAlignment="1">
      <alignment horizontal="left" vertical="center"/>
    </xf>
    <xf numFmtId="0" fontId="22" fillId="0" borderId="70" xfId="0" applyFont="1" applyBorder="1" applyAlignment="1">
      <alignment horizontal="left" vertical="center"/>
    </xf>
    <xf numFmtId="9" fontId="18" fillId="0" borderId="35" xfId="53" applyNumberFormat="1" applyFont="1" applyBorder="1" applyAlignment="1">
      <alignment horizontal="left" vertical="center"/>
    </xf>
    <xf numFmtId="9" fontId="18" fillId="0" borderId="30" xfId="53" applyNumberFormat="1" applyFont="1" applyBorder="1" applyAlignment="1">
      <alignment horizontal="left" vertical="center"/>
    </xf>
    <xf numFmtId="9" fontId="18" fillId="0" borderId="67" xfId="53" applyNumberFormat="1" applyFont="1" applyBorder="1" applyAlignment="1">
      <alignment horizontal="left" vertical="center"/>
    </xf>
    <xf numFmtId="9" fontId="18" fillId="0" borderId="68" xfId="53" applyNumberFormat="1" applyFont="1" applyBorder="1" applyAlignment="1">
      <alignment horizontal="left" vertical="center"/>
    </xf>
    <xf numFmtId="0" fontId="31" fillId="0" borderId="72" xfId="53" applyFont="1" applyFill="1" applyBorder="1" applyAlignment="1">
      <alignment horizontal="left" vertical="center"/>
    </xf>
    <xf numFmtId="0" fontId="31" fillId="0" borderId="57" xfId="53" applyFont="1" applyFill="1" applyBorder="1" applyAlignment="1">
      <alignment horizontal="left" vertical="center"/>
    </xf>
    <xf numFmtId="0" fontId="31" fillId="0" borderId="65" xfId="53" applyFont="1" applyFill="1" applyBorder="1" applyAlignment="1">
      <alignment horizontal="left" vertical="center"/>
    </xf>
    <xf numFmtId="0" fontId="31" fillId="0" borderId="68" xfId="53" applyFont="1" applyFill="1" applyBorder="1" applyAlignment="1">
      <alignment horizontal="left" vertical="center"/>
    </xf>
    <xf numFmtId="0" fontId="22" fillId="0" borderId="34" xfId="53" applyFont="1" applyFill="1" applyBorder="1" applyAlignment="1">
      <alignment horizontal="left" vertical="center"/>
    </xf>
    <xf numFmtId="0" fontId="18" fillId="0" borderId="89" xfId="53" applyFont="1" applyFill="1" applyBorder="1" applyAlignment="1">
      <alignment horizontal="left" vertical="center"/>
    </xf>
    <xf numFmtId="0" fontId="18" fillId="0" borderId="90" xfId="53" applyFont="1" applyFill="1" applyBorder="1" applyAlignment="1">
      <alignment horizontal="left" vertical="center"/>
    </xf>
    <xf numFmtId="0" fontId="22" fillId="0" borderId="61" xfId="53" applyFont="1" applyBorder="1" applyAlignment="1">
      <alignment vertical="center"/>
    </xf>
    <xf numFmtId="0" fontId="48" fillId="0" borderId="70" xfId="53" applyFont="1" applyBorder="1" applyAlignment="1">
      <alignment horizontal="center" vertical="center"/>
    </xf>
    <xf numFmtId="0" fontId="22" fillId="0" borderId="62" xfId="53" applyFont="1" applyBorder="1" applyAlignment="1">
      <alignment vertical="center"/>
    </xf>
    <xf numFmtId="0" fontId="18" fillId="0" borderId="91" xfId="53" applyFont="1" applyBorder="1" applyAlignment="1">
      <alignment vertical="center"/>
    </xf>
    <xf numFmtId="0" fontId="22" fillId="0" borderId="91" xfId="53" applyFont="1" applyBorder="1" applyAlignment="1">
      <alignment vertical="center"/>
    </xf>
    <xf numFmtId="58" fontId="10" fillId="0" borderId="62" xfId="53" applyNumberFormat="1" applyFont="1" applyBorder="1" applyAlignment="1">
      <alignment vertical="center"/>
    </xf>
    <xf numFmtId="0" fontId="22" fillId="0" borderId="34" xfId="53" applyFont="1" applyBorder="1" applyAlignment="1">
      <alignment horizontal="center" vertical="center"/>
    </xf>
    <xf numFmtId="0" fontId="18" fillId="0" borderId="92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32" fillId="0" borderId="93" xfId="53" applyFont="1" applyBorder="1" applyAlignment="1">
      <alignment horizontal="left" vertical="center"/>
    </xf>
    <xf numFmtId="0" fontId="22" fillId="0" borderId="75" xfId="53" applyFont="1" applyBorder="1" applyAlignment="1">
      <alignment horizontal="left" vertical="center"/>
    </xf>
    <xf numFmtId="0" fontId="18" fillId="0" borderId="76" xfId="53" applyFont="1" applyBorder="1" applyAlignment="1">
      <alignment horizontal="left" vertical="center"/>
    </xf>
    <xf numFmtId="0" fontId="32" fillId="0" borderId="0" xfId="53" applyFont="1" applyBorder="1" applyAlignment="1">
      <alignment vertical="center"/>
    </xf>
    <xf numFmtId="0" fontId="32" fillId="0" borderId="41" xfId="53" applyFont="1" applyBorder="1" applyAlignment="1">
      <alignment horizontal="left" vertical="center" wrapText="1"/>
    </xf>
    <xf numFmtId="0" fontId="32" fillId="0" borderId="76" xfId="53" applyFont="1" applyBorder="1" applyAlignment="1">
      <alignment horizontal="left" vertical="center"/>
    </xf>
    <xf numFmtId="0" fontId="32" fillId="0" borderId="2" xfId="53" applyFont="1" applyBorder="1" applyAlignment="1">
      <alignment horizontal="center" vertical="center"/>
    </xf>
    <xf numFmtId="0" fontId="49" fillId="0" borderId="40" xfId="53" applyFont="1" applyBorder="1" applyAlignment="1">
      <alignment horizontal="left" vertical="center"/>
    </xf>
    <xf numFmtId="0" fontId="11" fillId="0" borderId="25" xfId="53" applyFont="1" applyBorder="1" applyAlignment="1">
      <alignment horizontal="left" vertical="center"/>
    </xf>
    <xf numFmtId="0" fontId="22" fillId="0" borderId="75" xfId="0" applyFont="1" applyBorder="1" applyAlignment="1">
      <alignment horizontal="left" vertical="center"/>
    </xf>
    <xf numFmtId="9" fontId="18" fillId="0" borderId="39" xfId="53" applyNumberFormat="1" applyFont="1" applyBorder="1" applyAlignment="1">
      <alignment horizontal="left" vertical="center"/>
    </xf>
    <xf numFmtId="9" fontId="18" fillId="0" borderId="41" xfId="53" applyNumberFormat="1" applyFont="1" applyBorder="1" applyAlignment="1">
      <alignment horizontal="left" vertical="center"/>
    </xf>
    <xf numFmtId="0" fontId="31" fillId="0" borderId="76" xfId="53" applyFont="1" applyFill="1" applyBorder="1" applyAlignment="1">
      <alignment horizontal="left" vertical="center"/>
    </xf>
    <xf numFmtId="0" fontId="31" fillId="0" borderId="41" xfId="53" applyFont="1" applyFill="1" applyBorder="1" applyAlignment="1">
      <alignment horizontal="left" vertical="center"/>
    </xf>
    <xf numFmtId="0" fontId="18" fillId="0" borderId="94" xfId="53" applyFont="1" applyFill="1" applyBorder="1" applyAlignment="1">
      <alignment horizontal="left" vertical="center"/>
    </xf>
    <xf numFmtId="0" fontId="22" fillId="0" borderId="95" xfId="53" applyFont="1" applyBorder="1" applyAlignment="1">
      <alignment horizontal="center" vertical="center"/>
    </xf>
    <xf numFmtId="0" fontId="18" fillId="0" borderId="91" xfId="53" applyFont="1" applyBorder="1" applyAlignment="1">
      <alignment horizontal="center" vertical="center"/>
    </xf>
    <xf numFmtId="0" fontId="18" fillId="0" borderId="93" xfId="53" applyFont="1" applyBorder="1" applyAlignment="1">
      <alignment horizontal="center" vertical="center"/>
    </xf>
    <xf numFmtId="0" fontId="18" fillId="0" borderId="93" xfId="53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1" fillId="0" borderId="13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4" borderId="15" xfId="0" applyFill="1" applyBorder="1"/>
    <xf numFmtId="0" fontId="0" fillId="5" borderId="0" xfId="0" applyFill="1"/>
    <xf numFmtId="0" fontId="50" fillId="0" borderId="17" xfId="0" applyFont="1" applyBorder="1" applyAlignment="1">
      <alignment horizontal="center" vertical="center" wrapText="1"/>
    </xf>
    <xf numFmtId="0" fontId="51" fillId="0" borderId="96" xfId="0" applyFont="1" applyBorder="1" applyAlignment="1">
      <alignment horizontal="center" vertical="center"/>
    </xf>
    <xf numFmtId="0" fontId="51" fillId="0" borderId="18" xfId="0" applyFont="1" applyBorder="1"/>
    <xf numFmtId="0" fontId="0" fillId="0" borderId="18" xfId="0" applyBorder="1"/>
    <xf numFmtId="0" fontId="0" fillId="0" borderId="9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9" fillId="0" borderId="2" xfId="0" applyFont="1" applyBorder="1" applyAlignment="1" quotePrefix="1">
      <alignment horizontal="left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203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203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6964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6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67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686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686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6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11</xdr:col>
      <xdr:colOff>247650</xdr:colOff>
      <xdr:row>0</xdr:row>
      <xdr:rowOff>200025</xdr:rowOff>
    </xdr:from>
    <xdr:to>
      <xdr:col>18</xdr:col>
      <xdr:colOff>333375</xdr:colOff>
      <xdr:row>12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10650" y="200025"/>
          <a:ext cx="5619750" cy="2257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24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24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24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05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05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05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5941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5941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5941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648335</xdr:colOff>
      <xdr:row>4</xdr:row>
      <xdr:rowOff>159385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74305" y="581025"/>
          <a:ext cx="64833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4</xdr:row>
      <xdr:rowOff>169545</xdr:rowOff>
    </xdr:from>
    <xdr:to>
      <xdr:col>9</xdr:col>
      <xdr:colOff>217805</xdr:colOff>
      <xdr:row>7</xdr:row>
      <xdr:rowOff>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12405" y="1226820"/>
          <a:ext cx="1246505" cy="487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9" customWidth="1"/>
    <col min="3" max="3" width="10.125" customWidth="1"/>
  </cols>
  <sheetData>
    <row r="1" ht="21" customHeight="1" spans="1:2">
      <c r="A1" s="500"/>
      <c r="B1" s="501" t="s">
        <v>0</v>
      </c>
    </row>
    <row r="2" spans="1:2">
      <c r="A2" s="9">
        <v>1</v>
      </c>
      <c r="B2" s="502" t="s">
        <v>1</v>
      </c>
    </row>
    <row r="3" spans="1:2">
      <c r="A3" s="9">
        <v>2</v>
      </c>
      <c r="B3" s="502" t="s">
        <v>2</v>
      </c>
    </row>
    <row r="4" spans="1:2">
      <c r="A4" s="9">
        <v>3</v>
      </c>
      <c r="B4" s="502" t="s">
        <v>3</v>
      </c>
    </row>
    <row r="5" spans="1:2">
      <c r="A5" s="9">
        <v>4</v>
      </c>
      <c r="B5" s="502" t="s">
        <v>4</v>
      </c>
    </row>
    <row r="6" spans="1:2">
      <c r="A6" s="9">
        <v>5</v>
      </c>
      <c r="B6" s="502" t="s">
        <v>5</v>
      </c>
    </row>
    <row r="7" spans="1:2">
      <c r="A7" s="9">
        <v>6</v>
      </c>
      <c r="B7" s="502" t="s">
        <v>6</v>
      </c>
    </row>
    <row r="8" s="498" customFormat="1" ht="15" customHeight="1" spans="1:2">
      <c r="A8" s="503">
        <v>7</v>
      </c>
      <c r="B8" s="504" t="s">
        <v>7</v>
      </c>
    </row>
    <row r="9" ht="18.95" customHeight="1" spans="1:2">
      <c r="A9" s="500"/>
      <c r="B9" s="505" t="s">
        <v>8</v>
      </c>
    </row>
    <row r="10" ht="15.95" customHeight="1" spans="1:2">
      <c r="A10" s="9">
        <v>1</v>
      </c>
      <c r="B10" s="506" t="s">
        <v>9</v>
      </c>
    </row>
    <row r="11" spans="1:2">
      <c r="A11" s="9">
        <v>2</v>
      </c>
      <c r="B11" s="502" t="s">
        <v>10</v>
      </c>
    </row>
    <row r="12" spans="1:2">
      <c r="A12" s="9">
        <v>3</v>
      </c>
      <c r="B12" s="504" t="s">
        <v>11</v>
      </c>
    </row>
    <row r="13" spans="1:2">
      <c r="A13" s="9">
        <v>4</v>
      </c>
      <c r="B13" s="502" t="s">
        <v>12</v>
      </c>
    </row>
    <row r="14" spans="1:2">
      <c r="A14" s="9">
        <v>5</v>
      </c>
      <c r="B14" s="502" t="s">
        <v>13</v>
      </c>
    </row>
    <row r="15" spans="1:2">
      <c r="A15" s="9">
        <v>6</v>
      </c>
      <c r="B15" s="502" t="s">
        <v>14</v>
      </c>
    </row>
    <row r="16" spans="1:2">
      <c r="A16" s="9">
        <v>7</v>
      </c>
      <c r="B16" s="502" t="s">
        <v>15</v>
      </c>
    </row>
    <row r="17" spans="1:2">
      <c r="A17" s="9">
        <v>8</v>
      </c>
      <c r="B17" s="502" t="s">
        <v>16</v>
      </c>
    </row>
    <row r="18" spans="1:2">
      <c r="A18" s="9">
        <v>9</v>
      </c>
      <c r="B18" s="502" t="s">
        <v>17</v>
      </c>
    </row>
    <row r="19" spans="1:2">
      <c r="A19" s="9"/>
      <c r="B19" s="502"/>
    </row>
    <row r="20" ht="20.25" spans="1:2">
      <c r="A20" s="500"/>
      <c r="B20" s="501" t="s">
        <v>18</v>
      </c>
    </row>
    <row r="21" spans="1:2">
      <c r="A21" s="9">
        <v>1</v>
      </c>
      <c r="B21" s="507" t="s">
        <v>19</v>
      </c>
    </row>
    <row r="22" spans="1:2">
      <c r="A22" s="9">
        <v>2</v>
      </c>
      <c r="B22" s="502" t="s">
        <v>20</v>
      </c>
    </row>
    <row r="23" spans="1:2">
      <c r="A23" s="9">
        <v>3</v>
      </c>
      <c r="B23" s="502" t="s">
        <v>21</v>
      </c>
    </row>
    <row r="24" spans="1:2">
      <c r="A24" s="9">
        <v>4</v>
      </c>
      <c r="B24" s="502" t="s">
        <v>22</v>
      </c>
    </row>
    <row r="25" spans="1:2">
      <c r="A25" s="9">
        <v>5</v>
      </c>
      <c r="B25" s="502" t="s">
        <v>23</v>
      </c>
    </row>
    <row r="26" spans="1:2">
      <c r="A26" s="9">
        <v>6</v>
      </c>
      <c r="B26" s="502" t="s">
        <v>24</v>
      </c>
    </row>
    <row r="27" spans="1:2">
      <c r="A27" s="9">
        <v>7</v>
      </c>
      <c r="B27" s="502" t="s">
        <v>25</v>
      </c>
    </row>
    <row r="28" spans="1:2">
      <c r="A28" s="9"/>
      <c r="B28" s="502"/>
    </row>
    <row r="29" ht="20.25" spans="1:2">
      <c r="A29" s="500"/>
      <c r="B29" s="501" t="s">
        <v>26</v>
      </c>
    </row>
    <row r="30" spans="1:2">
      <c r="A30" s="9">
        <v>1</v>
      </c>
      <c r="B30" s="507" t="s">
        <v>27</v>
      </c>
    </row>
    <row r="31" spans="1:2">
      <c r="A31" s="9">
        <v>2</v>
      </c>
      <c r="B31" s="502" t="s">
        <v>28</v>
      </c>
    </row>
    <row r="32" spans="1:2">
      <c r="A32" s="9">
        <v>3</v>
      </c>
      <c r="B32" s="502" t="s">
        <v>29</v>
      </c>
    </row>
    <row r="33" ht="28.5" spans="1:2">
      <c r="A33" s="9">
        <v>4</v>
      </c>
      <c r="B33" s="502" t="s">
        <v>30</v>
      </c>
    </row>
    <row r="34" spans="1:2">
      <c r="A34" s="9">
        <v>5</v>
      </c>
      <c r="B34" s="502" t="s">
        <v>31</v>
      </c>
    </row>
    <row r="35" spans="1:2">
      <c r="A35" s="9">
        <v>6</v>
      </c>
      <c r="B35" s="502" t="s">
        <v>32</v>
      </c>
    </row>
    <row r="36" spans="1:2">
      <c r="A36" s="9">
        <v>7</v>
      </c>
      <c r="B36" s="502" t="s">
        <v>33</v>
      </c>
    </row>
    <row r="37" spans="1:2">
      <c r="A37" s="9"/>
      <c r="B37" s="502"/>
    </row>
    <row r="39" spans="1:2">
      <c r="A39" s="508" t="s">
        <v>34</v>
      </c>
      <c r="B39" s="509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256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281</v>
      </c>
      <c r="H2" s="4"/>
      <c r="I2" s="4" t="s">
        <v>282</v>
      </c>
      <c r="J2" s="4"/>
      <c r="K2" s="6" t="s">
        <v>283</v>
      </c>
      <c r="L2" s="71" t="s">
        <v>284</v>
      </c>
      <c r="M2" s="19" t="s">
        <v>285</v>
      </c>
    </row>
    <row r="3" s="1" customFormat="1" ht="16.5" spans="1:13">
      <c r="A3" s="4"/>
      <c r="B3" s="7"/>
      <c r="C3" s="7"/>
      <c r="D3" s="7"/>
      <c r="E3" s="7"/>
      <c r="F3" s="7"/>
      <c r="G3" s="4" t="s">
        <v>286</v>
      </c>
      <c r="H3" s="4" t="s">
        <v>287</v>
      </c>
      <c r="I3" s="4" t="s">
        <v>286</v>
      </c>
      <c r="J3" s="4" t="s">
        <v>287</v>
      </c>
      <c r="K3" s="8"/>
      <c r="L3" s="72"/>
      <c r="M3" s="20"/>
    </row>
    <row r="4" ht="22" customHeight="1" spans="1:13">
      <c r="A4" s="62">
        <v>1</v>
      </c>
      <c r="B4" s="24" t="s">
        <v>275</v>
      </c>
      <c r="C4" s="23" t="s">
        <v>271</v>
      </c>
      <c r="D4" s="23" t="s">
        <v>272</v>
      </c>
      <c r="E4" s="24" t="s">
        <v>273</v>
      </c>
      <c r="F4" s="25" t="s">
        <v>274</v>
      </c>
      <c r="G4" s="63">
        <v>-0.01</v>
      </c>
      <c r="H4" s="64">
        <v>-0.01</v>
      </c>
      <c r="I4" s="64">
        <v>-0.02</v>
      </c>
      <c r="J4" s="64">
        <v>-0.01</v>
      </c>
      <c r="K4" s="67"/>
      <c r="L4" s="11" t="s">
        <v>95</v>
      </c>
      <c r="M4" s="11" t="s">
        <v>288</v>
      </c>
    </row>
    <row r="5" ht="22" customHeight="1" spans="1:13">
      <c r="A5" s="62">
        <v>2</v>
      </c>
      <c r="B5" s="24" t="s">
        <v>275</v>
      </c>
      <c r="C5" s="23" t="s">
        <v>271</v>
      </c>
      <c r="D5" s="23" t="s">
        <v>272</v>
      </c>
      <c r="E5" s="24" t="s">
        <v>113</v>
      </c>
      <c r="F5" s="25" t="s">
        <v>274</v>
      </c>
      <c r="G5" s="63">
        <v>-0.01</v>
      </c>
      <c r="H5" s="64">
        <v>-0.01</v>
      </c>
      <c r="I5" s="64">
        <v>-0.02</v>
      </c>
      <c r="J5" s="64">
        <v>-0.01</v>
      </c>
      <c r="K5" s="67"/>
      <c r="L5" s="11" t="s">
        <v>95</v>
      </c>
      <c r="M5" s="11" t="s">
        <v>288</v>
      </c>
    </row>
    <row r="6" ht="22" customHeight="1" spans="1:13">
      <c r="A6" s="62">
        <v>3</v>
      </c>
      <c r="B6" s="24" t="s">
        <v>275</v>
      </c>
      <c r="C6" s="23" t="s">
        <v>276</v>
      </c>
      <c r="D6" s="23" t="s">
        <v>272</v>
      </c>
      <c r="E6" s="24" t="s">
        <v>111</v>
      </c>
      <c r="F6" s="25" t="s">
        <v>274</v>
      </c>
      <c r="G6" s="63">
        <v>-0.01</v>
      </c>
      <c r="H6" s="64">
        <v>-0.01</v>
      </c>
      <c r="I6" s="64">
        <v>-0.02</v>
      </c>
      <c r="J6" s="64">
        <v>-0.01</v>
      </c>
      <c r="K6" s="67"/>
      <c r="L6" s="11" t="s">
        <v>95</v>
      </c>
      <c r="M6" s="11" t="s">
        <v>288</v>
      </c>
    </row>
    <row r="7" ht="22" customHeight="1" spans="1:13">
      <c r="A7" s="62"/>
      <c r="B7" s="23"/>
      <c r="C7" s="23"/>
      <c r="D7" s="23"/>
      <c r="E7" s="24"/>
      <c r="F7" s="28"/>
      <c r="G7" s="63"/>
      <c r="H7" s="63"/>
      <c r="I7" s="64"/>
      <c r="J7" s="64"/>
      <c r="K7" s="67"/>
      <c r="L7" s="11"/>
      <c r="M7" s="11"/>
    </row>
    <row r="8" ht="22" customHeight="1" spans="1:13">
      <c r="A8" s="62"/>
      <c r="B8" s="65"/>
      <c r="C8" s="29"/>
      <c r="D8" s="29"/>
      <c r="E8" s="29"/>
      <c r="F8" s="66"/>
      <c r="G8" s="67"/>
      <c r="H8" s="68"/>
      <c r="I8" s="68"/>
      <c r="J8" s="68"/>
      <c r="K8" s="67"/>
      <c r="L8" s="9"/>
      <c r="M8" s="9"/>
    </row>
    <row r="9" ht="22" customHeight="1" spans="1:13">
      <c r="A9" s="62"/>
      <c r="B9" s="65"/>
      <c r="C9" s="29"/>
      <c r="D9" s="29"/>
      <c r="E9" s="29"/>
      <c r="F9" s="66"/>
      <c r="G9" s="67"/>
      <c r="H9" s="68"/>
      <c r="I9" s="68"/>
      <c r="J9" s="68"/>
      <c r="K9" s="67"/>
      <c r="L9" s="9"/>
      <c r="M9" s="9"/>
    </row>
    <row r="10" ht="22" customHeight="1" spans="1:13">
      <c r="A10" s="62"/>
      <c r="B10" s="65"/>
      <c r="C10" s="29"/>
      <c r="D10" s="29"/>
      <c r="E10" s="29"/>
      <c r="F10" s="66"/>
      <c r="G10" s="67"/>
      <c r="H10" s="68"/>
      <c r="I10" s="68"/>
      <c r="J10" s="68"/>
      <c r="K10" s="67"/>
      <c r="L10" s="9"/>
      <c r="M10" s="9"/>
    </row>
    <row r="11" ht="22" customHeight="1" spans="1:13">
      <c r="A11" s="62"/>
      <c r="B11" s="65"/>
      <c r="C11" s="29"/>
      <c r="D11" s="29"/>
      <c r="E11" s="29"/>
      <c r="F11" s="66"/>
      <c r="G11" s="67"/>
      <c r="H11" s="68"/>
      <c r="I11" s="68"/>
      <c r="J11" s="68"/>
      <c r="K11" s="67"/>
      <c r="L11" s="9"/>
      <c r="M11" s="9"/>
    </row>
    <row r="12" s="2" customFormat="1" ht="18.75" spans="1:13">
      <c r="A12" s="13" t="s">
        <v>289</v>
      </c>
      <c r="B12" s="14"/>
      <c r="C12" s="14"/>
      <c r="D12" s="29"/>
      <c r="E12" s="15"/>
      <c r="F12" s="66"/>
      <c r="G12" s="30"/>
      <c r="H12" s="13" t="s">
        <v>278</v>
      </c>
      <c r="I12" s="14"/>
      <c r="J12" s="14"/>
      <c r="K12" s="15"/>
      <c r="L12" s="73"/>
      <c r="M12" s="21"/>
    </row>
    <row r="13" ht="84" customHeight="1" spans="1:13">
      <c r="A13" s="69" t="s">
        <v>290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4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24.6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292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37" t="s">
        <v>293</v>
      </c>
      <c r="H2" s="38"/>
      <c r="I2" s="59"/>
      <c r="J2" s="37" t="s">
        <v>294</v>
      </c>
      <c r="K2" s="38"/>
      <c r="L2" s="59"/>
      <c r="M2" s="37" t="s">
        <v>295</v>
      </c>
      <c r="N2" s="38"/>
      <c r="O2" s="59"/>
      <c r="P2" s="37" t="s">
        <v>296</v>
      </c>
      <c r="Q2" s="38"/>
      <c r="R2" s="59"/>
      <c r="S2" s="38" t="s">
        <v>297</v>
      </c>
      <c r="T2" s="38"/>
      <c r="U2" s="59"/>
      <c r="V2" s="33" t="s">
        <v>298</v>
      </c>
      <c r="W2" s="33" t="s">
        <v>270</v>
      </c>
    </row>
    <row r="3" s="1" customFormat="1" ht="16.5" spans="1:23">
      <c r="A3" s="7"/>
      <c r="B3" s="39"/>
      <c r="C3" s="39"/>
      <c r="D3" s="39"/>
      <c r="E3" s="39"/>
      <c r="F3" s="39"/>
      <c r="G3" s="4" t="s">
        <v>299</v>
      </c>
      <c r="H3" s="4" t="s">
        <v>67</v>
      </c>
      <c r="I3" s="4" t="s">
        <v>261</v>
      </c>
      <c r="J3" s="4" t="s">
        <v>299</v>
      </c>
      <c r="K3" s="4" t="s">
        <v>67</v>
      </c>
      <c r="L3" s="4" t="s">
        <v>261</v>
      </c>
      <c r="M3" s="4" t="s">
        <v>299</v>
      </c>
      <c r="N3" s="4" t="s">
        <v>67</v>
      </c>
      <c r="O3" s="4" t="s">
        <v>261</v>
      </c>
      <c r="P3" s="4" t="s">
        <v>299</v>
      </c>
      <c r="Q3" s="4" t="s">
        <v>67</v>
      </c>
      <c r="R3" s="4" t="s">
        <v>261</v>
      </c>
      <c r="S3" s="4" t="s">
        <v>299</v>
      </c>
      <c r="T3" s="4" t="s">
        <v>67</v>
      </c>
      <c r="U3" s="4" t="s">
        <v>261</v>
      </c>
      <c r="V3" s="61"/>
      <c r="W3" s="61"/>
    </row>
    <row r="4" ht="18.75" spans="1:23">
      <c r="A4" s="40" t="s">
        <v>300</v>
      </c>
      <c r="B4" s="41" t="s">
        <v>275</v>
      </c>
      <c r="C4" s="23" t="s">
        <v>271</v>
      </c>
      <c r="D4" s="23" t="s">
        <v>272</v>
      </c>
      <c r="E4" s="24" t="s">
        <v>273</v>
      </c>
      <c r="F4" s="25" t="s">
        <v>274</v>
      </c>
      <c r="G4" s="510" t="s">
        <v>301</v>
      </c>
      <c r="H4" s="43"/>
      <c r="I4" s="43" t="s">
        <v>302</v>
      </c>
      <c r="J4" s="43"/>
      <c r="K4" s="27"/>
      <c r="L4" s="27"/>
      <c r="M4" s="11"/>
      <c r="N4" s="11"/>
      <c r="O4" s="11"/>
      <c r="P4" s="11"/>
      <c r="Q4" s="11"/>
      <c r="R4" s="11"/>
      <c r="S4" s="11"/>
      <c r="T4" s="11"/>
      <c r="U4" s="11"/>
      <c r="V4" s="11" t="s">
        <v>303</v>
      </c>
      <c r="W4" s="11"/>
    </row>
    <row r="5" ht="18.75" spans="1:23">
      <c r="A5" s="44"/>
      <c r="B5" s="45"/>
      <c r="C5" s="23" t="s">
        <v>271</v>
      </c>
      <c r="D5" s="23" t="s">
        <v>272</v>
      </c>
      <c r="E5" s="24" t="s">
        <v>113</v>
      </c>
      <c r="F5" s="25" t="s">
        <v>274</v>
      </c>
      <c r="G5" s="46" t="s">
        <v>304</v>
      </c>
      <c r="H5" s="47"/>
      <c r="I5" s="60"/>
      <c r="J5" s="46" t="s">
        <v>305</v>
      </c>
      <c r="K5" s="47"/>
      <c r="L5" s="60"/>
      <c r="M5" s="37" t="s">
        <v>306</v>
      </c>
      <c r="N5" s="38"/>
      <c r="O5" s="59"/>
      <c r="P5" s="37" t="s">
        <v>307</v>
      </c>
      <c r="Q5" s="38"/>
      <c r="R5" s="59"/>
      <c r="S5" s="38" t="s">
        <v>308</v>
      </c>
      <c r="T5" s="38"/>
      <c r="U5" s="59"/>
      <c r="V5" s="11"/>
      <c r="W5" s="11"/>
    </row>
    <row r="6" ht="18.75" spans="1:23">
      <c r="A6" s="44"/>
      <c r="B6" s="45"/>
      <c r="C6" s="23" t="s">
        <v>276</v>
      </c>
      <c r="D6" s="23" t="s">
        <v>272</v>
      </c>
      <c r="E6" s="24" t="s">
        <v>111</v>
      </c>
      <c r="F6" s="25" t="s">
        <v>274</v>
      </c>
      <c r="G6" s="48" t="s">
        <v>299</v>
      </c>
      <c r="H6" s="48" t="s">
        <v>67</v>
      </c>
      <c r="I6" s="48" t="s">
        <v>261</v>
      </c>
      <c r="J6" s="48" t="s">
        <v>299</v>
      </c>
      <c r="K6" s="48" t="s">
        <v>67</v>
      </c>
      <c r="L6" s="48" t="s">
        <v>261</v>
      </c>
      <c r="M6" s="4" t="s">
        <v>299</v>
      </c>
      <c r="N6" s="4" t="s">
        <v>67</v>
      </c>
      <c r="O6" s="4" t="s">
        <v>261</v>
      </c>
      <c r="P6" s="4" t="s">
        <v>299</v>
      </c>
      <c r="Q6" s="4" t="s">
        <v>67</v>
      </c>
      <c r="R6" s="4" t="s">
        <v>261</v>
      </c>
      <c r="S6" s="4" t="s">
        <v>299</v>
      </c>
      <c r="T6" s="4" t="s">
        <v>67</v>
      </c>
      <c r="U6" s="4" t="s">
        <v>261</v>
      </c>
      <c r="V6" s="11"/>
      <c r="W6" s="11"/>
    </row>
    <row r="7" ht="18.75" spans="1:23">
      <c r="A7" s="49"/>
      <c r="B7" s="50"/>
      <c r="C7" s="23"/>
      <c r="D7" s="23"/>
      <c r="E7" s="24"/>
      <c r="F7" s="51"/>
      <c r="G7" s="27"/>
      <c r="H7" s="43"/>
      <c r="I7" s="43"/>
      <c r="J7" s="43"/>
      <c r="K7" s="43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0"/>
      <c r="B8" s="41"/>
      <c r="C8" s="52"/>
      <c r="D8" s="52"/>
      <c r="E8" s="52"/>
      <c r="F8" s="40"/>
      <c r="G8" s="11"/>
      <c r="H8" s="43"/>
      <c r="I8" s="43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22" customHeight="1" spans="1:23">
      <c r="A9" s="44"/>
      <c r="B9" s="45"/>
      <c r="C9" s="49"/>
      <c r="D9" s="53"/>
      <c r="E9" s="49"/>
      <c r="F9" s="49"/>
      <c r="G9" s="11"/>
      <c r="H9" s="43"/>
      <c r="I9" s="43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40"/>
      <c r="B10" s="41"/>
      <c r="C10" s="54"/>
      <c r="D10" s="52"/>
      <c r="E10" s="54"/>
      <c r="F10" s="40"/>
      <c r="G10" s="11"/>
      <c r="H10" s="43"/>
      <c r="I10" s="43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44"/>
      <c r="B11" s="45"/>
      <c r="C11" s="55"/>
      <c r="D11" s="53"/>
      <c r="E11" s="55"/>
      <c r="F11" s="49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6"/>
      <c r="B12" s="56"/>
      <c r="C12" s="56"/>
      <c r="D12" s="56"/>
      <c r="E12" s="56"/>
      <c r="F12" s="5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5"/>
      <c r="B13" s="55"/>
      <c r="C13" s="55"/>
      <c r="D13" s="55"/>
      <c r="E13" s="55"/>
      <c r="F13" s="5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3" t="s">
        <v>309</v>
      </c>
      <c r="B17" s="14"/>
      <c r="C17" s="14"/>
      <c r="D17" s="14"/>
      <c r="E17" s="15"/>
      <c r="F17" s="16"/>
      <c r="G17" s="30"/>
      <c r="H17" s="36"/>
      <c r="I17" s="36"/>
      <c r="J17" s="13" t="s">
        <v>278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57" t="s">
        <v>310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312</v>
      </c>
      <c r="B2" s="33" t="s">
        <v>257</v>
      </c>
      <c r="C2" s="33" t="s">
        <v>258</v>
      </c>
      <c r="D2" s="33" t="s">
        <v>259</v>
      </c>
      <c r="E2" s="33" t="s">
        <v>260</v>
      </c>
      <c r="F2" s="33" t="s">
        <v>261</v>
      </c>
      <c r="G2" s="32" t="s">
        <v>313</v>
      </c>
      <c r="H2" s="32" t="s">
        <v>314</v>
      </c>
      <c r="I2" s="32" t="s">
        <v>315</v>
      </c>
      <c r="J2" s="32" t="s">
        <v>314</v>
      </c>
      <c r="K2" s="32" t="s">
        <v>316</v>
      </c>
      <c r="L2" s="32" t="s">
        <v>314</v>
      </c>
      <c r="M2" s="33" t="s">
        <v>298</v>
      </c>
      <c r="N2" s="33" t="s">
        <v>270</v>
      </c>
    </row>
    <row r="3" spans="1:1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4" t="s">
        <v>312</v>
      </c>
      <c r="B4" s="35" t="s">
        <v>317</v>
      </c>
      <c r="C4" s="35" t="s">
        <v>299</v>
      </c>
      <c r="D4" s="35" t="s">
        <v>259</v>
      </c>
      <c r="E4" s="33" t="s">
        <v>260</v>
      </c>
      <c r="F4" s="33" t="s">
        <v>261</v>
      </c>
      <c r="G4" s="32" t="s">
        <v>313</v>
      </c>
      <c r="H4" s="32" t="s">
        <v>314</v>
      </c>
      <c r="I4" s="32" t="s">
        <v>315</v>
      </c>
      <c r="J4" s="32" t="s">
        <v>314</v>
      </c>
      <c r="K4" s="32" t="s">
        <v>316</v>
      </c>
      <c r="L4" s="32" t="s">
        <v>314</v>
      </c>
      <c r="M4" s="33" t="s">
        <v>298</v>
      </c>
      <c r="N4" s="33" t="s">
        <v>270</v>
      </c>
    </row>
    <row r="5" spans="1:14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3" t="s">
        <v>318</v>
      </c>
      <c r="B11" s="14"/>
      <c r="C11" s="14"/>
      <c r="D11" s="15"/>
      <c r="E11" s="16"/>
      <c r="F11" s="36"/>
      <c r="G11" s="30"/>
      <c r="H11" s="36"/>
      <c r="I11" s="13" t="s">
        <v>319</v>
      </c>
      <c r="J11" s="14"/>
      <c r="K11" s="14"/>
      <c r="L11" s="14"/>
      <c r="M11" s="14"/>
      <c r="N11" s="21"/>
    </row>
    <row r="12" ht="16.5" spans="1:14">
      <c r="A12" s="17" t="s">
        <v>320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1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292</v>
      </c>
      <c r="B2" s="5" t="s">
        <v>261</v>
      </c>
      <c r="C2" s="5" t="s">
        <v>257</v>
      </c>
      <c r="D2" s="5" t="s">
        <v>258</v>
      </c>
      <c r="E2" s="5" t="s">
        <v>259</v>
      </c>
      <c r="F2" s="5" t="s">
        <v>260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298</v>
      </c>
      <c r="L2" s="5" t="s">
        <v>270</v>
      </c>
    </row>
    <row r="3" ht="18.75" spans="1:12">
      <c r="A3" s="22" t="s">
        <v>300</v>
      </c>
      <c r="B3" s="23" t="s">
        <v>275</v>
      </c>
      <c r="C3" s="23" t="s">
        <v>271</v>
      </c>
      <c r="D3" s="23" t="s">
        <v>272</v>
      </c>
      <c r="E3" s="24" t="s">
        <v>273</v>
      </c>
      <c r="F3" s="25" t="s">
        <v>274</v>
      </c>
      <c r="G3" s="26" t="s">
        <v>326</v>
      </c>
      <c r="H3" s="27" t="s">
        <v>327</v>
      </c>
      <c r="I3" s="27"/>
      <c r="J3" s="11"/>
      <c r="K3" s="31" t="s">
        <v>328</v>
      </c>
      <c r="L3" s="11" t="s">
        <v>288</v>
      </c>
    </row>
    <row r="4" ht="18.75" spans="1:12">
      <c r="A4" s="22" t="s">
        <v>300</v>
      </c>
      <c r="B4" s="23" t="s">
        <v>275</v>
      </c>
      <c r="C4" s="23" t="s">
        <v>271</v>
      </c>
      <c r="D4" s="23" t="s">
        <v>272</v>
      </c>
      <c r="E4" s="24" t="s">
        <v>113</v>
      </c>
      <c r="F4" s="25" t="s">
        <v>274</v>
      </c>
      <c r="G4" s="26" t="s">
        <v>326</v>
      </c>
      <c r="H4" s="27" t="s">
        <v>327</v>
      </c>
      <c r="I4" s="27"/>
      <c r="J4" s="11"/>
      <c r="K4" s="31" t="s">
        <v>328</v>
      </c>
      <c r="L4" s="11" t="s">
        <v>288</v>
      </c>
    </row>
    <row r="5" ht="18.75" spans="1:12">
      <c r="A5" s="22" t="s">
        <v>300</v>
      </c>
      <c r="B5" s="23" t="s">
        <v>275</v>
      </c>
      <c r="C5" s="23" t="s">
        <v>276</v>
      </c>
      <c r="D5" s="23" t="s">
        <v>272</v>
      </c>
      <c r="E5" s="24" t="s">
        <v>111</v>
      </c>
      <c r="F5" s="25" t="s">
        <v>274</v>
      </c>
      <c r="G5" s="26" t="s">
        <v>326</v>
      </c>
      <c r="H5" s="27" t="s">
        <v>327</v>
      </c>
      <c r="I5" s="9"/>
      <c r="J5" s="9"/>
      <c r="K5" s="31" t="s">
        <v>328</v>
      </c>
      <c r="L5" s="11" t="s">
        <v>288</v>
      </c>
    </row>
    <row r="6" ht="18.75" spans="1:12">
      <c r="A6" s="22"/>
      <c r="B6" s="23"/>
      <c r="C6" s="23"/>
      <c r="D6" s="23"/>
      <c r="E6" s="24"/>
      <c r="F6" s="28"/>
      <c r="G6" s="26"/>
      <c r="H6" s="27"/>
      <c r="I6" s="9"/>
      <c r="J6" s="9"/>
      <c r="K6" s="31"/>
      <c r="L6" s="11"/>
    </row>
    <row r="7" spans="1:12">
      <c r="A7" s="9"/>
      <c r="B7" s="2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3" t="s">
        <v>329</v>
      </c>
      <c r="B9" s="14"/>
      <c r="C9" s="14"/>
      <c r="D9" s="14"/>
      <c r="E9" s="15"/>
      <c r="F9" s="16"/>
      <c r="G9" s="30"/>
      <c r="H9" s="13" t="s">
        <v>330</v>
      </c>
      <c r="I9" s="14"/>
      <c r="J9" s="14"/>
      <c r="K9" s="14"/>
      <c r="L9" s="21"/>
    </row>
    <row r="10" ht="16.5" spans="1:12">
      <c r="A10" s="17" t="s">
        <v>331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256</v>
      </c>
      <c r="B2" s="5" t="s">
        <v>261</v>
      </c>
      <c r="C2" s="5" t="s">
        <v>299</v>
      </c>
      <c r="D2" s="5" t="s">
        <v>259</v>
      </c>
      <c r="E2" s="5" t="s">
        <v>260</v>
      </c>
      <c r="F2" s="4" t="s">
        <v>333</v>
      </c>
      <c r="G2" s="4" t="s">
        <v>282</v>
      </c>
      <c r="H2" s="6" t="s">
        <v>283</v>
      </c>
      <c r="I2" s="19" t="s">
        <v>285</v>
      </c>
    </row>
    <row r="3" s="1" customFormat="1" ht="16.5" spans="1:9">
      <c r="A3" s="4"/>
      <c r="B3" s="7"/>
      <c r="C3" s="7"/>
      <c r="D3" s="7"/>
      <c r="E3" s="7"/>
      <c r="F3" s="4" t="s">
        <v>334</v>
      </c>
      <c r="G3" s="4" t="s">
        <v>286</v>
      </c>
      <c r="H3" s="8"/>
      <c r="I3" s="20"/>
    </row>
    <row r="4" spans="1:9">
      <c r="A4" s="9"/>
      <c r="B4" s="9"/>
      <c r="C4" s="10"/>
      <c r="D4" s="11"/>
      <c r="E4" s="11"/>
      <c r="F4" s="12"/>
      <c r="G4" s="12"/>
      <c r="H4" s="11"/>
      <c r="I4" s="11"/>
    </row>
    <row r="5" spans="1:9">
      <c r="A5" s="9"/>
      <c r="B5" s="9"/>
      <c r="C5" s="11"/>
      <c r="D5" s="11"/>
      <c r="E5" s="11"/>
      <c r="F5" s="11"/>
      <c r="G5" s="11"/>
      <c r="H5" s="11"/>
      <c r="I5" s="11"/>
    </row>
    <row r="6" spans="1:9">
      <c r="A6" s="9"/>
      <c r="B6" s="9"/>
      <c r="C6" s="11"/>
      <c r="D6" s="11"/>
      <c r="E6" s="11"/>
      <c r="F6" s="11"/>
      <c r="G6" s="11"/>
      <c r="H6" s="11"/>
      <c r="I6" s="11"/>
    </row>
    <row r="7" spans="1:9">
      <c r="A7" s="9"/>
      <c r="B7" s="9"/>
      <c r="C7" s="11"/>
      <c r="D7" s="11"/>
      <c r="E7" s="11"/>
      <c r="F7" s="11"/>
      <c r="G7" s="11"/>
      <c r="H7" s="11"/>
      <c r="I7" s="11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3" t="s">
        <v>335</v>
      </c>
      <c r="B12" s="14"/>
      <c r="C12" s="14"/>
      <c r="D12" s="15"/>
      <c r="E12" s="16"/>
      <c r="F12" s="13" t="s">
        <v>336</v>
      </c>
      <c r="G12" s="14"/>
      <c r="H12" s="15"/>
      <c r="I12" s="21"/>
    </row>
    <row r="13" ht="16.5" spans="1:9">
      <c r="A13" s="17" t="s">
        <v>337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8" t="s">
        <v>35</v>
      </c>
      <c r="C2" s="479"/>
      <c r="D2" s="479"/>
      <c r="E2" s="479"/>
      <c r="F2" s="479"/>
      <c r="G2" s="479"/>
      <c r="H2" s="479"/>
      <c r="I2" s="493"/>
    </row>
    <row r="3" ht="27.95" customHeight="1" spans="2:9">
      <c r="B3" s="480"/>
      <c r="C3" s="481"/>
      <c r="D3" s="482" t="s">
        <v>36</v>
      </c>
      <c r="E3" s="483"/>
      <c r="F3" s="484" t="s">
        <v>37</v>
      </c>
      <c r="G3" s="485"/>
      <c r="H3" s="482" t="s">
        <v>38</v>
      </c>
      <c r="I3" s="494"/>
    </row>
    <row r="4" ht="27.95" customHeight="1" spans="2:9">
      <c r="B4" s="480" t="s">
        <v>39</v>
      </c>
      <c r="C4" s="481" t="s">
        <v>40</v>
      </c>
      <c r="D4" s="481" t="s">
        <v>41</v>
      </c>
      <c r="E4" s="481" t="s">
        <v>42</v>
      </c>
      <c r="F4" s="486" t="s">
        <v>41</v>
      </c>
      <c r="G4" s="486" t="s">
        <v>42</v>
      </c>
      <c r="H4" s="481" t="s">
        <v>41</v>
      </c>
      <c r="I4" s="495" t="s">
        <v>42</v>
      </c>
    </row>
    <row r="5" ht="27.95" customHeight="1" spans="2:9">
      <c r="B5" s="487" t="s">
        <v>43</v>
      </c>
      <c r="C5" s="9">
        <v>13</v>
      </c>
      <c r="D5" s="9">
        <v>0</v>
      </c>
      <c r="E5" s="9">
        <v>1</v>
      </c>
      <c r="F5" s="488">
        <v>0</v>
      </c>
      <c r="G5" s="488">
        <v>1</v>
      </c>
      <c r="H5" s="9">
        <v>1</v>
      </c>
      <c r="I5" s="496">
        <v>2</v>
      </c>
    </row>
    <row r="6" ht="27.95" customHeight="1" spans="2:9">
      <c r="B6" s="487" t="s">
        <v>44</v>
      </c>
      <c r="C6" s="9">
        <v>20</v>
      </c>
      <c r="D6" s="9">
        <v>0</v>
      </c>
      <c r="E6" s="9">
        <v>1</v>
      </c>
      <c r="F6" s="488">
        <v>1</v>
      </c>
      <c r="G6" s="488">
        <v>2</v>
      </c>
      <c r="H6" s="9">
        <v>2</v>
      </c>
      <c r="I6" s="496">
        <v>3</v>
      </c>
    </row>
    <row r="7" ht="27.95" customHeight="1" spans="2:9">
      <c r="B7" s="487" t="s">
        <v>45</v>
      </c>
      <c r="C7" s="9">
        <v>32</v>
      </c>
      <c r="D7" s="9">
        <v>0</v>
      </c>
      <c r="E7" s="9">
        <v>1</v>
      </c>
      <c r="F7" s="488">
        <v>2</v>
      </c>
      <c r="G7" s="488">
        <v>3</v>
      </c>
      <c r="H7" s="9">
        <v>3</v>
      </c>
      <c r="I7" s="496">
        <v>4</v>
      </c>
    </row>
    <row r="8" ht="27.95" customHeight="1" spans="2:9">
      <c r="B8" s="487" t="s">
        <v>46</v>
      </c>
      <c r="C8" s="9">
        <v>50</v>
      </c>
      <c r="D8" s="9">
        <v>1</v>
      </c>
      <c r="E8" s="9">
        <v>2</v>
      </c>
      <c r="F8" s="488">
        <v>3</v>
      </c>
      <c r="G8" s="488">
        <v>4</v>
      </c>
      <c r="H8" s="9">
        <v>5</v>
      </c>
      <c r="I8" s="496">
        <v>6</v>
      </c>
    </row>
    <row r="9" ht="27.95" customHeight="1" spans="2:9">
      <c r="B9" s="487" t="s">
        <v>47</v>
      </c>
      <c r="C9" s="9">
        <v>80</v>
      </c>
      <c r="D9" s="9">
        <v>2</v>
      </c>
      <c r="E9" s="9">
        <v>3</v>
      </c>
      <c r="F9" s="488">
        <v>5</v>
      </c>
      <c r="G9" s="488">
        <v>6</v>
      </c>
      <c r="H9" s="9">
        <v>7</v>
      </c>
      <c r="I9" s="496">
        <v>8</v>
      </c>
    </row>
    <row r="10" ht="27.95" customHeight="1" spans="2:9">
      <c r="B10" s="487" t="s">
        <v>48</v>
      </c>
      <c r="C10" s="9">
        <v>125</v>
      </c>
      <c r="D10" s="9">
        <v>3</v>
      </c>
      <c r="E10" s="9">
        <v>4</v>
      </c>
      <c r="F10" s="488">
        <v>7</v>
      </c>
      <c r="G10" s="488">
        <v>8</v>
      </c>
      <c r="H10" s="9">
        <v>10</v>
      </c>
      <c r="I10" s="496">
        <v>11</v>
      </c>
    </row>
    <row r="11" ht="27.95" customHeight="1" spans="2:9">
      <c r="B11" s="487" t="s">
        <v>49</v>
      </c>
      <c r="C11" s="9">
        <v>200</v>
      </c>
      <c r="D11" s="9">
        <v>5</v>
      </c>
      <c r="E11" s="9">
        <v>6</v>
      </c>
      <c r="F11" s="488">
        <v>10</v>
      </c>
      <c r="G11" s="488">
        <v>11</v>
      </c>
      <c r="H11" s="9">
        <v>14</v>
      </c>
      <c r="I11" s="496">
        <v>15</v>
      </c>
    </row>
    <row r="12" ht="27.95" customHeight="1" spans="2:9">
      <c r="B12" s="489" t="s">
        <v>50</v>
      </c>
      <c r="C12" s="490">
        <v>315</v>
      </c>
      <c r="D12" s="490">
        <v>7</v>
      </c>
      <c r="E12" s="490">
        <v>8</v>
      </c>
      <c r="F12" s="491">
        <v>14</v>
      </c>
      <c r="G12" s="491">
        <v>15</v>
      </c>
      <c r="H12" s="490">
        <v>21</v>
      </c>
      <c r="I12" s="497">
        <v>22</v>
      </c>
    </row>
    <row r="14" spans="2:4">
      <c r="B14" s="492" t="s">
        <v>51</v>
      </c>
      <c r="C14" s="492"/>
      <c r="D14" s="49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I58" sqref="I58"/>
    </sheetView>
  </sheetViews>
  <sheetFormatPr defaultColWidth="10.375" defaultRowHeight="16.5" customHeight="1"/>
  <cols>
    <col min="1" max="1" width="11.125" style="285" customWidth="1"/>
    <col min="2" max="9" width="10.375" style="285"/>
    <col min="10" max="10" width="8.875" style="285" customWidth="1"/>
    <col min="11" max="11" width="12" style="285" customWidth="1"/>
    <col min="12" max="16384" width="10.375" style="285"/>
  </cols>
  <sheetData>
    <row r="1" ht="21" spans="1:11">
      <c r="A1" s="408" t="s">
        <v>52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ht="15" spans="1:11">
      <c r="A2" s="286" t="s">
        <v>53</v>
      </c>
      <c r="B2" s="287" t="s">
        <v>54</v>
      </c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60" t="s">
        <v>56</v>
      </c>
      <c r="J2" s="360"/>
      <c r="K2" s="361"/>
    </row>
    <row r="3" ht="14.25" spans="1:11">
      <c r="A3" s="290" t="s">
        <v>58</v>
      </c>
      <c r="B3" s="291"/>
      <c r="C3" s="292"/>
      <c r="D3" s="293" t="s">
        <v>59</v>
      </c>
      <c r="E3" s="294"/>
      <c r="F3" s="294"/>
      <c r="G3" s="295"/>
      <c r="H3" s="293" t="s">
        <v>60</v>
      </c>
      <c r="I3" s="294"/>
      <c r="J3" s="294"/>
      <c r="K3" s="295"/>
    </row>
    <row r="4" ht="14.25" spans="1:11">
      <c r="A4" s="296" t="s">
        <v>61</v>
      </c>
      <c r="B4" s="145" t="s">
        <v>62</v>
      </c>
      <c r="C4" s="146"/>
      <c r="D4" s="296" t="s">
        <v>63</v>
      </c>
      <c r="E4" s="297"/>
      <c r="F4" s="298">
        <v>45438</v>
      </c>
      <c r="G4" s="299"/>
      <c r="H4" s="296" t="s">
        <v>64</v>
      </c>
      <c r="I4" s="297"/>
      <c r="J4" s="145" t="s">
        <v>65</v>
      </c>
      <c r="K4" s="146" t="s">
        <v>66</v>
      </c>
    </row>
    <row r="5" ht="14.25" spans="1:11">
      <c r="A5" s="300" t="s">
        <v>67</v>
      </c>
      <c r="B5" s="145" t="s">
        <v>68</v>
      </c>
      <c r="C5" s="146"/>
      <c r="D5" s="296" t="s">
        <v>69</v>
      </c>
      <c r="E5" s="297"/>
      <c r="F5" s="298">
        <v>45426</v>
      </c>
      <c r="G5" s="299"/>
      <c r="H5" s="296" t="s">
        <v>70</v>
      </c>
      <c r="I5" s="297"/>
      <c r="J5" s="145" t="s">
        <v>65</v>
      </c>
      <c r="K5" s="146" t="s">
        <v>66</v>
      </c>
    </row>
    <row r="6" ht="14.25" spans="1:11">
      <c r="A6" s="296" t="s">
        <v>71</v>
      </c>
      <c r="B6" s="301" t="s">
        <v>72</v>
      </c>
      <c r="C6" s="302">
        <v>6</v>
      </c>
      <c r="D6" s="300" t="s">
        <v>73</v>
      </c>
      <c r="E6" s="303"/>
      <c r="F6" s="298">
        <v>45432</v>
      </c>
      <c r="G6" s="299"/>
      <c r="H6" s="296" t="s">
        <v>74</v>
      </c>
      <c r="I6" s="297"/>
      <c r="J6" s="145" t="s">
        <v>65</v>
      </c>
      <c r="K6" s="146" t="s">
        <v>66</v>
      </c>
    </row>
    <row r="7" ht="14.25" spans="1:11">
      <c r="A7" s="296" t="s">
        <v>75</v>
      </c>
      <c r="B7" s="304">
        <f>1277+924</f>
        <v>2201</v>
      </c>
      <c r="C7" s="305"/>
      <c r="D7" s="300" t="s">
        <v>76</v>
      </c>
      <c r="E7" s="306"/>
      <c r="F7" s="298">
        <v>45434</v>
      </c>
      <c r="G7" s="299"/>
      <c r="H7" s="296" t="s">
        <v>77</v>
      </c>
      <c r="I7" s="297"/>
      <c r="J7" s="145" t="s">
        <v>65</v>
      </c>
      <c r="K7" s="146" t="s">
        <v>66</v>
      </c>
    </row>
    <row r="8" ht="15" spans="1:11">
      <c r="A8" s="307" t="s">
        <v>78</v>
      </c>
      <c r="B8" s="308" t="s">
        <v>79</v>
      </c>
      <c r="C8" s="309"/>
      <c r="D8" s="310" t="s">
        <v>80</v>
      </c>
      <c r="E8" s="311"/>
      <c r="F8" s="312">
        <v>45435</v>
      </c>
      <c r="G8" s="313"/>
      <c r="H8" s="310" t="s">
        <v>81</v>
      </c>
      <c r="I8" s="311"/>
      <c r="J8" s="330" t="s">
        <v>65</v>
      </c>
      <c r="K8" s="362" t="s">
        <v>66</v>
      </c>
    </row>
    <row r="9" ht="15" spans="1:11">
      <c r="A9" s="409" t="s">
        <v>82</v>
      </c>
      <c r="B9" s="410"/>
      <c r="C9" s="410"/>
      <c r="D9" s="411"/>
      <c r="E9" s="411"/>
      <c r="F9" s="411"/>
      <c r="G9" s="411"/>
      <c r="H9" s="411"/>
      <c r="I9" s="411"/>
      <c r="J9" s="411"/>
      <c r="K9" s="459"/>
    </row>
    <row r="10" ht="15" spans="1:11">
      <c r="A10" s="412" t="s">
        <v>83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60"/>
    </row>
    <row r="11" ht="14.25" spans="1:11">
      <c r="A11" s="414" t="s">
        <v>84</v>
      </c>
      <c r="B11" s="415" t="s">
        <v>85</v>
      </c>
      <c r="C11" s="416" t="s">
        <v>86</v>
      </c>
      <c r="D11" s="417"/>
      <c r="E11" s="418" t="s">
        <v>87</v>
      </c>
      <c r="F11" s="415" t="s">
        <v>85</v>
      </c>
      <c r="G11" s="416" t="s">
        <v>86</v>
      </c>
      <c r="H11" s="416" t="s">
        <v>88</v>
      </c>
      <c r="I11" s="418" t="s">
        <v>89</v>
      </c>
      <c r="J11" s="415" t="s">
        <v>85</v>
      </c>
      <c r="K11" s="461" t="s">
        <v>86</v>
      </c>
    </row>
    <row r="12" ht="14.25" spans="1:11">
      <c r="A12" s="300" t="s">
        <v>90</v>
      </c>
      <c r="B12" s="320" t="s">
        <v>85</v>
      </c>
      <c r="C12" s="145" t="s">
        <v>86</v>
      </c>
      <c r="D12" s="306"/>
      <c r="E12" s="303" t="s">
        <v>91</v>
      </c>
      <c r="F12" s="320" t="s">
        <v>85</v>
      </c>
      <c r="G12" s="145" t="s">
        <v>86</v>
      </c>
      <c r="H12" s="145" t="s">
        <v>88</v>
      </c>
      <c r="I12" s="303" t="s">
        <v>92</v>
      </c>
      <c r="J12" s="320" t="s">
        <v>85</v>
      </c>
      <c r="K12" s="146" t="s">
        <v>86</v>
      </c>
    </row>
    <row r="13" ht="14.25" spans="1:11">
      <c r="A13" s="300" t="s">
        <v>93</v>
      </c>
      <c r="B13" s="320" t="s">
        <v>85</v>
      </c>
      <c r="C13" s="145" t="s">
        <v>86</v>
      </c>
      <c r="D13" s="306"/>
      <c r="E13" s="303" t="s">
        <v>94</v>
      </c>
      <c r="F13" s="145" t="s">
        <v>95</v>
      </c>
      <c r="G13" s="145" t="s">
        <v>96</v>
      </c>
      <c r="H13" s="145" t="s">
        <v>88</v>
      </c>
      <c r="I13" s="303" t="s">
        <v>97</v>
      </c>
      <c r="J13" s="320" t="s">
        <v>85</v>
      </c>
      <c r="K13" s="146" t="s">
        <v>86</v>
      </c>
    </row>
    <row r="14" ht="15" spans="1:11">
      <c r="A14" s="310" t="s">
        <v>98</v>
      </c>
      <c r="B14" s="311"/>
      <c r="C14" s="311"/>
      <c r="D14" s="311"/>
      <c r="E14" s="311"/>
      <c r="F14" s="311"/>
      <c r="G14" s="311"/>
      <c r="H14" s="311"/>
      <c r="I14" s="311"/>
      <c r="J14" s="311"/>
      <c r="K14" s="364"/>
    </row>
    <row r="15" ht="15" spans="1:11">
      <c r="A15" s="412" t="s">
        <v>99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60"/>
    </row>
    <row r="16" ht="14.25" spans="1:11">
      <c r="A16" s="419" t="s">
        <v>100</v>
      </c>
      <c r="B16" s="416" t="s">
        <v>95</v>
      </c>
      <c r="C16" s="416" t="s">
        <v>96</v>
      </c>
      <c r="D16" s="420"/>
      <c r="E16" s="421" t="s">
        <v>101</v>
      </c>
      <c r="F16" s="416" t="s">
        <v>95</v>
      </c>
      <c r="G16" s="416" t="s">
        <v>96</v>
      </c>
      <c r="H16" s="422"/>
      <c r="I16" s="421" t="s">
        <v>102</v>
      </c>
      <c r="J16" s="416" t="s">
        <v>95</v>
      </c>
      <c r="K16" s="461" t="s">
        <v>96</v>
      </c>
    </row>
    <row r="17" customHeight="1" spans="1:22">
      <c r="A17" s="337" t="s">
        <v>103</v>
      </c>
      <c r="B17" s="145" t="s">
        <v>95</v>
      </c>
      <c r="C17" s="145" t="s">
        <v>96</v>
      </c>
      <c r="D17" s="423"/>
      <c r="E17" s="338" t="s">
        <v>104</v>
      </c>
      <c r="F17" s="145" t="s">
        <v>95</v>
      </c>
      <c r="G17" s="145" t="s">
        <v>96</v>
      </c>
      <c r="H17" s="424"/>
      <c r="I17" s="338" t="s">
        <v>105</v>
      </c>
      <c r="J17" s="145" t="s">
        <v>95</v>
      </c>
      <c r="K17" s="146" t="s">
        <v>96</v>
      </c>
      <c r="L17" s="462"/>
      <c r="M17" s="462"/>
      <c r="N17" s="462"/>
      <c r="O17" s="462"/>
      <c r="P17" s="462"/>
      <c r="Q17" s="462"/>
      <c r="R17" s="462"/>
      <c r="S17" s="462"/>
      <c r="T17" s="462"/>
      <c r="U17" s="462"/>
      <c r="V17" s="462"/>
    </row>
    <row r="18" ht="18" customHeight="1" spans="1:11">
      <c r="A18" s="425" t="s">
        <v>106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63"/>
    </row>
    <row r="19" s="407" customFormat="1" ht="18" customHeight="1" spans="1:11">
      <c r="A19" s="412" t="s">
        <v>107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60"/>
    </row>
    <row r="20" customHeight="1" spans="1:11">
      <c r="A20" s="427" t="s">
        <v>108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64"/>
    </row>
    <row r="21" ht="21.75" customHeight="1" spans="1:11">
      <c r="A21" s="429" t="s">
        <v>109</v>
      </c>
      <c r="B21" s="107"/>
      <c r="C21" s="430">
        <v>120</v>
      </c>
      <c r="D21" s="430">
        <v>130</v>
      </c>
      <c r="E21" s="430">
        <v>140</v>
      </c>
      <c r="F21" s="430">
        <v>150</v>
      </c>
      <c r="G21" s="430">
        <v>160</v>
      </c>
      <c r="H21" s="431">
        <v>165</v>
      </c>
      <c r="I21" s="107"/>
      <c r="J21" s="465"/>
      <c r="K21" s="369" t="s">
        <v>110</v>
      </c>
    </row>
    <row r="22" ht="23" customHeight="1" spans="1:11">
      <c r="A22" s="432" t="s">
        <v>111</v>
      </c>
      <c r="B22" s="433"/>
      <c r="C22" s="433" t="s">
        <v>95</v>
      </c>
      <c r="D22" s="433" t="s">
        <v>95</v>
      </c>
      <c r="E22" s="433" t="s">
        <v>95</v>
      </c>
      <c r="F22" s="433" t="s">
        <v>95</v>
      </c>
      <c r="G22" s="433" t="s">
        <v>95</v>
      </c>
      <c r="H22" s="433" t="s">
        <v>95</v>
      </c>
      <c r="I22" s="433"/>
      <c r="J22" s="433"/>
      <c r="K22" s="466" t="s">
        <v>95</v>
      </c>
    </row>
    <row r="23" ht="23" customHeight="1" spans="1:11">
      <c r="A23" s="432" t="s">
        <v>112</v>
      </c>
      <c r="B23" s="433"/>
      <c r="C23" s="433" t="s">
        <v>95</v>
      </c>
      <c r="D23" s="433" t="s">
        <v>95</v>
      </c>
      <c r="E23" s="433" t="s">
        <v>95</v>
      </c>
      <c r="F23" s="433" t="s">
        <v>95</v>
      </c>
      <c r="G23" s="433" t="s">
        <v>95</v>
      </c>
      <c r="H23" s="433" t="s">
        <v>95</v>
      </c>
      <c r="I23" s="433"/>
      <c r="J23" s="433"/>
      <c r="K23" s="466" t="s">
        <v>95</v>
      </c>
    </row>
    <row r="24" ht="23" customHeight="1" spans="1:11">
      <c r="A24" s="432" t="s">
        <v>113</v>
      </c>
      <c r="B24" s="434"/>
      <c r="C24" s="433" t="s">
        <v>95</v>
      </c>
      <c r="D24" s="433" t="s">
        <v>95</v>
      </c>
      <c r="E24" s="433" t="s">
        <v>95</v>
      </c>
      <c r="F24" s="433" t="s">
        <v>95</v>
      </c>
      <c r="G24" s="433" t="s">
        <v>95</v>
      </c>
      <c r="H24" s="433" t="s">
        <v>95</v>
      </c>
      <c r="I24" s="433"/>
      <c r="J24" s="433"/>
      <c r="K24" s="466" t="s">
        <v>95</v>
      </c>
    </row>
    <row r="25" ht="23" customHeight="1" spans="1:11">
      <c r="A25" s="432"/>
      <c r="B25" s="435"/>
      <c r="C25" s="433"/>
      <c r="D25" s="433"/>
      <c r="E25" s="433"/>
      <c r="F25" s="433"/>
      <c r="G25" s="433"/>
      <c r="H25" s="433"/>
      <c r="I25" s="435"/>
      <c r="J25" s="435"/>
      <c r="K25" s="467"/>
    </row>
    <row r="26" ht="23" customHeight="1" spans="1:11">
      <c r="A26" s="436"/>
      <c r="B26" s="435"/>
      <c r="C26" s="435"/>
      <c r="D26" s="435"/>
      <c r="E26" s="435"/>
      <c r="F26" s="435"/>
      <c r="G26" s="435"/>
      <c r="H26" s="435"/>
      <c r="I26" s="435"/>
      <c r="J26" s="435"/>
      <c r="K26" s="467"/>
    </row>
    <row r="27" ht="23" customHeight="1" spans="1:11">
      <c r="A27" s="436"/>
      <c r="B27" s="435"/>
      <c r="C27" s="435"/>
      <c r="D27" s="435"/>
      <c r="E27" s="435"/>
      <c r="F27" s="435"/>
      <c r="G27" s="435"/>
      <c r="H27" s="435"/>
      <c r="I27" s="435"/>
      <c r="J27" s="435"/>
      <c r="K27" s="467"/>
    </row>
    <row r="28" ht="18" customHeight="1" spans="1:11">
      <c r="A28" s="437" t="s">
        <v>114</v>
      </c>
      <c r="B28" s="438"/>
      <c r="C28" s="438"/>
      <c r="D28" s="438"/>
      <c r="E28" s="438"/>
      <c r="F28" s="438"/>
      <c r="G28" s="438"/>
      <c r="H28" s="438"/>
      <c r="I28" s="438"/>
      <c r="J28" s="438"/>
      <c r="K28" s="468"/>
    </row>
    <row r="29" ht="18.75" customHeight="1" spans="1:11">
      <c r="A29" s="439"/>
      <c r="B29" s="440"/>
      <c r="C29" s="440"/>
      <c r="D29" s="440"/>
      <c r="E29" s="440"/>
      <c r="F29" s="440"/>
      <c r="G29" s="440"/>
      <c r="H29" s="440"/>
      <c r="I29" s="440"/>
      <c r="J29" s="440"/>
      <c r="K29" s="469"/>
    </row>
    <row r="30" ht="18.75" customHeight="1" spans="1:11">
      <c r="A30" s="441"/>
      <c r="B30" s="442"/>
      <c r="C30" s="442"/>
      <c r="D30" s="442"/>
      <c r="E30" s="442"/>
      <c r="F30" s="442"/>
      <c r="G30" s="442"/>
      <c r="H30" s="442"/>
      <c r="I30" s="442"/>
      <c r="J30" s="442"/>
      <c r="K30" s="470"/>
    </row>
    <row r="31" ht="18" customHeight="1" spans="1:11">
      <c r="A31" s="437" t="s">
        <v>115</v>
      </c>
      <c r="B31" s="438"/>
      <c r="C31" s="438"/>
      <c r="D31" s="438"/>
      <c r="E31" s="438"/>
      <c r="F31" s="438"/>
      <c r="G31" s="438"/>
      <c r="H31" s="438"/>
      <c r="I31" s="438"/>
      <c r="J31" s="438"/>
      <c r="K31" s="468"/>
    </row>
    <row r="32" ht="14.25" spans="1:11">
      <c r="A32" s="443" t="s">
        <v>116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71"/>
    </row>
    <row r="33" ht="15" spans="1:11">
      <c r="A33" s="153" t="s">
        <v>117</v>
      </c>
      <c r="B33" s="154"/>
      <c r="C33" s="145" t="s">
        <v>65</v>
      </c>
      <c r="D33" s="145" t="s">
        <v>66</v>
      </c>
      <c r="E33" s="445" t="s">
        <v>118</v>
      </c>
      <c r="F33" s="446"/>
      <c r="G33" s="446"/>
      <c r="H33" s="446"/>
      <c r="I33" s="446"/>
      <c r="J33" s="446"/>
      <c r="K33" s="472"/>
    </row>
    <row r="34" ht="15" spans="1:11">
      <c r="A34" s="447" t="s">
        <v>119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</row>
    <row r="35" ht="21" customHeight="1" spans="1:11">
      <c r="A35" s="448"/>
      <c r="B35" s="449"/>
      <c r="C35" s="449"/>
      <c r="D35" s="449"/>
      <c r="E35" s="449"/>
      <c r="F35" s="449"/>
      <c r="G35" s="449"/>
      <c r="H35" s="449"/>
      <c r="I35" s="449"/>
      <c r="J35" s="449"/>
      <c r="K35" s="473"/>
    </row>
    <row r="36" ht="21" customHeight="1" spans="1:1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75"/>
    </row>
    <row r="37" ht="21" customHeight="1" spans="1:11">
      <c r="A37" s="345"/>
      <c r="B37" s="346"/>
      <c r="C37" s="346"/>
      <c r="D37" s="346"/>
      <c r="E37" s="346"/>
      <c r="F37" s="346"/>
      <c r="G37" s="346"/>
      <c r="H37" s="346"/>
      <c r="I37" s="346"/>
      <c r="J37" s="346"/>
      <c r="K37" s="375"/>
    </row>
    <row r="38" ht="21" customHeight="1" spans="1:11">
      <c r="A38" s="345"/>
      <c r="B38" s="346"/>
      <c r="C38" s="346"/>
      <c r="D38" s="346"/>
      <c r="E38" s="346"/>
      <c r="F38" s="346"/>
      <c r="G38" s="346"/>
      <c r="H38" s="346"/>
      <c r="I38" s="346"/>
      <c r="J38" s="346"/>
      <c r="K38" s="375"/>
    </row>
    <row r="39" ht="21" customHeight="1" spans="1:11">
      <c r="A39" s="345"/>
      <c r="B39" s="346"/>
      <c r="C39" s="346"/>
      <c r="D39" s="346"/>
      <c r="E39" s="346"/>
      <c r="F39" s="346"/>
      <c r="G39" s="346"/>
      <c r="H39" s="346"/>
      <c r="I39" s="346"/>
      <c r="J39" s="346"/>
      <c r="K39" s="375"/>
    </row>
    <row r="40" ht="21" customHeight="1" spans="1:11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375"/>
    </row>
    <row r="41" ht="21" customHeight="1" spans="1:11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375"/>
    </row>
    <row r="42" ht="15" spans="1:11">
      <c r="A42" s="340" t="s">
        <v>120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73"/>
    </row>
    <row r="43" ht="15" spans="1:11">
      <c r="A43" s="412" t="s">
        <v>121</v>
      </c>
      <c r="B43" s="413"/>
      <c r="C43" s="413"/>
      <c r="D43" s="413"/>
      <c r="E43" s="413"/>
      <c r="F43" s="413"/>
      <c r="G43" s="413"/>
      <c r="H43" s="413"/>
      <c r="I43" s="413"/>
      <c r="J43" s="413"/>
      <c r="K43" s="460"/>
    </row>
    <row r="44" ht="14.25" spans="1:11">
      <c r="A44" s="419" t="s">
        <v>122</v>
      </c>
      <c r="B44" s="416" t="s">
        <v>95</v>
      </c>
      <c r="C44" s="416" t="s">
        <v>96</v>
      </c>
      <c r="D44" s="416" t="s">
        <v>88</v>
      </c>
      <c r="E44" s="421" t="s">
        <v>123</v>
      </c>
      <c r="F44" s="416" t="s">
        <v>95</v>
      </c>
      <c r="G44" s="416" t="s">
        <v>96</v>
      </c>
      <c r="H44" s="416" t="s">
        <v>88</v>
      </c>
      <c r="I44" s="421" t="s">
        <v>124</v>
      </c>
      <c r="J44" s="416" t="s">
        <v>95</v>
      </c>
      <c r="K44" s="461" t="s">
        <v>96</v>
      </c>
    </row>
    <row r="45" ht="14.25" spans="1:11">
      <c r="A45" s="337" t="s">
        <v>87</v>
      </c>
      <c r="B45" s="145" t="s">
        <v>95</v>
      </c>
      <c r="C45" s="145" t="s">
        <v>96</v>
      </c>
      <c r="D45" s="145" t="s">
        <v>88</v>
      </c>
      <c r="E45" s="338" t="s">
        <v>94</v>
      </c>
      <c r="F45" s="145" t="s">
        <v>95</v>
      </c>
      <c r="G45" s="145" t="s">
        <v>96</v>
      </c>
      <c r="H45" s="145" t="s">
        <v>88</v>
      </c>
      <c r="I45" s="338" t="s">
        <v>105</v>
      </c>
      <c r="J45" s="145" t="s">
        <v>95</v>
      </c>
      <c r="K45" s="146" t="s">
        <v>96</v>
      </c>
    </row>
    <row r="46" ht="15" spans="1:11">
      <c r="A46" s="310" t="s">
        <v>98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64"/>
    </row>
    <row r="47" ht="15" spans="1:11">
      <c r="A47" s="447" t="s">
        <v>125</v>
      </c>
      <c r="B47" s="447"/>
      <c r="C47" s="447"/>
      <c r="D47" s="447"/>
      <c r="E47" s="447"/>
      <c r="F47" s="447"/>
      <c r="G47" s="447"/>
      <c r="H47" s="447"/>
      <c r="I47" s="447"/>
      <c r="J47" s="447"/>
      <c r="K47" s="447"/>
    </row>
    <row r="48" ht="15" spans="1:11">
      <c r="A48" s="448"/>
      <c r="B48" s="449"/>
      <c r="C48" s="449"/>
      <c r="D48" s="449"/>
      <c r="E48" s="449"/>
      <c r="F48" s="449"/>
      <c r="G48" s="449"/>
      <c r="H48" s="449"/>
      <c r="I48" s="449"/>
      <c r="J48" s="449"/>
      <c r="K48" s="473"/>
    </row>
    <row r="49" ht="15" spans="1:11">
      <c r="A49" s="450" t="s">
        <v>126</v>
      </c>
      <c r="B49" s="451" t="s">
        <v>127</v>
      </c>
      <c r="C49" s="451"/>
      <c r="D49" s="452" t="s">
        <v>128</v>
      </c>
      <c r="E49" s="453" t="s">
        <v>129</v>
      </c>
      <c r="F49" s="454" t="s">
        <v>130</v>
      </c>
      <c r="G49" s="455">
        <v>45428</v>
      </c>
      <c r="H49" s="456" t="s">
        <v>131</v>
      </c>
      <c r="I49" s="474"/>
      <c r="J49" s="475" t="s">
        <v>132</v>
      </c>
      <c r="K49" s="476"/>
    </row>
    <row r="50" ht="15" spans="1:11">
      <c r="A50" s="447" t="s">
        <v>133</v>
      </c>
      <c r="B50" s="447"/>
      <c r="C50" s="447"/>
      <c r="D50" s="447"/>
      <c r="E50" s="447"/>
      <c r="F50" s="447"/>
      <c r="G50" s="447"/>
      <c r="H50" s="447"/>
      <c r="I50" s="447"/>
      <c r="J50" s="447"/>
      <c r="K50" s="447"/>
    </row>
    <row r="51" ht="24" customHeight="1" spans="1:11">
      <c r="A51" s="457" t="s">
        <v>134</v>
      </c>
      <c r="B51" s="458"/>
      <c r="C51" s="458"/>
      <c r="D51" s="458"/>
      <c r="E51" s="458"/>
      <c r="F51" s="458"/>
      <c r="G51" s="458"/>
      <c r="H51" s="458"/>
      <c r="I51" s="458"/>
      <c r="J51" s="458"/>
      <c r="K51" s="477"/>
    </row>
    <row r="52" ht="15" spans="1:11">
      <c r="A52" s="450" t="s">
        <v>126</v>
      </c>
      <c r="B52" s="451" t="s">
        <v>127</v>
      </c>
      <c r="C52" s="451"/>
      <c r="D52" s="452" t="s">
        <v>128</v>
      </c>
      <c r="E52" s="453" t="s">
        <v>129</v>
      </c>
      <c r="F52" s="454" t="s">
        <v>135</v>
      </c>
      <c r="G52" s="455">
        <v>45428</v>
      </c>
      <c r="H52" s="456" t="s">
        <v>131</v>
      </c>
      <c r="I52" s="474"/>
      <c r="J52" s="475" t="s">
        <v>132</v>
      </c>
      <c r="K52" s="47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3"/>
  <sheetViews>
    <sheetView workbookViewId="0">
      <selection activeCell="M15" sqref="M15:M19"/>
    </sheetView>
  </sheetViews>
  <sheetFormatPr defaultColWidth="9" defaultRowHeight="14.25"/>
  <cols>
    <col min="1" max="1" width="21.625" style="86" customWidth="1"/>
    <col min="2" max="2" width="9" style="86" customWidth="1"/>
    <col min="3" max="4" width="8.5" style="87" customWidth="1"/>
    <col min="5" max="7" width="8.5" style="86" customWidth="1"/>
    <col min="8" max="8" width="6.5" style="86" customWidth="1"/>
    <col min="9" max="9" width="2.75" style="86" customWidth="1"/>
    <col min="10" max="10" width="9.15833333333333" style="86" customWidth="1"/>
    <col min="11" max="11" width="10.75" style="86" customWidth="1"/>
    <col min="12" max="15" width="9.75" style="86" customWidth="1"/>
    <col min="16" max="16" width="9.75" style="381" customWidth="1"/>
    <col min="17" max="254" width="9" style="86"/>
    <col min="255" max="16384" width="9" style="89"/>
  </cols>
  <sheetData>
    <row r="1" s="86" customFormat="1" ht="29" customHeight="1" spans="1:257">
      <c r="A1" s="90" t="s">
        <v>136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3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s="86" customFormat="1" ht="20" customHeight="1" spans="1:257">
      <c r="A2" s="218" t="s">
        <v>61</v>
      </c>
      <c r="B2" s="382" t="str">
        <f>首期!B4</f>
        <v>QAMMAM94102</v>
      </c>
      <c r="C2" s="383"/>
      <c r="D2" s="384"/>
      <c r="E2" s="221" t="s">
        <v>67</v>
      </c>
      <c r="F2" s="222" t="s">
        <v>68</v>
      </c>
      <c r="G2" s="222"/>
      <c r="H2" s="222"/>
      <c r="I2" s="390"/>
      <c r="J2" s="391" t="s">
        <v>57</v>
      </c>
      <c r="K2" s="264" t="s">
        <v>56</v>
      </c>
      <c r="L2" s="264"/>
      <c r="M2" s="264"/>
      <c r="N2" s="264"/>
      <c r="O2" s="392"/>
      <c r="P2" s="393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s="86" customFormat="1" spans="1:257">
      <c r="A3" s="225" t="s">
        <v>137</v>
      </c>
      <c r="B3" s="101" t="s">
        <v>138</v>
      </c>
      <c r="C3" s="102"/>
      <c r="D3" s="101"/>
      <c r="E3" s="101"/>
      <c r="F3" s="101"/>
      <c r="G3" s="101"/>
      <c r="H3" s="101"/>
      <c r="I3" s="394"/>
      <c r="J3" s="126"/>
      <c r="K3" s="126"/>
      <c r="L3" s="126"/>
      <c r="M3" s="126"/>
      <c r="N3" s="126"/>
      <c r="O3" s="395"/>
      <c r="P3" s="396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  <c r="IV3" s="89"/>
      <c r="IW3" s="89"/>
    </row>
    <row r="4" s="86" customFormat="1" ht="16.5" spans="1:257">
      <c r="A4" s="225"/>
      <c r="B4" s="104" t="s">
        <v>139</v>
      </c>
      <c r="C4" s="105" t="s">
        <v>140</v>
      </c>
      <c r="D4" s="104" t="s">
        <v>141</v>
      </c>
      <c r="E4" s="104" t="s">
        <v>142</v>
      </c>
      <c r="F4" s="106" t="s">
        <v>143</v>
      </c>
      <c r="G4" s="104" t="s">
        <v>144</v>
      </c>
      <c r="H4" s="385" t="s">
        <v>145</v>
      </c>
      <c r="I4" s="394"/>
      <c r="J4" s="397"/>
      <c r="K4" s="398" t="s">
        <v>112</v>
      </c>
      <c r="L4" s="398" t="s">
        <v>146</v>
      </c>
      <c r="M4" s="398" t="s">
        <v>147</v>
      </c>
      <c r="N4" s="399"/>
      <c r="O4" s="399"/>
      <c r="P4" s="400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</row>
    <row r="5" s="86" customFormat="1" ht="16.5" spans="1:257">
      <c r="A5" s="225"/>
      <c r="B5" s="107"/>
      <c r="C5" s="107"/>
      <c r="D5" s="108"/>
      <c r="E5" s="108"/>
      <c r="F5" s="108"/>
      <c r="G5" s="108"/>
      <c r="H5" s="385"/>
      <c r="I5" s="103"/>
      <c r="J5" s="270"/>
      <c r="K5" s="401"/>
      <c r="L5" s="105">
        <v>140</v>
      </c>
      <c r="M5" s="105">
        <v>140</v>
      </c>
      <c r="N5" s="402"/>
      <c r="O5" s="401"/>
      <c r="P5" s="403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</row>
    <row r="6" s="86" customFormat="1" ht="20" customHeight="1" spans="1:257">
      <c r="A6" s="386" t="s">
        <v>148</v>
      </c>
      <c r="B6" s="110">
        <f t="shared" ref="B6:B9" si="0">C6-5</f>
        <v>71</v>
      </c>
      <c r="C6" s="111">
        <v>76</v>
      </c>
      <c r="D6" s="110">
        <f>C6+6</f>
        <v>82</v>
      </c>
      <c r="E6" s="110">
        <f>D6+6</f>
        <v>88</v>
      </c>
      <c r="F6" s="110">
        <f>E6+6</f>
        <v>94</v>
      </c>
      <c r="G6" s="110">
        <f t="shared" ref="G6:G9" si="1">F6+3</f>
        <v>97</v>
      </c>
      <c r="H6" s="110"/>
      <c r="I6" s="103"/>
      <c r="J6" s="270"/>
      <c r="K6" s="270"/>
      <c r="L6" s="270" t="s">
        <v>149</v>
      </c>
      <c r="M6" s="270" t="s">
        <v>150</v>
      </c>
      <c r="N6" s="270"/>
      <c r="O6" s="270"/>
      <c r="P6" s="404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  <c r="IV6" s="89"/>
      <c r="IW6" s="89"/>
    </row>
    <row r="7" s="86" customFormat="1" ht="20" customHeight="1" spans="1:257">
      <c r="A7" s="386" t="s">
        <v>151</v>
      </c>
      <c r="B7" s="110">
        <f>C7-3</f>
        <v>51</v>
      </c>
      <c r="C7" s="111">
        <v>54</v>
      </c>
      <c r="D7" s="110">
        <f>C7+4</f>
        <v>58</v>
      </c>
      <c r="E7" s="110">
        <f>D7+3</f>
        <v>61</v>
      </c>
      <c r="F7" s="110">
        <f>E7+4</f>
        <v>65</v>
      </c>
      <c r="G7" s="110">
        <f>F7+2</f>
        <v>67</v>
      </c>
      <c r="H7" s="110"/>
      <c r="I7" s="103"/>
      <c r="J7" s="270"/>
      <c r="K7" s="270"/>
      <c r="L7" s="270" t="s">
        <v>149</v>
      </c>
      <c r="M7" s="270" t="s">
        <v>149</v>
      </c>
      <c r="N7" s="270"/>
      <c r="O7" s="270"/>
      <c r="P7" s="404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</row>
    <row r="8" s="86" customFormat="1" ht="20" customHeight="1" spans="1:257">
      <c r="A8" s="386" t="s">
        <v>152</v>
      </c>
      <c r="B8" s="110">
        <f t="shared" si="0"/>
        <v>73</v>
      </c>
      <c r="C8" s="111">
        <v>78</v>
      </c>
      <c r="D8" s="110">
        <f>C8+5</f>
        <v>83</v>
      </c>
      <c r="E8" s="110">
        <f>D8+5</f>
        <v>88</v>
      </c>
      <c r="F8" s="110">
        <f>E8+5</f>
        <v>93</v>
      </c>
      <c r="G8" s="110">
        <f t="shared" si="1"/>
        <v>96</v>
      </c>
      <c r="H8" s="110"/>
      <c r="I8" s="103"/>
      <c r="J8" s="270"/>
      <c r="K8" s="270"/>
      <c r="L8" s="270" t="s">
        <v>149</v>
      </c>
      <c r="M8" s="270" t="s">
        <v>149</v>
      </c>
      <c r="N8" s="270"/>
      <c r="O8" s="270"/>
      <c r="P8" s="404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  <c r="IV8" s="89"/>
      <c r="IW8" s="89"/>
    </row>
    <row r="9" s="86" customFormat="1" ht="20" customHeight="1" spans="1:257">
      <c r="A9" s="386" t="s">
        <v>153</v>
      </c>
      <c r="B9" s="110">
        <f t="shared" si="0"/>
        <v>77</v>
      </c>
      <c r="C9" s="111">
        <v>82</v>
      </c>
      <c r="D9" s="110">
        <f>C9+5</f>
        <v>87</v>
      </c>
      <c r="E9" s="110">
        <f>D9+5</f>
        <v>92</v>
      </c>
      <c r="F9" s="110">
        <f>E9+5</f>
        <v>97</v>
      </c>
      <c r="G9" s="110">
        <f t="shared" si="1"/>
        <v>100</v>
      </c>
      <c r="H9" s="110"/>
      <c r="I9" s="103"/>
      <c r="J9" s="270"/>
      <c r="K9" s="270"/>
      <c r="L9" s="270" t="s">
        <v>154</v>
      </c>
      <c r="M9" s="270" t="s">
        <v>155</v>
      </c>
      <c r="N9" s="270"/>
      <c r="O9" s="270"/>
      <c r="P9" s="404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</row>
    <row r="10" s="86" customFormat="1" ht="20" customHeight="1" spans="1:257">
      <c r="A10" s="386" t="s">
        <v>156</v>
      </c>
      <c r="B10" s="110">
        <f>C10-1.6</f>
        <v>22.9</v>
      </c>
      <c r="C10" s="111">
        <v>24.5</v>
      </c>
      <c r="D10" s="110">
        <f>C10+1.6</f>
        <v>26.1</v>
      </c>
      <c r="E10" s="110">
        <f>D10+1.6</f>
        <v>27.7</v>
      </c>
      <c r="F10" s="110">
        <f>E10+1.6</f>
        <v>29.3</v>
      </c>
      <c r="G10" s="110">
        <f>F10+0.9</f>
        <v>30.2</v>
      </c>
      <c r="H10" s="110"/>
      <c r="I10" s="103"/>
      <c r="J10" s="270"/>
      <c r="K10" s="270"/>
      <c r="L10" s="270" t="s">
        <v>157</v>
      </c>
      <c r="M10" s="270" t="s">
        <v>149</v>
      </c>
      <c r="N10" s="270"/>
      <c r="O10" s="270"/>
      <c r="P10" s="404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</row>
    <row r="11" s="86" customFormat="1" ht="20" customHeight="1" spans="1:257">
      <c r="A11" s="386" t="s">
        <v>158</v>
      </c>
      <c r="B11" s="110">
        <f>C11-1</f>
        <v>17</v>
      </c>
      <c r="C11" s="111">
        <v>18</v>
      </c>
      <c r="D11" s="110">
        <f>C11+1.2</f>
        <v>19.2</v>
      </c>
      <c r="E11" s="110">
        <f>D11+1.2</f>
        <v>20.4</v>
      </c>
      <c r="F11" s="110">
        <f>E11+1.2</f>
        <v>21.6</v>
      </c>
      <c r="G11" s="110">
        <f>F11+0.6</f>
        <v>22.2</v>
      </c>
      <c r="H11" s="110"/>
      <c r="I11" s="103"/>
      <c r="J11" s="270"/>
      <c r="K11" s="270"/>
      <c r="L11" s="270" t="s">
        <v>149</v>
      </c>
      <c r="M11" s="270" t="s">
        <v>149</v>
      </c>
      <c r="N11" s="270"/>
      <c r="O11" s="270"/>
      <c r="P11" s="404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  <c r="IV11" s="89"/>
      <c r="IW11" s="89"/>
    </row>
    <row r="12" s="86" customFormat="1" ht="20" customHeight="1" spans="1:257">
      <c r="A12" s="386" t="s">
        <v>159</v>
      </c>
      <c r="B12" s="110">
        <f t="shared" ref="B12:B14" si="2">C12-0.5</f>
        <v>15.5</v>
      </c>
      <c r="C12" s="111">
        <v>16</v>
      </c>
      <c r="D12" s="110">
        <f t="shared" ref="D12:G12" si="3">C12+0.5</f>
        <v>16.5</v>
      </c>
      <c r="E12" s="110">
        <f t="shared" si="3"/>
        <v>17</v>
      </c>
      <c r="F12" s="110">
        <f t="shared" si="3"/>
        <v>17.5</v>
      </c>
      <c r="G12" s="110">
        <f t="shared" si="3"/>
        <v>18</v>
      </c>
      <c r="H12" s="110"/>
      <c r="I12" s="103"/>
      <c r="J12" s="270"/>
      <c r="K12" s="270"/>
      <c r="L12" s="270" t="s">
        <v>149</v>
      </c>
      <c r="M12" s="270" t="s">
        <v>149</v>
      </c>
      <c r="N12" s="270"/>
      <c r="O12" s="270"/>
      <c r="P12" s="404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  <c r="IV12" s="89"/>
      <c r="IW12" s="89"/>
    </row>
    <row r="13" s="86" customFormat="1" ht="20" customHeight="1" spans="1:257">
      <c r="A13" s="386" t="s">
        <v>160</v>
      </c>
      <c r="B13" s="110">
        <f t="shared" si="2"/>
        <v>18.5</v>
      </c>
      <c r="C13" s="111">
        <v>19</v>
      </c>
      <c r="D13" s="110">
        <f t="shared" ref="D13:G13" si="4">C13+0.5</f>
        <v>19.5</v>
      </c>
      <c r="E13" s="110">
        <f t="shared" si="4"/>
        <v>20</v>
      </c>
      <c r="F13" s="110">
        <f t="shared" si="4"/>
        <v>20.5</v>
      </c>
      <c r="G13" s="110">
        <f t="shared" si="4"/>
        <v>21</v>
      </c>
      <c r="H13" s="110"/>
      <c r="I13" s="103"/>
      <c r="J13" s="270"/>
      <c r="K13" s="270"/>
      <c r="L13" s="270" t="s">
        <v>149</v>
      </c>
      <c r="M13" s="270" t="s">
        <v>149</v>
      </c>
      <c r="N13" s="270"/>
      <c r="O13" s="270"/>
      <c r="P13" s="404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  <c r="IV13" s="89"/>
      <c r="IW13" s="89"/>
    </row>
    <row r="14" s="86" customFormat="1" ht="20" customHeight="1" spans="1:257">
      <c r="A14" s="386" t="s">
        <v>161</v>
      </c>
      <c r="B14" s="110">
        <f t="shared" si="2"/>
        <v>11.5</v>
      </c>
      <c r="C14" s="111">
        <v>12</v>
      </c>
      <c r="D14" s="110">
        <f t="shared" ref="D14:G14" si="5">C14+0.5</f>
        <v>12.5</v>
      </c>
      <c r="E14" s="110">
        <f t="shared" si="5"/>
        <v>13</v>
      </c>
      <c r="F14" s="110">
        <f t="shared" si="5"/>
        <v>13.5</v>
      </c>
      <c r="G14" s="110">
        <f t="shared" si="5"/>
        <v>14</v>
      </c>
      <c r="H14" s="110"/>
      <c r="I14" s="103"/>
      <c r="J14" s="270"/>
      <c r="K14" s="270"/>
      <c r="L14" s="270" t="s">
        <v>149</v>
      </c>
      <c r="M14" s="270" t="s">
        <v>149</v>
      </c>
      <c r="N14" s="270"/>
      <c r="O14" s="270"/>
      <c r="P14" s="404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  <c r="IV14" s="89"/>
      <c r="IW14" s="89"/>
    </row>
    <row r="15" s="86" customFormat="1" ht="20" customHeight="1" spans="1:257">
      <c r="A15" s="386" t="s">
        <v>162</v>
      </c>
      <c r="B15" s="110">
        <f>C15-1.5</f>
        <v>21.5</v>
      </c>
      <c r="C15" s="111">
        <v>23</v>
      </c>
      <c r="D15" s="110">
        <f>C15+1.5</f>
        <v>24.5</v>
      </c>
      <c r="E15" s="110">
        <f>D15+1.5</f>
        <v>26</v>
      </c>
      <c r="F15" s="110">
        <f>E15+1.5</f>
        <v>27.5</v>
      </c>
      <c r="G15" s="110">
        <f>F15+1</f>
        <v>28.5</v>
      </c>
      <c r="H15" s="110"/>
      <c r="I15" s="103"/>
      <c r="J15" s="270"/>
      <c r="K15" s="270"/>
      <c r="L15" s="270" t="s">
        <v>154</v>
      </c>
      <c r="M15" s="270" t="s">
        <v>154</v>
      </c>
      <c r="N15" s="270"/>
      <c r="O15" s="270"/>
      <c r="P15" s="404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</row>
    <row r="16" s="86" customFormat="1" ht="20" customHeight="1" spans="1:257">
      <c r="A16" s="386" t="s">
        <v>163</v>
      </c>
      <c r="B16" s="110">
        <f>C16-1.8</f>
        <v>31.2</v>
      </c>
      <c r="C16" s="111">
        <v>33</v>
      </c>
      <c r="D16" s="110">
        <f>C16+1.8</f>
        <v>34.8</v>
      </c>
      <c r="E16" s="110">
        <f>D16+1.8</f>
        <v>36.6</v>
      </c>
      <c r="F16" s="110">
        <f>E16+1.8</f>
        <v>38.4</v>
      </c>
      <c r="G16" s="110">
        <f>F16+1.1</f>
        <v>39.5</v>
      </c>
      <c r="H16" s="110"/>
      <c r="I16" s="103"/>
      <c r="J16" s="270"/>
      <c r="K16" s="270"/>
      <c r="L16" s="270" t="s">
        <v>157</v>
      </c>
      <c r="M16" s="270" t="s">
        <v>157</v>
      </c>
      <c r="N16" s="270"/>
      <c r="O16" s="270"/>
      <c r="P16" s="404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  <c r="IV16" s="89"/>
      <c r="IW16" s="89"/>
    </row>
    <row r="17" s="86" customFormat="1" ht="20" customHeight="1" spans="1:257">
      <c r="A17" s="386" t="s">
        <v>164</v>
      </c>
      <c r="B17" s="110">
        <v>3.5</v>
      </c>
      <c r="C17" s="111">
        <v>3.5</v>
      </c>
      <c r="D17" s="110">
        <v>3.5</v>
      </c>
      <c r="E17" s="110">
        <v>3.5</v>
      </c>
      <c r="F17" s="110">
        <v>3.5</v>
      </c>
      <c r="G17" s="110">
        <v>3.5</v>
      </c>
      <c r="H17" s="110"/>
      <c r="I17" s="103"/>
      <c r="J17" s="270"/>
      <c r="K17" s="270"/>
      <c r="L17" s="270" t="s">
        <v>149</v>
      </c>
      <c r="M17" s="270" t="s">
        <v>149</v>
      </c>
      <c r="N17" s="270"/>
      <c r="O17" s="270"/>
      <c r="P17" s="404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</row>
    <row r="18" s="86" customFormat="1" ht="20" customHeight="1" spans="1:257">
      <c r="A18" s="386" t="s">
        <v>165</v>
      </c>
      <c r="B18" s="110">
        <v>2.5</v>
      </c>
      <c r="C18" s="111">
        <v>2.5</v>
      </c>
      <c r="D18" s="110">
        <v>2.5</v>
      </c>
      <c r="E18" s="110">
        <v>2.5</v>
      </c>
      <c r="F18" s="110">
        <v>2.5</v>
      </c>
      <c r="G18" s="110">
        <v>2.5</v>
      </c>
      <c r="H18" s="110"/>
      <c r="I18" s="103"/>
      <c r="J18" s="270"/>
      <c r="K18" s="270"/>
      <c r="L18" s="270" t="s">
        <v>149</v>
      </c>
      <c r="M18" s="270" t="s">
        <v>149</v>
      </c>
      <c r="N18" s="270"/>
      <c r="O18" s="270"/>
      <c r="P18" s="404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  <c r="IV18" s="89"/>
      <c r="IW18" s="89"/>
    </row>
    <row r="19" s="86" customFormat="1" ht="20" customHeight="1" spans="1:257">
      <c r="A19" s="387" t="s">
        <v>166</v>
      </c>
      <c r="B19" s="113">
        <v>12.5</v>
      </c>
      <c r="C19" s="111">
        <v>12.5</v>
      </c>
      <c r="D19" s="110">
        <v>13.5</v>
      </c>
      <c r="E19" s="110">
        <v>13.5</v>
      </c>
      <c r="F19" s="110">
        <v>15</v>
      </c>
      <c r="G19" s="110">
        <v>15</v>
      </c>
      <c r="H19" s="110"/>
      <c r="I19" s="103"/>
      <c r="J19" s="270"/>
      <c r="K19" s="270"/>
      <c r="L19" s="270" t="s">
        <v>149</v>
      </c>
      <c r="M19" s="270" t="s">
        <v>149</v>
      </c>
      <c r="N19" s="270"/>
      <c r="O19" s="270"/>
      <c r="P19" s="404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  <c r="IS19" s="89"/>
      <c r="IT19" s="89"/>
      <c r="IU19" s="89"/>
      <c r="IV19" s="89"/>
      <c r="IW19" s="89"/>
    </row>
    <row r="20" s="86" customFormat="1" ht="20" customHeight="1" spans="1:257">
      <c r="A20" s="388"/>
      <c r="B20" s="257"/>
      <c r="C20" s="257"/>
      <c r="D20" s="257"/>
      <c r="E20" s="258"/>
      <c r="F20" s="257"/>
      <c r="G20" s="257"/>
      <c r="H20" s="257"/>
      <c r="I20" s="405"/>
      <c r="J20" s="277"/>
      <c r="K20" s="277"/>
      <c r="L20" s="278"/>
      <c r="M20" s="277"/>
      <c r="N20" s="277"/>
      <c r="O20" s="278"/>
      <c r="P20" s="406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  <c r="IS20" s="89"/>
      <c r="IT20" s="89"/>
      <c r="IU20" s="89"/>
      <c r="IV20" s="89"/>
      <c r="IW20" s="89"/>
    </row>
    <row r="21" s="86" customFormat="1" ht="17.25" spans="1:257">
      <c r="A21" s="118"/>
      <c r="B21" s="118"/>
      <c r="C21" s="119"/>
      <c r="D21" s="119"/>
      <c r="E21" s="120"/>
      <c r="F21" s="119"/>
      <c r="G21" s="119"/>
      <c r="H21" s="119"/>
      <c r="P21" s="3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  <c r="IS21" s="89"/>
      <c r="IT21" s="89"/>
      <c r="IU21" s="89"/>
      <c r="IV21" s="89"/>
      <c r="IW21" s="89"/>
    </row>
    <row r="22" s="86" customFormat="1" spans="1:257">
      <c r="A22" s="121" t="s">
        <v>167</v>
      </c>
      <c r="B22" s="121"/>
      <c r="C22" s="122"/>
      <c r="D22" s="122"/>
      <c r="P22" s="3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  <c r="IS22" s="89"/>
      <c r="IT22" s="89"/>
      <c r="IU22" s="89"/>
      <c r="IV22" s="89"/>
      <c r="IW22" s="89"/>
    </row>
    <row r="23" s="86" customFormat="1" spans="3:257">
      <c r="C23" s="87"/>
      <c r="D23" s="87"/>
      <c r="J23" s="134" t="s">
        <v>168</v>
      </c>
      <c r="K23" s="280">
        <v>45428</v>
      </c>
      <c r="L23" s="134" t="s">
        <v>169</v>
      </c>
      <c r="M23" s="134" t="s">
        <v>129</v>
      </c>
      <c r="N23" s="134" t="s">
        <v>170</v>
      </c>
      <c r="O23" s="86" t="s">
        <v>132</v>
      </c>
      <c r="P23" s="3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  <c r="IS23" s="89"/>
      <c r="IT23" s="89"/>
      <c r="IU23" s="89"/>
      <c r="IV23" s="89"/>
      <c r="IW23" s="89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E19" sqref="E19:H19"/>
    </sheetView>
  </sheetViews>
  <sheetFormatPr defaultColWidth="10" defaultRowHeight="16.5" customHeight="1"/>
  <cols>
    <col min="1" max="1" width="10.875" style="285" customWidth="1"/>
    <col min="2" max="16384" width="10" style="285"/>
  </cols>
  <sheetData>
    <row r="1" ht="22.5" customHeight="1" spans="1:11">
      <c r="A1" s="139" t="s">
        <v>171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7.25" customHeight="1" spans="1:11">
      <c r="A2" s="286" t="s">
        <v>53</v>
      </c>
      <c r="B2" s="287"/>
      <c r="C2" s="287"/>
      <c r="D2" s="288" t="s">
        <v>55</v>
      </c>
      <c r="E2" s="288"/>
      <c r="F2" s="287" t="s">
        <v>56</v>
      </c>
      <c r="G2" s="287"/>
      <c r="H2" s="289" t="s">
        <v>57</v>
      </c>
      <c r="I2" s="360" t="s">
        <v>56</v>
      </c>
      <c r="J2" s="360"/>
      <c r="K2" s="361"/>
    </row>
    <row r="3" customHeight="1" spans="1:11">
      <c r="A3" s="290" t="s">
        <v>58</v>
      </c>
      <c r="B3" s="291"/>
      <c r="C3" s="292"/>
      <c r="D3" s="293" t="s">
        <v>59</v>
      </c>
      <c r="E3" s="294"/>
      <c r="F3" s="294"/>
      <c r="G3" s="295"/>
      <c r="H3" s="293" t="s">
        <v>60</v>
      </c>
      <c r="I3" s="294"/>
      <c r="J3" s="294"/>
      <c r="K3" s="295"/>
    </row>
    <row r="4" customHeight="1" spans="1:11">
      <c r="A4" s="296" t="s">
        <v>61</v>
      </c>
      <c r="B4" s="145"/>
      <c r="C4" s="146"/>
      <c r="D4" s="296" t="s">
        <v>63</v>
      </c>
      <c r="E4" s="297"/>
      <c r="F4" s="298"/>
      <c r="G4" s="299"/>
      <c r="H4" s="296" t="s">
        <v>64</v>
      </c>
      <c r="I4" s="297"/>
      <c r="J4" s="145" t="s">
        <v>65</v>
      </c>
      <c r="K4" s="146" t="s">
        <v>66</v>
      </c>
    </row>
    <row r="5" customHeight="1" spans="1:11">
      <c r="A5" s="300" t="s">
        <v>67</v>
      </c>
      <c r="B5" s="145"/>
      <c r="C5" s="146"/>
      <c r="D5" s="296" t="s">
        <v>69</v>
      </c>
      <c r="E5" s="297"/>
      <c r="F5" s="298"/>
      <c r="G5" s="299"/>
      <c r="H5" s="296" t="s">
        <v>70</v>
      </c>
      <c r="I5" s="297"/>
      <c r="J5" s="145" t="s">
        <v>65</v>
      </c>
      <c r="K5" s="146" t="s">
        <v>66</v>
      </c>
    </row>
    <row r="6" customHeight="1" spans="1:11">
      <c r="A6" s="296" t="s">
        <v>71</v>
      </c>
      <c r="B6" s="301"/>
      <c r="C6" s="302"/>
      <c r="D6" s="300" t="s">
        <v>73</v>
      </c>
      <c r="E6" s="303"/>
      <c r="F6" s="298"/>
      <c r="G6" s="299"/>
      <c r="H6" s="296" t="s">
        <v>74</v>
      </c>
      <c r="I6" s="297"/>
      <c r="J6" s="145" t="s">
        <v>65</v>
      </c>
      <c r="K6" s="146" t="s">
        <v>66</v>
      </c>
    </row>
    <row r="7" customHeight="1" spans="1:11">
      <c r="A7" s="296" t="s">
        <v>75</v>
      </c>
      <c r="B7" s="304"/>
      <c r="C7" s="305"/>
      <c r="D7" s="300" t="s">
        <v>76</v>
      </c>
      <c r="E7" s="306"/>
      <c r="F7" s="298"/>
      <c r="G7" s="299"/>
      <c r="H7" s="296" t="s">
        <v>77</v>
      </c>
      <c r="I7" s="297"/>
      <c r="J7" s="145" t="s">
        <v>65</v>
      </c>
      <c r="K7" s="146" t="s">
        <v>66</v>
      </c>
    </row>
    <row r="8" customHeight="1" spans="1:16">
      <c r="A8" s="307" t="s">
        <v>78</v>
      </c>
      <c r="B8" s="308"/>
      <c r="C8" s="309"/>
      <c r="D8" s="310" t="s">
        <v>80</v>
      </c>
      <c r="E8" s="311"/>
      <c r="F8" s="312"/>
      <c r="G8" s="313"/>
      <c r="H8" s="310" t="s">
        <v>81</v>
      </c>
      <c r="I8" s="311"/>
      <c r="J8" s="330" t="s">
        <v>65</v>
      </c>
      <c r="K8" s="362" t="s">
        <v>66</v>
      </c>
      <c r="P8" s="198" t="s">
        <v>172</v>
      </c>
    </row>
    <row r="9" customHeight="1" spans="1:11">
      <c r="A9" s="314" t="s">
        <v>173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customHeight="1" spans="1:11">
      <c r="A10" s="315" t="s">
        <v>84</v>
      </c>
      <c r="B10" s="316" t="s">
        <v>85</v>
      </c>
      <c r="C10" s="317" t="s">
        <v>86</v>
      </c>
      <c r="D10" s="318"/>
      <c r="E10" s="319" t="s">
        <v>89</v>
      </c>
      <c r="F10" s="316" t="s">
        <v>85</v>
      </c>
      <c r="G10" s="317" t="s">
        <v>86</v>
      </c>
      <c r="H10" s="316"/>
      <c r="I10" s="319" t="s">
        <v>87</v>
      </c>
      <c r="J10" s="316" t="s">
        <v>85</v>
      </c>
      <c r="K10" s="363" t="s">
        <v>86</v>
      </c>
    </row>
    <row r="11" customHeight="1" spans="1:11">
      <c r="A11" s="300" t="s">
        <v>90</v>
      </c>
      <c r="B11" s="320" t="s">
        <v>85</v>
      </c>
      <c r="C11" s="145" t="s">
        <v>86</v>
      </c>
      <c r="D11" s="306"/>
      <c r="E11" s="303" t="s">
        <v>92</v>
      </c>
      <c r="F11" s="320" t="s">
        <v>85</v>
      </c>
      <c r="G11" s="145" t="s">
        <v>86</v>
      </c>
      <c r="H11" s="320"/>
      <c r="I11" s="303" t="s">
        <v>97</v>
      </c>
      <c r="J11" s="320" t="s">
        <v>85</v>
      </c>
      <c r="K11" s="146" t="s">
        <v>86</v>
      </c>
    </row>
    <row r="12" customHeight="1" spans="1:11">
      <c r="A12" s="310" t="s">
        <v>118</v>
      </c>
      <c r="B12" s="311"/>
      <c r="C12" s="311"/>
      <c r="D12" s="311"/>
      <c r="E12" s="311"/>
      <c r="F12" s="311"/>
      <c r="G12" s="311"/>
      <c r="H12" s="311"/>
      <c r="I12" s="311"/>
      <c r="J12" s="311"/>
      <c r="K12" s="364"/>
    </row>
    <row r="13" customHeight="1" spans="1:11">
      <c r="A13" s="321" t="s">
        <v>174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2" t="s">
        <v>175</v>
      </c>
      <c r="B14" s="323"/>
      <c r="C14" s="323"/>
      <c r="D14" s="323"/>
      <c r="E14" s="323"/>
      <c r="F14" s="323"/>
      <c r="G14" s="323"/>
      <c r="H14" s="324"/>
      <c r="I14" s="365"/>
      <c r="J14" s="365"/>
      <c r="K14" s="366"/>
    </row>
    <row r="15" customHeight="1" spans="1:11">
      <c r="A15" s="325"/>
      <c r="B15" s="326"/>
      <c r="C15" s="326"/>
      <c r="D15" s="327"/>
      <c r="E15" s="328"/>
      <c r="F15" s="326"/>
      <c r="G15" s="326"/>
      <c r="H15" s="327"/>
      <c r="I15" s="367"/>
      <c r="J15" s="368"/>
      <c r="K15" s="369"/>
    </row>
    <row r="16" customHeight="1" spans="1:11">
      <c r="A16" s="329"/>
      <c r="B16" s="330"/>
      <c r="C16" s="330"/>
      <c r="D16" s="330"/>
      <c r="E16" s="330"/>
      <c r="F16" s="330"/>
      <c r="G16" s="330"/>
      <c r="H16" s="330"/>
      <c r="I16" s="330"/>
      <c r="J16" s="330"/>
      <c r="K16" s="362"/>
    </row>
    <row r="17" customHeight="1" spans="1:11">
      <c r="A17" s="321" t="s">
        <v>176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31" t="s">
        <v>177</v>
      </c>
      <c r="B18" s="332"/>
      <c r="C18" s="332"/>
      <c r="D18" s="332"/>
      <c r="E18" s="332"/>
      <c r="F18" s="332"/>
      <c r="G18" s="332"/>
      <c r="H18" s="332"/>
      <c r="I18" s="365"/>
      <c r="J18" s="365"/>
      <c r="K18" s="366"/>
    </row>
    <row r="19" customHeight="1" spans="1:11">
      <c r="A19" s="325"/>
      <c r="B19" s="326"/>
      <c r="C19" s="326"/>
      <c r="D19" s="327"/>
      <c r="E19" s="328"/>
      <c r="F19" s="326"/>
      <c r="G19" s="326"/>
      <c r="H19" s="327"/>
      <c r="I19" s="367"/>
      <c r="J19" s="368"/>
      <c r="K19" s="369"/>
    </row>
    <row r="20" customHeight="1" spans="1:11">
      <c r="A20" s="329"/>
      <c r="B20" s="330"/>
      <c r="C20" s="330"/>
      <c r="D20" s="330"/>
      <c r="E20" s="330"/>
      <c r="F20" s="330"/>
      <c r="G20" s="330"/>
      <c r="H20" s="330"/>
      <c r="I20" s="330"/>
      <c r="J20" s="330"/>
      <c r="K20" s="362"/>
    </row>
    <row r="21" customHeight="1" spans="1:11">
      <c r="A21" s="333" t="s">
        <v>115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customHeight="1" spans="1:11">
      <c r="A22" s="140" t="s">
        <v>116</v>
      </c>
      <c r="B22" s="174"/>
      <c r="C22" s="174"/>
      <c r="D22" s="174"/>
      <c r="E22" s="174"/>
      <c r="F22" s="174"/>
      <c r="G22" s="174"/>
      <c r="H22" s="174"/>
      <c r="I22" s="174"/>
      <c r="J22" s="174"/>
      <c r="K22" s="202"/>
    </row>
    <row r="23" customHeight="1" spans="1:11">
      <c r="A23" s="153" t="s">
        <v>117</v>
      </c>
      <c r="B23" s="154"/>
      <c r="C23" s="145" t="s">
        <v>65</v>
      </c>
      <c r="D23" s="145" t="s">
        <v>66</v>
      </c>
      <c r="E23" s="152"/>
      <c r="F23" s="152"/>
      <c r="G23" s="152"/>
      <c r="H23" s="152"/>
      <c r="I23" s="152"/>
      <c r="J23" s="152"/>
      <c r="K23" s="195"/>
    </row>
    <row r="24" customHeight="1" spans="1:11">
      <c r="A24" s="334" t="s">
        <v>178</v>
      </c>
      <c r="B24" s="148"/>
      <c r="C24" s="148"/>
      <c r="D24" s="148"/>
      <c r="E24" s="148"/>
      <c r="F24" s="148"/>
      <c r="G24" s="148"/>
      <c r="H24" s="148"/>
      <c r="I24" s="148"/>
      <c r="J24" s="148"/>
      <c r="K24" s="370"/>
    </row>
    <row r="25" customHeight="1" spans="1:11">
      <c r="A25" s="335"/>
      <c r="B25" s="336"/>
      <c r="C25" s="336"/>
      <c r="D25" s="336"/>
      <c r="E25" s="336"/>
      <c r="F25" s="336"/>
      <c r="G25" s="336"/>
      <c r="H25" s="336"/>
      <c r="I25" s="336"/>
      <c r="J25" s="336"/>
      <c r="K25" s="371"/>
    </row>
    <row r="26" customHeight="1" spans="1:11">
      <c r="A26" s="314" t="s">
        <v>121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customHeight="1" spans="1:11">
      <c r="A27" s="290" t="s">
        <v>122</v>
      </c>
      <c r="B27" s="317" t="s">
        <v>95</v>
      </c>
      <c r="C27" s="317" t="s">
        <v>96</v>
      </c>
      <c r="D27" s="317" t="s">
        <v>88</v>
      </c>
      <c r="E27" s="291" t="s">
        <v>123</v>
      </c>
      <c r="F27" s="317" t="s">
        <v>95</v>
      </c>
      <c r="G27" s="317" t="s">
        <v>96</v>
      </c>
      <c r="H27" s="317" t="s">
        <v>88</v>
      </c>
      <c r="I27" s="291" t="s">
        <v>124</v>
      </c>
      <c r="J27" s="317" t="s">
        <v>95</v>
      </c>
      <c r="K27" s="363" t="s">
        <v>96</v>
      </c>
    </row>
    <row r="28" customHeight="1" spans="1:11">
      <c r="A28" s="337" t="s">
        <v>87</v>
      </c>
      <c r="B28" s="145" t="s">
        <v>95</v>
      </c>
      <c r="C28" s="145" t="s">
        <v>96</v>
      </c>
      <c r="D28" s="145" t="s">
        <v>88</v>
      </c>
      <c r="E28" s="338" t="s">
        <v>94</v>
      </c>
      <c r="F28" s="145" t="s">
        <v>95</v>
      </c>
      <c r="G28" s="145" t="s">
        <v>96</v>
      </c>
      <c r="H28" s="145" t="s">
        <v>88</v>
      </c>
      <c r="I28" s="338" t="s">
        <v>105</v>
      </c>
      <c r="J28" s="145" t="s">
        <v>95</v>
      </c>
      <c r="K28" s="146" t="s">
        <v>96</v>
      </c>
    </row>
    <row r="29" customHeight="1" spans="1:11">
      <c r="A29" s="296" t="s">
        <v>98</v>
      </c>
      <c r="B29" s="339"/>
      <c r="C29" s="339"/>
      <c r="D29" s="339"/>
      <c r="E29" s="339"/>
      <c r="F29" s="339"/>
      <c r="G29" s="339"/>
      <c r="H29" s="339"/>
      <c r="I29" s="339"/>
      <c r="J29" s="339"/>
      <c r="K29" s="372"/>
    </row>
    <row r="30" customHeight="1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73"/>
    </row>
    <row r="31" customHeight="1" spans="1:11">
      <c r="A31" s="342" t="s">
        <v>179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2"/>
    </row>
    <row r="32" ht="21" customHeight="1" spans="1:11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74"/>
    </row>
    <row r="33" ht="21" customHeight="1" spans="1:11">
      <c r="A33" s="345"/>
      <c r="B33" s="346"/>
      <c r="C33" s="346"/>
      <c r="D33" s="346"/>
      <c r="E33" s="346"/>
      <c r="F33" s="346"/>
      <c r="G33" s="346"/>
      <c r="H33" s="346"/>
      <c r="I33" s="346"/>
      <c r="J33" s="346"/>
      <c r="K33" s="375"/>
    </row>
    <row r="34" ht="21" customHeight="1" spans="1:11">
      <c r="A34" s="345"/>
      <c r="B34" s="346"/>
      <c r="C34" s="346"/>
      <c r="D34" s="346"/>
      <c r="E34" s="346"/>
      <c r="F34" s="346"/>
      <c r="G34" s="346"/>
      <c r="H34" s="346"/>
      <c r="I34" s="346"/>
      <c r="J34" s="346"/>
      <c r="K34" s="375"/>
    </row>
    <row r="35" ht="21" customHeight="1" spans="1:11">
      <c r="A35" s="345"/>
      <c r="B35" s="346"/>
      <c r="C35" s="346"/>
      <c r="D35" s="346"/>
      <c r="E35" s="346"/>
      <c r="F35" s="346"/>
      <c r="G35" s="346"/>
      <c r="H35" s="346"/>
      <c r="I35" s="346"/>
      <c r="J35" s="346"/>
      <c r="K35" s="375"/>
    </row>
    <row r="36" ht="21" customHeight="1" spans="1:1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75"/>
    </row>
    <row r="37" ht="21" customHeight="1" spans="1:11">
      <c r="A37" s="345"/>
      <c r="B37" s="346"/>
      <c r="C37" s="346"/>
      <c r="D37" s="346"/>
      <c r="E37" s="346"/>
      <c r="F37" s="346"/>
      <c r="G37" s="346"/>
      <c r="H37" s="346"/>
      <c r="I37" s="346"/>
      <c r="J37" s="346"/>
      <c r="K37" s="375"/>
    </row>
    <row r="38" ht="21" customHeight="1" spans="1:11">
      <c r="A38" s="345"/>
      <c r="B38" s="346"/>
      <c r="C38" s="346"/>
      <c r="D38" s="346"/>
      <c r="E38" s="346"/>
      <c r="F38" s="346"/>
      <c r="G38" s="346"/>
      <c r="H38" s="346"/>
      <c r="I38" s="346"/>
      <c r="J38" s="346"/>
      <c r="K38" s="375"/>
    </row>
    <row r="39" ht="21" customHeight="1" spans="1:11">
      <c r="A39" s="345"/>
      <c r="B39" s="346"/>
      <c r="C39" s="346"/>
      <c r="D39" s="346"/>
      <c r="E39" s="346"/>
      <c r="F39" s="346"/>
      <c r="G39" s="346"/>
      <c r="H39" s="346"/>
      <c r="I39" s="346"/>
      <c r="J39" s="346"/>
      <c r="K39" s="375"/>
    </row>
    <row r="40" ht="21" customHeight="1" spans="1:11">
      <c r="A40" s="345"/>
      <c r="B40" s="346"/>
      <c r="C40" s="346"/>
      <c r="D40" s="346"/>
      <c r="E40" s="346"/>
      <c r="F40" s="346"/>
      <c r="G40" s="346"/>
      <c r="H40" s="346"/>
      <c r="I40" s="346"/>
      <c r="J40" s="346"/>
      <c r="K40" s="375"/>
    </row>
    <row r="41" ht="21" customHeight="1" spans="1:11">
      <c r="A41" s="345"/>
      <c r="B41" s="346"/>
      <c r="C41" s="346"/>
      <c r="D41" s="346"/>
      <c r="E41" s="346"/>
      <c r="F41" s="346"/>
      <c r="G41" s="346"/>
      <c r="H41" s="346"/>
      <c r="I41" s="346"/>
      <c r="J41" s="346"/>
      <c r="K41" s="375"/>
    </row>
    <row r="42" ht="21" customHeight="1" spans="1:11">
      <c r="A42" s="345"/>
      <c r="B42" s="346"/>
      <c r="C42" s="346"/>
      <c r="D42" s="346"/>
      <c r="E42" s="346"/>
      <c r="F42" s="346"/>
      <c r="G42" s="346"/>
      <c r="H42" s="346"/>
      <c r="I42" s="346"/>
      <c r="J42" s="346"/>
      <c r="K42" s="375"/>
    </row>
    <row r="43" ht="17.25" customHeight="1" spans="1:11">
      <c r="A43" s="340" t="s">
        <v>120</v>
      </c>
      <c r="B43" s="341"/>
      <c r="C43" s="341"/>
      <c r="D43" s="341"/>
      <c r="E43" s="341"/>
      <c r="F43" s="341"/>
      <c r="G43" s="341"/>
      <c r="H43" s="341"/>
      <c r="I43" s="341"/>
      <c r="J43" s="341"/>
      <c r="K43" s="373"/>
    </row>
    <row r="44" customHeight="1" spans="1:11">
      <c r="A44" s="342" t="s">
        <v>180</v>
      </c>
      <c r="B44" s="342"/>
      <c r="C44" s="342"/>
      <c r="D44" s="342"/>
      <c r="E44" s="342"/>
      <c r="F44" s="342"/>
      <c r="G44" s="342"/>
      <c r="H44" s="342"/>
      <c r="I44" s="342"/>
      <c r="J44" s="342"/>
      <c r="K44" s="342"/>
    </row>
    <row r="45" ht="18" customHeight="1" spans="1:11">
      <c r="A45" s="347" t="s">
        <v>118</v>
      </c>
      <c r="B45" s="348"/>
      <c r="C45" s="348"/>
      <c r="D45" s="348"/>
      <c r="E45" s="348"/>
      <c r="F45" s="348"/>
      <c r="G45" s="348"/>
      <c r="H45" s="348"/>
      <c r="I45" s="348"/>
      <c r="J45" s="348"/>
      <c r="K45" s="376"/>
    </row>
    <row r="46" ht="18" customHeight="1" spans="1:11">
      <c r="A46" s="347" t="s">
        <v>181</v>
      </c>
      <c r="B46" s="348"/>
      <c r="C46" s="348"/>
      <c r="D46" s="348"/>
      <c r="E46" s="348"/>
      <c r="F46" s="348"/>
      <c r="G46" s="348"/>
      <c r="H46" s="348"/>
      <c r="I46" s="348"/>
      <c r="J46" s="348"/>
      <c r="K46" s="376"/>
    </row>
    <row r="47" ht="18" customHeight="1" spans="1:11">
      <c r="A47" s="335"/>
      <c r="B47" s="336"/>
      <c r="C47" s="336"/>
      <c r="D47" s="336"/>
      <c r="E47" s="336"/>
      <c r="F47" s="336"/>
      <c r="G47" s="336"/>
      <c r="H47" s="336"/>
      <c r="I47" s="336"/>
      <c r="J47" s="336"/>
      <c r="K47" s="371"/>
    </row>
    <row r="48" ht="21" customHeight="1" spans="1:11">
      <c r="A48" s="349" t="s">
        <v>126</v>
      </c>
      <c r="B48" s="350" t="s">
        <v>127</v>
      </c>
      <c r="C48" s="350"/>
      <c r="D48" s="351" t="s">
        <v>128</v>
      </c>
      <c r="E48" s="351"/>
      <c r="F48" s="351" t="s">
        <v>130</v>
      </c>
      <c r="G48" s="352"/>
      <c r="H48" s="353" t="s">
        <v>131</v>
      </c>
      <c r="I48" s="353"/>
      <c r="J48" s="350" t="s">
        <v>132</v>
      </c>
      <c r="K48" s="377"/>
    </row>
    <row r="49" customHeight="1" spans="1:11">
      <c r="A49" s="354" t="s">
        <v>133</v>
      </c>
      <c r="B49" s="355"/>
      <c r="C49" s="355"/>
      <c r="D49" s="355"/>
      <c r="E49" s="355"/>
      <c r="F49" s="355"/>
      <c r="G49" s="355"/>
      <c r="H49" s="355"/>
      <c r="I49" s="355"/>
      <c r="J49" s="355"/>
      <c r="K49" s="378"/>
    </row>
    <row r="50" customHeight="1" spans="1:11">
      <c r="A50" s="356"/>
      <c r="B50" s="357"/>
      <c r="C50" s="357"/>
      <c r="D50" s="357"/>
      <c r="E50" s="357"/>
      <c r="F50" s="357"/>
      <c r="G50" s="357"/>
      <c r="H50" s="357"/>
      <c r="I50" s="357"/>
      <c r="J50" s="357"/>
      <c r="K50" s="379"/>
    </row>
    <row r="51" customHeight="1" spans="1:1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80"/>
    </row>
    <row r="52" ht="21" customHeight="1" spans="1:11">
      <c r="A52" s="349" t="s">
        <v>126</v>
      </c>
      <c r="B52" s="350" t="s">
        <v>127</v>
      </c>
      <c r="C52" s="350"/>
      <c r="D52" s="351" t="s">
        <v>128</v>
      </c>
      <c r="E52" s="351"/>
      <c r="F52" s="351" t="s">
        <v>130</v>
      </c>
      <c r="G52" s="352"/>
      <c r="H52" s="353" t="s">
        <v>131</v>
      </c>
      <c r="I52" s="353"/>
      <c r="J52" s="350" t="s">
        <v>132</v>
      </c>
      <c r="K52" s="37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K19" sqref="K19"/>
    </sheetView>
  </sheetViews>
  <sheetFormatPr defaultColWidth="9" defaultRowHeight="14.25"/>
  <cols>
    <col min="1" max="1" width="13.625" style="86" customWidth="1"/>
    <col min="2" max="2" width="8.5" style="86" customWidth="1"/>
    <col min="3" max="3" width="8.5" style="87" customWidth="1"/>
    <col min="4" max="7" width="8.5" style="86" customWidth="1"/>
    <col min="8" max="8" width="2.75" style="86" customWidth="1"/>
    <col min="9" max="14" width="8.875" style="86" customWidth="1"/>
    <col min="15" max="17" width="8.875" style="217" customWidth="1"/>
    <col min="18" max="249" width="9" style="86"/>
    <col min="250" max="16384" width="9" style="89"/>
  </cols>
  <sheetData>
    <row r="1" s="86" customFormat="1" ht="29" customHeight="1" spans="1:252">
      <c r="A1" s="90" t="s">
        <v>136</v>
      </c>
      <c r="B1" s="92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262"/>
      <c r="P1" s="262"/>
      <c r="Q1" s="262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</row>
    <row r="2" s="86" customFormat="1" ht="20" customHeight="1" spans="1:252">
      <c r="A2" s="218" t="s">
        <v>61</v>
      </c>
      <c r="B2" s="219"/>
      <c r="C2" s="220"/>
      <c r="D2" s="221" t="s">
        <v>67</v>
      </c>
      <c r="E2" s="222"/>
      <c r="F2" s="222"/>
      <c r="G2" s="223"/>
      <c r="H2" s="224"/>
      <c r="I2" s="263" t="s">
        <v>57</v>
      </c>
      <c r="J2" s="264" t="s">
        <v>56</v>
      </c>
      <c r="K2" s="264"/>
      <c r="L2" s="264"/>
      <c r="M2" s="264"/>
      <c r="N2" s="264"/>
      <c r="O2" s="265"/>
      <c r="P2" s="265"/>
      <c r="Q2" s="265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</row>
    <row r="3" s="86" customFormat="1" ht="15" spans="1:252">
      <c r="A3" s="225" t="s">
        <v>137</v>
      </c>
      <c r="B3" s="101" t="s">
        <v>138</v>
      </c>
      <c r="C3" s="102"/>
      <c r="D3" s="101"/>
      <c r="E3" s="101"/>
      <c r="F3" s="101"/>
      <c r="G3" s="226"/>
      <c r="H3" s="227"/>
      <c r="I3" s="266" t="s">
        <v>182</v>
      </c>
      <c r="J3" s="126"/>
      <c r="K3" s="126"/>
      <c r="L3" s="126"/>
      <c r="M3" s="126"/>
      <c r="N3" s="126"/>
      <c r="O3" s="65"/>
      <c r="P3" s="65"/>
      <c r="Q3" s="65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</row>
    <row r="4" s="86" customFormat="1" ht="15" spans="1:252">
      <c r="A4" s="225"/>
      <c r="B4" s="228"/>
      <c r="C4" s="229"/>
      <c r="D4" s="228"/>
      <c r="E4" s="228"/>
      <c r="F4" s="228"/>
      <c r="G4" s="230"/>
      <c r="H4" s="227"/>
      <c r="I4" s="267"/>
      <c r="J4" s="268"/>
      <c r="K4" s="268"/>
      <c r="L4" s="268"/>
      <c r="M4" s="268"/>
      <c r="N4" s="268"/>
      <c r="O4" s="268"/>
      <c r="P4" s="65"/>
      <c r="Q4" s="282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</row>
    <row r="5" s="86" customFormat="1" ht="20" customHeight="1" spans="1:252">
      <c r="A5" s="225"/>
      <c r="B5" s="104" t="s">
        <v>139</v>
      </c>
      <c r="C5" s="105" t="s">
        <v>140</v>
      </c>
      <c r="D5" s="104" t="s">
        <v>183</v>
      </c>
      <c r="E5" s="104" t="s">
        <v>184</v>
      </c>
      <c r="F5" s="106" t="s">
        <v>185</v>
      </c>
      <c r="G5" s="104" t="s">
        <v>186</v>
      </c>
      <c r="H5" s="227"/>
      <c r="I5" s="269"/>
      <c r="J5" s="270"/>
      <c r="K5" s="270"/>
      <c r="L5" s="270"/>
      <c r="M5" s="270"/>
      <c r="N5" s="270"/>
      <c r="O5" s="270"/>
      <c r="P5" s="271"/>
      <c r="Q5" s="271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</row>
    <row r="6" s="86" customFormat="1" ht="20" customHeight="1" spans="1:252">
      <c r="A6" s="231"/>
      <c r="B6" s="232"/>
      <c r="C6" s="233"/>
      <c r="D6" s="232"/>
      <c r="E6" s="232"/>
      <c r="F6" s="234"/>
      <c r="G6" s="232"/>
      <c r="H6" s="227"/>
      <c r="I6" s="272"/>
      <c r="J6" s="273"/>
      <c r="K6" s="274"/>
      <c r="L6" s="273"/>
      <c r="M6" s="273"/>
      <c r="N6" s="273"/>
      <c r="O6" s="273"/>
      <c r="P6" s="275"/>
      <c r="Q6" s="283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</row>
    <row r="7" s="86" customFormat="1" ht="20" customHeight="1" spans="1:252">
      <c r="A7" s="235"/>
      <c r="B7" s="232"/>
      <c r="C7" s="233"/>
      <c r="D7" s="232"/>
      <c r="E7" s="232"/>
      <c r="F7" s="234"/>
      <c r="G7" s="232"/>
      <c r="H7" s="227"/>
      <c r="I7" s="269"/>
      <c r="J7" s="270"/>
      <c r="K7" s="270"/>
      <c r="L7" s="270"/>
      <c r="M7" s="270"/>
      <c r="N7" s="270"/>
      <c r="O7" s="270"/>
      <c r="P7" s="271"/>
      <c r="Q7" s="284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</row>
    <row r="8" s="86" customFormat="1" ht="20" customHeight="1" spans="1:252">
      <c r="A8" s="235"/>
      <c r="B8" s="232"/>
      <c r="C8" s="233"/>
      <c r="D8" s="232"/>
      <c r="E8" s="232"/>
      <c r="F8" s="234"/>
      <c r="G8" s="232"/>
      <c r="H8" s="227"/>
      <c r="I8" s="269"/>
      <c r="J8" s="270"/>
      <c r="K8" s="270"/>
      <c r="L8" s="270"/>
      <c r="M8" s="270"/>
      <c r="N8" s="270"/>
      <c r="O8" s="270"/>
      <c r="P8" s="271"/>
      <c r="Q8" s="284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</row>
    <row r="9" s="86" customFormat="1" ht="20" customHeight="1" spans="1:252">
      <c r="A9" s="231"/>
      <c r="B9" s="232"/>
      <c r="C9" s="233"/>
      <c r="D9" s="232"/>
      <c r="E9" s="232"/>
      <c r="F9" s="234"/>
      <c r="G9" s="232"/>
      <c r="H9" s="227"/>
      <c r="I9" s="269"/>
      <c r="J9" s="270"/>
      <c r="K9" s="270"/>
      <c r="L9" s="270"/>
      <c r="M9" s="270"/>
      <c r="N9" s="270"/>
      <c r="O9" s="270"/>
      <c r="P9" s="271"/>
      <c r="Q9" s="284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</row>
    <row r="10" s="86" customFormat="1" ht="20" customHeight="1" spans="1:252">
      <c r="A10" s="236"/>
      <c r="B10" s="237"/>
      <c r="C10" s="238"/>
      <c r="D10" s="237"/>
      <c r="E10" s="237"/>
      <c r="F10" s="239"/>
      <c r="G10" s="237"/>
      <c r="H10" s="227"/>
      <c r="I10" s="269"/>
      <c r="J10" s="270"/>
      <c r="K10" s="270"/>
      <c r="L10" s="270"/>
      <c r="M10" s="270"/>
      <c r="N10" s="270"/>
      <c r="O10" s="270"/>
      <c r="P10" s="271"/>
      <c r="Q10" s="284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</row>
    <row r="11" s="86" customFormat="1" ht="20" customHeight="1" spans="1:252">
      <c r="A11" s="231"/>
      <c r="B11" s="232"/>
      <c r="C11" s="233"/>
      <c r="D11" s="232"/>
      <c r="E11" s="232"/>
      <c r="F11" s="234"/>
      <c r="G11" s="232"/>
      <c r="H11" s="227"/>
      <c r="I11" s="269"/>
      <c r="J11" s="270"/>
      <c r="K11" s="270"/>
      <c r="L11" s="270"/>
      <c r="M11" s="270"/>
      <c r="N11" s="270"/>
      <c r="O11" s="270"/>
      <c r="P11" s="271"/>
      <c r="Q11" s="284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</row>
    <row r="12" s="86" customFormat="1" ht="20" customHeight="1" spans="1:252">
      <c r="A12" s="235"/>
      <c r="B12" s="232"/>
      <c r="C12" s="233"/>
      <c r="D12" s="232"/>
      <c r="E12" s="232"/>
      <c r="F12" s="234"/>
      <c r="G12" s="232"/>
      <c r="H12" s="227"/>
      <c r="I12" s="269"/>
      <c r="J12" s="270"/>
      <c r="K12" s="270"/>
      <c r="L12" s="270"/>
      <c r="M12" s="270"/>
      <c r="N12" s="270"/>
      <c r="O12" s="270"/>
      <c r="P12" s="271"/>
      <c r="Q12" s="284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</row>
    <row r="13" s="86" customFormat="1" ht="20" customHeight="1" spans="1:252">
      <c r="A13" s="235"/>
      <c r="B13" s="232"/>
      <c r="C13" s="233"/>
      <c r="D13" s="232"/>
      <c r="E13" s="232"/>
      <c r="F13" s="234"/>
      <c r="G13" s="232"/>
      <c r="H13" s="227"/>
      <c r="I13" s="269"/>
      <c r="J13" s="270"/>
      <c r="K13" s="270"/>
      <c r="L13" s="270"/>
      <c r="M13" s="270"/>
      <c r="N13" s="270"/>
      <c r="O13" s="270"/>
      <c r="P13" s="271"/>
      <c r="Q13" s="284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</row>
    <row r="14" s="86" customFormat="1" ht="20" customHeight="1" spans="1:252">
      <c r="A14" s="231"/>
      <c r="B14" s="232"/>
      <c r="C14" s="233"/>
      <c r="D14" s="232"/>
      <c r="E14" s="232"/>
      <c r="F14" s="234"/>
      <c r="G14" s="232"/>
      <c r="H14" s="227"/>
      <c r="I14" s="269"/>
      <c r="J14" s="270"/>
      <c r="K14" s="270"/>
      <c r="L14" s="270"/>
      <c r="M14" s="270"/>
      <c r="N14" s="270"/>
      <c r="O14" s="270"/>
      <c r="P14" s="271"/>
      <c r="Q14" s="284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</row>
    <row r="15" s="86" customFormat="1" ht="20" customHeight="1" spans="1:252">
      <c r="A15" s="231"/>
      <c r="B15" s="232"/>
      <c r="C15" s="233"/>
      <c r="D15" s="232"/>
      <c r="E15" s="232"/>
      <c r="F15" s="234"/>
      <c r="G15" s="232"/>
      <c r="H15" s="227"/>
      <c r="I15" s="269"/>
      <c r="J15" s="270"/>
      <c r="K15" s="270"/>
      <c r="L15" s="270"/>
      <c r="M15" s="270"/>
      <c r="N15" s="270"/>
      <c r="O15" s="270"/>
      <c r="P15" s="271"/>
      <c r="Q15" s="284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</row>
    <row r="16" s="86" customFormat="1" ht="20" customHeight="1" spans="1:252">
      <c r="A16" s="231"/>
      <c r="B16" s="240"/>
      <c r="C16" s="240"/>
      <c r="D16" s="240"/>
      <c r="E16" s="241"/>
      <c r="F16" s="242"/>
      <c r="G16" s="243"/>
      <c r="H16" s="227"/>
      <c r="I16" s="269"/>
      <c r="J16" s="270"/>
      <c r="K16" s="270"/>
      <c r="L16" s="270"/>
      <c r="M16" s="270"/>
      <c r="N16" s="270"/>
      <c r="O16" s="270"/>
      <c r="P16" s="271"/>
      <c r="Q16" s="284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</row>
    <row r="17" s="86" customFormat="1" ht="20" customHeight="1" spans="1:252">
      <c r="A17" s="244"/>
      <c r="B17" s="245"/>
      <c r="C17" s="246"/>
      <c r="D17" s="246"/>
      <c r="E17" s="247"/>
      <c r="F17" s="246"/>
      <c r="G17" s="248"/>
      <c r="H17" s="227"/>
      <c r="I17" s="269"/>
      <c r="J17" s="270"/>
      <c r="K17" s="270"/>
      <c r="L17" s="270"/>
      <c r="M17" s="270"/>
      <c r="N17" s="270"/>
      <c r="O17" s="270"/>
      <c r="P17" s="271"/>
      <c r="Q17" s="284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</row>
    <row r="18" s="86" customFormat="1" ht="20" customHeight="1" spans="1:252">
      <c r="A18" s="244"/>
      <c r="B18" s="249"/>
      <c r="C18" s="250"/>
      <c r="D18" s="250"/>
      <c r="E18" s="247"/>
      <c r="F18" s="251"/>
      <c r="G18" s="248"/>
      <c r="H18" s="227"/>
      <c r="I18" s="269"/>
      <c r="J18" s="270"/>
      <c r="K18" s="270"/>
      <c r="L18" s="270"/>
      <c r="M18" s="270"/>
      <c r="N18" s="270"/>
      <c r="O18" s="270"/>
      <c r="P18" s="271"/>
      <c r="Q18" s="284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</row>
    <row r="19" s="86" customFormat="1" ht="20" customHeight="1" spans="1:252">
      <c r="A19" s="252"/>
      <c r="B19" s="253"/>
      <c r="C19" s="253"/>
      <c r="D19" s="254"/>
      <c r="E19" s="253"/>
      <c r="F19" s="253"/>
      <c r="G19" s="255"/>
      <c r="H19" s="227"/>
      <c r="I19" s="269"/>
      <c r="J19" s="270"/>
      <c r="K19" s="270"/>
      <c r="L19" s="270"/>
      <c r="M19" s="270"/>
      <c r="N19" s="270"/>
      <c r="O19" s="270"/>
      <c r="P19" s="271"/>
      <c r="Q19" s="271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  <c r="EK19" s="89"/>
      <c r="EL19" s="89"/>
      <c r="EM19" s="89"/>
      <c r="EN19" s="89"/>
      <c r="EO19" s="89"/>
      <c r="EP19" s="89"/>
      <c r="EQ19" s="89"/>
      <c r="ER19" s="89"/>
      <c r="ES19" s="89"/>
      <c r="ET19" s="89"/>
      <c r="EU19" s="89"/>
      <c r="EV19" s="89"/>
      <c r="EW19" s="89"/>
      <c r="EX19" s="89"/>
      <c r="EY19" s="89"/>
      <c r="EZ19" s="89"/>
      <c r="FA19" s="89"/>
      <c r="FB19" s="89"/>
      <c r="FC19" s="89"/>
      <c r="FD19" s="89"/>
      <c r="FE19" s="89"/>
      <c r="FF19" s="89"/>
      <c r="FG19" s="89"/>
      <c r="FH19" s="89"/>
      <c r="FI19" s="89"/>
      <c r="FJ19" s="89"/>
      <c r="FK19" s="89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89"/>
      <c r="IJ19" s="89"/>
      <c r="IK19" s="89"/>
      <c r="IL19" s="89"/>
      <c r="IM19" s="89"/>
      <c r="IN19" s="89"/>
      <c r="IO19" s="89"/>
      <c r="IP19" s="89"/>
      <c r="IQ19" s="89"/>
      <c r="IR19" s="89"/>
    </row>
    <row r="20" s="86" customFormat="1" ht="20" customHeight="1" spans="1:252">
      <c r="A20" s="256"/>
      <c r="B20" s="257"/>
      <c r="C20" s="257"/>
      <c r="D20" s="258"/>
      <c r="E20" s="257"/>
      <c r="F20" s="257"/>
      <c r="G20" s="259"/>
      <c r="H20" s="260"/>
      <c r="I20" s="276"/>
      <c r="J20" s="277"/>
      <c r="K20" s="278"/>
      <c r="L20" s="277"/>
      <c r="M20" s="277"/>
      <c r="N20" s="278"/>
      <c r="O20" s="278"/>
      <c r="P20" s="279"/>
      <c r="Q20" s="27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  <c r="EK20" s="89"/>
      <c r="EL20" s="89"/>
      <c r="EM20" s="89"/>
      <c r="EN20" s="89"/>
      <c r="EO20" s="89"/>
      <c r="EP20" s="89"/>
      <c r="EQ20" s="89"/>
      <c r="ER20" s="89"/>
      <c r="ES20" s="89"/>
      <c r="ET20" s="89"/>
      <c r="EU20" s="89"/>
      <c r="EV20" s="89"/>
      <c r="EW20" s="89"/>
      <c r="EX20" s="89"/>
      <c r="EY20" s="89"/>
      <c r="EZ20" s="89"/>
      <c r="FA20" s="89"/>
      <c r="FB20" s="89"/>
      <c r="FC20" s="89"/>
      <c r="FD20" s="89"/>
      <c r="FE20" s="89"/>
      <c r="FF20" s="89"/>
      <c r="FG20" s="89"/>
      <c r="FH20" s="89"/>
      <c r="FI20" s="89"/>
      <c r="FJ20" s="89"/>
      <c r="FK20" s="89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89"/>
      <c r="IJ20" s="89"/>
      <c r="IK20" s="89"/>
      <c r="IL20" s="89"/>
      <c r="IM20" s="89"/>
      <c r="IN20" s="89"/>
      <c r="IO20" s="89"/>
      <c r="IP20" s="89"/>
      <c r="IQ20" s="89"/>
      <c r="IR20" s="89"/>
    </row>
    <row r="21" s="86" customFormat="1" ht="17.25" spans="1:252">
      <c r="A21" s="118"/>
      <c r="B21" s="119"/>
      <c r="C21" s="119"/>
      <c r="D21" s="120"/>
      <c r="E21" s="119"/>
      <c r="F21" s="119"/>
      <c r="G21" s="261"/>
      <c r="O21" s="262"/>
      <c r="P21" s="262"/>
      <c r="Q21" s="262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  <c r="EK21" s="89"/>
      <c r="EL21" s="89"/>
      <c r="EM21" s="89"/>
      <c r="EN21" s="89"/>
      <c r="EO21" s="89"/>
      <c r="EP21" s="89"/>
      <c r="EQ21" s="89"/>
      <c r="ER21" s="89"/>
      <c r="ES21" s="89"/>
      <c r="ET21" s="89"/>
      <c r="EU21" s="89"/>
      <c r="EV21" s="89"/>
      <c r="EW21" s="89"/>
      <c r="EX21" s="89"/>
      <c r="EY21" s="89"/>
      <c r="EZ21" s="89"/>
      <c r="FA21" s="89"/>
      <c r="FB21" s="89"/>
      <c r="FC21" s="89"/>
      <c r="FD21" s="89"/>
      <c r="FE21" s="89"/>
      <c r="FF21" s="89"/>
      <c r="FG21" s="89"/>
      <c r="FH21" s="89"/>
      <c r="FI21" s="89"/>
      <c r="FJ21" s="89"/>
      <c r="FK21" s="89"/>
      <c r="FL21" s="89"/>
      <c r="FM21" s="89"/>
      <c r="FN21" s="89"/>
      <c r="FO21" s="89"/>
      <c r="FP21" s="89"/>
      <c r="FQ21" s="89"/>
      <c r="FR21" s="89"/>
      <c r="FS21" s="89"/>
      <c r="FT21" s="89"/>
      <c r="FU21" s="89"/>
      <c r="FV21" s="89"/>
      <c r="FW21" s="89"/>
      <c r="FX21" s="89"/>
      <c r="FY21" s="89"/>
      <c r="FZ21" s="89"/>
      <c r="GA21" s="89"/>
      <c r="GB21" s="89"/>
      <c r="GC21" s="89"/>
      <c r="GD21" s="89"/>
      <c r="GE21" s="89"/>
      <c r="GF21" s="89"/>
      <c r="GG21" s="89"/>
      <c r="GH21" s="89"/>
      <c r="GI21" s="89"/>
      <c r="GJ21" s="89"/>
      <c r="GK21" s="89"/>
      <c r="GL21" s="89"/>
      <c r="GM21" s="89"/>
      <c r="GN21" s="89"/>
      <c r="GO21" s="89"/>
      <c r="GP21" s="89"/>
      <c r="GQ21" s="89"/>
      <c r="GR21" s="89"/>
      <c r="GS21" s="89"/>
      <c r="GT21" s="89"/>
      <c r="GU21" s="89"/>
      <c r="GV21" s="89"/>
      <c r="GW21" s="89"/>
      <c r="GX21" s="89"/>
      <c r="GY21" s="89"/>
      <c r="GZ21" s="89"/>
      <c r="HA21" s="89"/>
      <c r="HB21" s="89"/>
      <c r="HC21" s="89"/>
      <c r="HD21" s="89"/>
      <c r="HE21" s="89"/>
      <c r="HF21" s="89"/>
      <c r="HG21" s="89"/>
      <c r="HH21" s="89"/>
      <c r="HI21" s="89"/>
      <c r="HJ21" s="89"/>
      <c r="HK21" s="89"/>
      <c r="HL21" s="89"/>
      <c r="HM21" s="89"/>
      <c r="HN21" s="89"/>
      <c r="HO21" s="89"/>
      <c r="HP21" s="89"/>
      <c r="HQ21" s="89"/>
      <c r="HR21" s="89"/>
      <c r="HS21" s="89"/>
      <c r="HT21" s="89"/>
      <c r="HU21" s="89"/>
      <c r="HV21" s="89"/>
      <c r="HW21" s="89"/>
      <c r="HX21" s="89"/>
      <c r="HY21" s="89"/>
      <c r="HZ21" s="89"/>
      <c r="IA21" s="89"/>
      <c r="IB21" s="89"/>
      <c r="IC21" s="89"/>
      <c r="ID21" s="89"/>
      <c r="IE21" s="89"/>
      <c r="IF21" s="89"/>
      <c r="IG21" s="89"/>
      <c r="IH21" s="89"/>
      <c r="II21" s="89"/>
      <c r="IJ21" s="89"/>
      <c r="IK21" s="89"/>
      <c r="IL21" s="89"/>
      <c r="IM21" s="89"/>
      <c r="IN21" s="89"/>
      <c r="IO21" s="89"/>
      <c r="IP21" s="89"/>
      <c r="IQ21" s="89"/>
      <c r="IR21" s="89"/>
    </row>
    <row r="22" s="86" customFormat="1" spans="1:252">
      <c r="A22" s="121" t="s">
        <v>167</v>
      </c>
      <c r="B22" s="121"/>
      <c r="C22" s="122"/>
      <c r="O22" s="262"/>
      <c r="P22" s="262"/>
      <c r="Q22" s="262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  <c r="EK22" s="89"/>
      <c r="EL22" s="89"/>
      <c r="EM22" s="89"/>
      <c r="EN22" s="89"/>
      <c r="EO22" s="89"/>
      <c r="EP22" s="89"/>
      <c r="EQ22" s="89"/>
      <c r="ER22" s="89"/>
      <c r="ES22" s="89"/>
      <c r="ET22" s="89"/>
      <c r="EU22" s="89"/>
      <c r="EV22" s="89"/>
      <c r="EW22" s="89"/>
      <c r="EX22" s="89"/>
      <c r="EY22" s="89"/>
      <c r="EZ22" s="89"/>
      <c r="FA22" s="89"/>
      <c r="FB22" s="89"/>
      <c r="FC22" s="89"/>
      <c r="FD22" s="89"/>
      <c r="FE22" s="89"/>
      <c r="FF22" s="89"/>
      <c r="FG22" s="89"/>
      <c r="FH22" s="89"/>
      <c r="FI22" s="89"/>
      <c r="FJ22" s="89"/>
      <c r="FK22" s="89"/>
      <c r="FL22" s="89"/>
      <c r="FM22" s="89"/>
      <c r="FN22" s="89"/>
      <c r="FO22" s="89"/>
      <c r="FP22" s="89"/>
      <c r="FQ22" s="89"/>
      <c r="FR22" s="89"/>
      <c r="FS22" s="89"/>
      <c r="FT22" s="89"/>
      <c r="FU22" s="89"/>
      <c r="FV22" s="89"/>
      <c r="FW22" s="89"/>
      <c r="FX22" s="89"/>
      <c r="FY22" s="89"/>
      <c r="FZ22" s="89"/>
      <c r="GA22" s="89"/>
      <c r="GB22" s="89"/>
      <c r="GC22" s="89"/>
      <c r="GD22" s="89"/>
      <c r="GE22" s="89"/>
      <c r="GF22" s="89"/>
      <c r="GG22" s="89"/>
      <c r="GH22" s="89"/>
      <c r="GI22" s="89"/>
      <c r="GJ22" s="89"/>
      <c r="GK22" s="89"/>
      <c r="GL22" s="89"/>
      <c r="GM22" s="89"/>
      <c r="GN22" s="89"/>
      <c r="GO22" s="89"/>
      <c r="GP22" s="89"/>
      <c r="GQ22" s="89"/>
      <c r="GR22" s="89"/>
      <c r="GS22" s="89"/>
      <c r="GT22" s="89"/>
      <c r="GU22" s="89"/>
      <c r="GV22" s="89"/>
      <c r="GW22" s="89"/>
      <c r="GX22" s="89"/>
      <c r="GY22" s="89"/>
      <c r="GZ22" s="89"/>
      <c r="HA22" s="89"/>
      <c r="HB22" s="89"/>
      <c r="HC22" s="89"/>
      <c r="HD22" s="89"/>
      <c r="HE22" s="89"/>
      <c r="HF22" s="89"/>
      <c r="HG22" s="89"/>
      <c r="HH22" s="89"/>
      <c r="HI22" s="89"/>
      <c r="HJ22" s="89"/>
      <c r="HK22" s="89"/>
      <c r="HL22" s="89"/>
      <c r="HM22" s="89"/>
      <c r="HN22" s="89"/>
      <c r="HO22" s="89"/>
      <c r="HP22" s="89"/>
      <c r="HQ22" s="89"/>
      <c r="HR22" s="89"/>
      <c r="HS22" s="89"/>
      <c r="HT22" s="89"/>
      <c r="HU22" s="89"/>
      <c r="HV22" s="89"/>
      <c r="HW22" s="89"/>
      <c r="HX22" s="89"/>
      <c r="HY22" s="89"/>
      <c r="HZ22" s="89"/>
      <c r="IA22" s="89"/>
      <c r="IB22" s="89"/>
      <c r="IC22" s="89"/>
      <c r="ID22" s="89"/>
      <c r="IE22" s="89"/>
      <c r="IF22" s="89"/>
      <c r="IG22" s="89"/>
      <c r="IH22" s="89"/>
      <c r="II22" s="89"/>
      <c r="IJ22" s="89"/>
      <c r="IK22" s="89"/>
      <c r="IL22" s="89"/>
      <c r="IM22" s="89"/>
      <c r="IN22" s="89"/>
      <c r="IO22" s="89"/>
      <c r="IP22" s="89"/>
      <c r="IQ22" s="89"/>
      <c r="IR22" s="89"/>
    </row>
    <row r="23" s="86" customFormat="1" spans="3:252">
      <c r="C23" s="87"/>
      <c r="I23" s="134" t="s">
        <v>168</v>
      </c>
      <c r="J23" s="280"/>
      <c r="K23" s="281"/>
      <c r="M23" s="134" t="s">
        <v>169</v>
      </c>
      <c r="N23" s="134"/>
      <c r="O23" s="134" t="s">
        <v>170</v>
      </c>
      <c r="P23" s="134"/>
      <c r="Q23" s="86" t="s">
        <v>132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  <c r="EK23" s="89"/>
      <c r="EL23" s="89"/>
      <c r="EM23" s="89"/>
      <c r="EN23" s="89"/>
      <c r="EO23" s="89"/>
      <c r="EP23" s="89"/>
      <c r="EQ23" s="89"/>
      <c r="ER23" s="89"/>
      <c r="ES23" s="89"/>
      <c r="ET23" s="89"/>
      <c r="EU23" s="89"/>
      <c r="EV23" s="89"/>
      <c r="EW23" s="89"/>
      <c r="EX23" s="89"/>
      <c r="EY23" s="89"/>
      <c r="EZ23" s="89"/>
      <c r="FA23" s="89"/>
      <c r="FB23" s="89"/>
      <c r="FC23" s="89"/>
      <c r="FD23" s="89"/>
      <c r="FE23" s="89"/>
      <c r="FF23" s="89"/>
      <c r="FG23" s="89"/>
      <c r="FH23" s="89"/>
      <c r="FI23" s="89"/>
      <c r="FJ23" s="89"/>
      <c r="FK23" s="89"/>
      <c r="FL23" s="89"/>
      <c r="FM23" s="89"/>
      <c r="FN23" s="89"/>
      <c r="FO23" s="89"/>
      <c r="FP23" s="89"/>
      <c r="FQ23" s="89"/>
      <c r="FR23" s="89"/>
      <c r="FS23" s="89"/>
      <c r="FT23" s="89"/>
      <c r="FU23" s="89"/>
      <c r="FV23" s="89"/>
      <c r="FW23" s="89"/>
      <c r="FX23" s="89"/>
      <c r="FY23" s="89"/>
      <c r="FZ23" s="89"/>
      <c r="GA23" s="89"/>
      <c r="GB23" s="89"/>
      <c r="GC23" s="89"/>
      <c r="GD23" s="89"/>
      <c r="GE23" s="89"/>
      <c r="GF23" s="89"/>
      <c r="GG23" s="89"/>
      <c r="GH23" s="89"/>
      <c r="GI23" s="89"/>
      <c r="GJ23" s="89"/>
      <c r="GK23" s="89"/>
      <c r="GL23" s="89"/>
      <c r="GM23" s="89"/>
      <c r="GN23" s="89"/>
      <c r="GO23" s="89"/>
      <c r="GP23" s="89"/>
      <c r="GQ23" s="89"/>
      <c r="GR23" s="89"/>
      <c r="GS23" s="89"/>
      <c r="GT23" s="89"/>
      <c r="GU23" s="89"/>
      <c r="GV23" s="89"/>
      <c r="GW23" s="89"/>
      <c r="GX23" s="89"/>
      <c r="GY23" s="89"/>
      <c r="GZ23" s="89"/>
      <c r="HA23" s="89"/>
      <c r="HB23" s="89"/>
      <c r="HC23" s="89"/>
      <c r="HD23" s="89"/>
      <c r="HE23" s="89"/>
      <c r="HF23" s="89"/>
      <c r="HG23" s="89"/>
      <c r="HH23" s="89"/>
      <c r="HI23" s="89"/>
      <c r="HJ23" s="89"/>
      <c r="HK23" s="89"/>
      <c r="HL23" s="89"/>
      <c r="HM23" s="89"/>
      <c r="HN23" s="89"/>
      <c r="HO23" s="89"/>
      <c r="HP23" s="89"/>
      <c r="HQ23" s="89"/>
      <c r="HR23" s="89"/>
      <c r="HS23" s="89"/>
      <c r="HT23" s="89"/>
      <c r="HU23" s="89"/>
      <c r="HV23" s="89"/>
      <c r="HW23" s="89"/>
      <c r="HX23" s="89"/>
      <c r="HY23" s="89"/>
      <c r="HZ23" s="89"/>
      <c r="IA23" s="89"/>
      <c r="IB23" s="89"/>
      <c r="IC23" s="89"/>
      <c r="ID23" s="89"/>
      <c r="IE23" s="89"/>
      <c r="IF23" s="89"/>
      <c r="IG23" s="89"/>
      <c r="IH23" s="89"/>
      <c r="II23" s="89"/>
      <c r="IJ23" s="89"/>
      <c r="IK23" s="89"/>
      <c r="IL23" s="89"/>
      <c r="IM23" s="89"/>
      <c r="IN23" s="89"/>
      <c r="IO23" s="89"/>
      <c r="IP23" s="89"/>
      <c r="IQ23" s="89"/>
      <c r="IR23" s="89"/>
    </row>
  </sheetData>
  <mergeCells count="9">
    <mergeCell ref="A1:N1"/>
    <mergeCell ref="B2:C2"/>
    <mergeCell ref="E2:G2"/>
    <mergeCell ref="J2:N2"/>
    <mergeCell ref="B3:G3"/>
    <mergeCell ref="I3:N3"/>
    <mergeCell ref="B16:C16"/>
    <mergeCell ref="D16:E16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3" sqref="M13"/>
    </sheetView>
  </sheetViews>
  <sheetFormatPr defaultColWidth="10.125" defaultRowHeight="14.25"/>
  <cols>
    <col min="1" max="1" width="9.625" style="138" customWidth="1"/>
    <col min="2" max="2" width="11.125" style="138" customWidth="1"/>
    <col min="3" max="3" width="9.125" style="138" customWidth="1"/>
    <col min="4" max="4" width="9.5" style="138" customWidth="1"/>
    <col min="5" max="5" width="11.375" style="138" customWidth="1"/>
    <col min="6" max="6" width="10.375" style="138" customWidth="1"/>
    <col min="7" max="7" width="9.5" style="138" customWidth="1"/>
    <col min="8" max="8" width="9.125" style="138" customWidth="1"/>
    <col min="9" max="9" width="8.125" style="138" customWidth="1"/>
    <col min="10" max="10" width="10.5" style="138" customWidth="1"/>
    <col min="11" max="11" width="12.125" style="138" customWidth="1"/>
    <col min="12" max="16384" width="10.125" style="138"/>
  </cols>
  <sheetData>
    <row r="1" ht="23.25" spans="1:11">
      <c r="A1" s="139" t="s">
        <v>187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ht="18" customHeight="1" spans="1:11">
      <c r="A2" s="140" t="s">
        <v>53</v>
      </c>
      <c r="B2" s="141" t="s">
        <v>54</v>
      </c>
      <c r="C2" s="141"/>
      <c r="D2" s="142" t="s">
        <v>61</v>
      </c>
      <c r="E2" s="143" t="str">
        <f>首期!B4</f>
        <v>QAMMAM94102</v>
      </c>
      <c r="F2" s="144" t="s">
        <v>188</v>
      </c>
      <c r="G2" s="145" t="str">
        <f>首期!B5</f>
        <v>儿童卫裤</v>
      </c>
      <c r="H2" s="146"/>
      <c r="I2" s="174" t="s">
        <v>57</v>
      </c>
      <c r="J2" s="193" t="s">
        <v>56</v>
      </c>
      <c r="K2" s="194"/>
    </row>
    <row r="3" ht="18" customHeight="1" spans="1:11">
      <c r="A3" s="147" t="s">
        <v>75</v>
      </c>
      <c r="B3" s="148">
        <v>2201</v>
      </c>
      <c r="C3" s="148"/>
      <c r="D3" s="149" t="s">
        <v>189</v>
      </c>
      <c r="E3" s="150">
        <v>45438</v>
      </c>
      <c r="F3" s="151"/>
      <c r="G3" s="151"/>
      <c r="H3" s="152" t="s">
        <v>190</v>
      </c>
      <c r="I3" s="152"/>
      <c r="J3" s="152"/>
      <c r="K3" s="195"/>
    </row>
    <row r="4" ht="18" customHeight="1" spans="1:11">
      <c r="A4" s="153" t="s">
        <v>71</v>
      </c>
      <c r="B4" s="148">
        <v>3</v>
      </c>
      <c r="C4" s="148">
        <v>6</v>
      </c>
      <c r="D4" s="154" t="s">
        <v>191</v>
      </c>
      <c r="E4" s="151" t="s">
        <v>192</v>
      </c>
      <c r="F4" s="151"/>
      <c r="G4" s="151"/>
      <c r="H4" s="154" t="s">
        <v>193</v>
      </c>
      <c r="I4" s="154"/>
      <c r="J4" s="166" t="s">
        <v>65</v>
      </c>
      <c r="K4" s="196" t="s">
        <v>66</v>
      </c>
    </row>
    <row r="5" ht="18" customHeight="1" spans="1:11">
      <c r="A5" s="153" t="s">
        <v>194</v>
      </c>
      <c r="B5" s="148">
        <v>1</v>
      </c>
      <c r="C5" s="148"/>
      <c r="D5" s="149" t="s">
        <v>195</v>
      </c>
      <c r="E5" s="149"/>
      <c r="G5" s="149"/>
      <c r="H5" s="154" t="s">
        <v>196</v>
      </c>
      <c r="I5" s="154"/>
      <c r="J5" s="166" t="s">
        <v>65</v>
      </c>
      <c r="K5" s="196" t="s">
        <v>66</v>
      </c>
    </row>
    <row r="6" ht="18" customHeight="1" spans="1:13">
      <c r="A6" s="155" t="s">
        <v>197</v>
      </c>
      <c r="B6" s="156">
        <v>125</v>
      </c>
      <c r="C6" s="156"/>
      <c r="D6" s="157" t="s">
        <v>198</v>
      </c>
      <c r="E6" s="158"/>
      <c r="F6" s="158">
        <v>2200</v>
      </c>
      <c r="G6" s="157"/>
      <c r="H6" s="159" t="s">
        <v>199</v>
      </c>
      <c r="I6" s="159"/>
      <c r="J6" s="158" t="s">
        <v>65</v>
      </c>
      <c r="K6" s="197" t="s">
        <v>66</v>
      </c>
      <c r="M6" s="198"/>
    </row>
    <row r="7" ht="18" customHeight="1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ht="18" customHeight="1" spans="1:11">
      <c r="A8" s="163" t="s">
        <v>200</v>
      </c>
      <c r="B8" s="144" t="s">
        <v>201</v>
      </c>
      <c r="C8" s="144" t="s">
        <v>202</v>
      </c>
      <c r="D8" s="144" t="s">
        <v>203</v>
      </c>
      <c r="E8" s="144" t="s">
        <v>204</v>
      </c>
      <c r="F8" s="144" t="s">
        <v>205</v>
      </c>
      <c r="G8" s="164" t="s">
        <v>206</v>
      </c>
      <c r="H8" s="165"/>
      <c r="I8" s="165"/>
      <c r="J8" s="165"/>
      <c r="K8" s="199"/>
    </row>
    <row r="9" ht="18" customHeight="1" spans="1:11">
      <c r="A9" s="153" t="s">
        <v>207</v>
      </c>
      <c r="B9" s="154"/>
      <c r="C9" s="166" t="s">
        <v>65</v>
      </c>
      <c r="D9" s="166" t="s">
        <v>66</v>
      </c>
      <c r="E9" s="149" t="s">
        <v>208</v>
      </c>
      <c r="F9" s="167" t="s">
        <v>209</v>
      </c>
      <c r="G9" s="168"/>
      <c r="H9" s="169"/>
      <c r="I9" s="169"/>
      <c r="J9" s="169"/>
      <c r="K9" s="200"/>
    </row>
    <row r="10" ht="18" customHeight="1" spans="1:11">
      <c r="A10" s="153" t="s">
        <v>210</v>
      </c>
      <c r="B10" s="154"/>
      <c r="C10" s="166" t="s">
        <v>65</v>
      </c>
      <c r="D10" s="166" t="s">
        <v>66</v>
      </c>
      <c r="E10" s="149" t="s">
        <v>211</v>
      </c>
      <c r="F10" s="167" t="s">
        <v>212</v>
      </c>
      <c r="G10" s="168" t="s">
        <v>213</v>
      </c>
      <c r="H10" s="169"/>
      <c r="I10" s="169"/>
      <c r="J10" s="169"/>
      <c r="K10" s="200"/>
    </row>
    <row r="11" ht="18" customHeight="1" spans="1:11">
      <c r="A11" s="170" t="s">
        <v>173</v>
      </c>
      <c r="B11" s="171"/>
      <c r="C11" s="171"/>
      <c r="D11" s="171"/>
      <c r="E11" s="171"/>
      <c r="F11" s="171"/>
      <c r="G11" s="171"/>
      <c r="H11" s="171"/>
      <c r="I11" s="171"/>
      <c r="J11" s="171"/>
      <c r="K11" s="201"/>
    </row>
    <row r="12" ht="18" customHeight="1" spans="1:11">
      <c r="A12" s="147" t="s">
        <v>89</v>
      </c>
      <c r="B12" s="166" t="s">
        <v>85</v>
      </c>
      <c r="C12" s="166" t="s">
        <v>86</v>
      </c>
      <c r="D12" s="167"/>
      <c r="E12" s="149" t="s">
        <v>87</v>
      </c>
      <c r="F12" s="166" t="s">
        <v>85</v>
      </c>
      <c r="G12" s="166" t="s">
        <v>86</v>
      </c>
      <c r="H12" s="166"/>
      <c r="I12" s="149" t="s">
        <v>214</v>
      </c>
      <c r="J12" s="166" t="s">
        <v>85</v>
      </c>
      <c r="K12" s="196" t="s">
        <v>86</v>
      </c>
    </row>
    <row r="13" ht="18" customHeight="1" spans="1:11">
      <c r="A13" s="147" t="s">
        <v>92</v>
      </c>
      <c r="B13" s="166" t="s">
        <v>85</v>
      </c>
      <c r="C13" s="166" t="s">
        <v>86</v>
      </c>
      <c r="D13" s="167"/>
      <c r="E13" s="149" t="s">
        <v>97</v>
      </c>
      <c r="F13" s="166" t="s">
        <v>85</v>
      </c>
      <c r="G13" s="166" t="s">
        <v>86</v>
      </c>
      <c r="H13" s="166"/>
      <c r="I13" s="149" t="s">
        <v>215</v>
      </c>
      <c r="J13" s="166" t="s">
        <v>85</v>
      </c>
      <c r="K13" s="196" t="s">
        <v>86</v>
      </c>
    </row>
    <row r="14" ht="18" customHeight="1" spans="1:11">
      <c r="A14" s="155" t="s">
        <v>216</v>
      </c>
      <c r="B14" s="158" t="s">
        <v>85</v>
      </c>
      <c r="C14" s="158" t="s">
        <v>86</v>
      </c>
      <c r="D14" s="172"/>
      <c r="E14" s="157" t="s">
        <v>217</v>
      </c>
      <c r="F14" s="158" t="s">
        <v>85</v>
      </c>
      <c r="G14" s="158" t="s">
        <v>86</v>
      </c>
      <c r="H14" s="158"/>
      <c r="I14" s="157" t="s">
        <v>218</v>
      </c>
      <c r="J14" s="158" t="s">
        <v>85</v>
      </c>
      <c r="K14" s="197" t="s">
        <v>86</v>
      </c>
    </row>
    <row r="15" ht="18" customHeight="1" spans="1:11">
      <c r="A15" s="160"/>
      <c r="B15" s="173"/>
      <c r="C15" s="173"/>
      <c r="D15" s="161"/>
      <c r="E15" s="160"/>
      <c r="F15" s="173"/>
      <c r="G15" s="173"/>
      <c r="H15" s="173"/>
      <c r="I15" s="160"/>
      <c r="J15" s="173"/>
      <c r="K15" s="173"/>
    </row>
    <row r="16" s="136" customFormat="1" ht="18" customHeight="1" spans="1:11">
      <c r="A16" s="140" t="s">
        <v>219</v>
      </c>
      <c r="B16" s="174"/>
      <c r="C16" s="174"/>
      <c r="D16" s="174"/>
      <c r="E16" s="174"/>
      <c r="F16" s="174"/>
      <c r="G16" s="174"/>
      <c r="H16" s="174"/>
      <c r="I16" s="174"/>
      <c r="J16" s="174"/>
      <c r="K16" s="202"/>
    </row>
    <row r="17" ht="18" customHeight="1" spans="1:11">
      <c r="A17" s="153" t="s">
        <v>220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3"/>
    </row>
    <row r="18" ht="18" customHeight="1" spans="1:11">
      <c r="A18" s="153" t="s">
        <v>221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3"/>
    </row>
    <row r="19" ht="22" customHeight="1" spans="1:11">
      <c r="A19" s="175"/>
      <c r="B19" s="166"/>
      <c r="C19" s="166"/>
      <c r="D19" s="166"/>
      <c r="E19" s="166"/>
      <c r="F19" s="166"/>
      <c r="G19" s="166"/>
      <c r="H19" s="166"/>
      <c r="I19" s="166"/>
      <c r="J19" s="166"/>
      <c r="K19" s="196"/>
    </row>
    <row r="20" ht="22" customHeight="1" spans="1:11">
      <c r="A20" s="176"/>
      <c r="B20" s="177"/>
      <c r="C20" s="177"/>
      <c r="D20" s="177"/>
      <c r="E20" s="177"/>
      <c r="F20" s="177"/>
      <c r="G20" s="177"/>
      <c r="H20" s="177"/>
      <c r="I20" s="177"/>
      <c r="J20" s="177"/>
      <c r="K20" s="204"/>
    </row>
    <row r="21" ht="22" customHeight="1" spans="1:11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204"/>
    </row>
    <row r="22" ht="22" customHeight="1" spans="1:11">
      <c r="A22" s="176"/>
      <c r="B22" s="177"/>
      <c r="C22" s="177"/>
      <c r="D22" s="177"/>
      <c r="E22" s="177"/>
      <c r="F22" s="177"/>
      <c r="G22" s="177"/>
      <c r="H22" s="177"/>
      <c r="I22" s="177"/>
      <c r="J22" s="177"/>
      <c r="K22" s="204"/>
    </row>
    <row r="23" ht="22" customHeight="1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205"/>
    </row>
    <row r="24" ht="18" customHeight="1" spans="1:11">
      <c r="A24" s="153" t="s">
        <v>117</v>
      </c>
      <c r="B24" s="154"/>
      <c r="C24" s="166" t="s">
        <v>65</v>
      </c>
      <c r="D24" s="166" t="s">
        <v>66</v>
      </c>
      <c r="E24" s="152"/>
      <c r="F24" s="152"/>
      <c r="G24" s="152"/>
      <c r="H24" s="152"/>
      <c r="I24" s="152"/>
      <c r="J24" s="152"/>
      <c r="K24" s="195"/>
    </row>
    <row r="25" ht="18" customHeight="1" spans="1:11">
      <c r="A25" s="180" t="s">
        <v>222</v>
      </c>
      <c r="B25" s="181"/>
      <c r="C25" s="181"/>
      <c r="D25" s="181"/>
      <c r="E25" s="181"/>
      <c r="F25" s="181"/>
      <c r="G25" s="181"/>
      <c r="H25" s="181"/>
      <c r="I25" s="181"/>
      <c r="J25" s="181"/>
      <c r="K25" s="206"/>
    </row>
    <row r="26" ht="15" spans="1:11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</row>
    <row r="27" ht="20" customHeight="1" spans="1:11">
      <c r="A27" s="183" t="s">
        <v>223</v>
      </c>
      <c r="B27" s="165"/>
      <c r="C27" s="165"/>
      <c r="D27" s="165"/>
      <c r="E27" s="165"/>
      <c r="F27" s="165"/>
      <c r="G27" s="165"/>
      <c r="H27" s="165"/>
      <c r="I27" s="165"/>
      <c r="J27" s="165"/>
      <c r="K27" s="207" t="s">
        <v>224</v>
      </c>
    </row>
    <row r="28" ht="23" customHeight="1" spans="1:11">
      <c r="A28" s="176" t="s">
        <v>225</v>
      </c>
      <c r="B28" s="177"/>
      <c r="C28" s="177"/>
      <c r="D28" s="177"/>
      <c r="E28" s="177"/>
      <c r="F28" s="177"/>
      <c r="G28" s="177"/>
      <c r="H28" s="177"/>
      <c r="I28" s="177"/>
      <c r="J28" s="208"/>
      <c r="K28" s="209">
        <v>1</v>
      </c>
    </row>
    <row r="29" ht="23" customHeight="1" spans="1:11">
      <c r="A29" s="176" t="s">
        <v>226</v>
      </c>
      <c r="B29" s="177"/>
      <c r="C29" s="177"/>
      <c r="D29" s="177"/>
      <c r="E29" s="177"/>
      <c r="F29" s="177"/>
      <c r="G29" s="177"/>
      <c r="H29" s="177"/>
      <c r="I29" s="177"/>
      <c r="J29" s="208"/>
      <c r="K29" s="200">
        <v>1</v>
      </c>
    </row>
    <row r="30" ht="23" customHeight="1" spans="1:11">
      <c r="A30" s="176" t="s">
        <v>227</v>
      </c>
      <c r="B30" s="177"/>
      <c r="C30" s="177"/>
      <c r="D30" s="177"/>
      <c r="E30" s="177"/>
      <c r="F30" s="177"/>
      <c r="G30" s="177"/>
      <c r="H30" s="177"/>
      <c r="I30" s="177"/>
      <c r="J30" s="208"/>
      <c r="K30" s="200">
        <v>1</v>
      </c>
    </row>
    <row r="31" ht="23" customHeight="1" spans="1:11">
      <c r="A31" s="176"/>
      <c r="B31" s="177"/>
      <c r="C31" s="177"/>
      <c r="D31" s="177"/>
      <c r="E31" s="177"/>
      <c r="F31" s="177"/>
      <c r="G31" s="177"/>
      <c r="H31" s="177"/>
      <c r="I31" s="177"/>
      <c r="J31" s="208"/>
      <c r="K31" s="200"/>
    </row>
    <row r="32" ht="23" customHeight="1" spans="1:11">
      <c r="A32" s="176"/>
      <c r="B32" s="177"/>
      <c r="C32" s="177"/>
      <c r="D32" s="177"/>
      <c r="E32" s="177"/>
      <c r="F32" s="177"/>
      <c r="G32" s="177"/>
      <c r="H32" s="177"/>
      <c r="I32" s="177"/>
      <c r="J32" s="208"/>
      <c r="K32" s="210"/>
    </row>
    <row r="33" ht="23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208"/>
      <c r="K33" s="211"/>
    </row>
    <row r="34" ht="23" customHeight="1" spans="1:11">
      <c r="A34" s="176"/>
      <c r="B34" s="177"/>
      <c r="C34" s="177"/>
      <c r="D34" s="177"/>
      <c r="E34" s="177"/>
      <c r="F34" s="177"/>
      <c r="G34" s="177"/>
      <c r="H34" s="177"/>
      <c r="I34" s="177"/>
      <c r="J34" s="208"/>
      <c r="K34" s="200"/>
    </row>
    <row r="35" ht="23" customHeight="1" spans="1:11">
      <c r="A35" s="176"/>
      <c r="B35" s="177"/>
      <c r="C35" s="177"/>
      <c r="D35" s="177"/>
      <c r="E35" s="177"/>
      <c r="F35" s="177"/>
      <c r="G35" s="177"/>
      <c r="H35" s="177"/>
      <c r="I35" s="177"/>
      <c r="J35" s="208"/>
      <c r="K35" s="212"/>
    </row>
    <row r="36" ht="23" customHeight="1" spans="1:11">
      <c r="A36" s="184" t="s">
        <v>228</v>
      </c>
      <c r="B36" s="185"/>
      <c r="C36" s="185"/>
      <c r="D36" s="185"/>
      <c r="E36" s="185"/>
      <c r="F36" s="185"/>
      <c r="G36" s="185"/>
      <c r="H36" s="185"/>
      <c r="I36" s="185"/>
      <c r="J36" s="213"/>
      <c r="K36" s="214">
        <f>SUM(K28:K35)</f>
        <v>3</v>
      </c>
    </row>
    <row r="37" ht="18.75" customHeight="1" spans="1:11">
      <c r="A37" s="186" t="s">
        <v>229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5"/>
    </row>
    <row r="38" s="137" customFormat="1" ht="18.75" customHeight="1" spans="1:11">
      <c r="A38" s="153" t="s">
        <v>230</v>
      </c>
      <c r="B38" s="154"/>
      <c r="C38" s="154"/>
      <c r="D38" s="152" t="s">
        <v>231</v>
      </c>
      <c r="E38" s="152"/>
      <c r="F38" s="188" t="s">
        <v>232</v>
      </c>
      <c r="G38" s="189"/>
      <c r="H38" s="154" t="s">
        <v>233</v>
      </c>
      <c r="I38" s="154"/>
      <c r="J38" s="154" t="s">
        <v>234</v>
      </c>
      <c r="K38" s="203"/>
    </row>
    <row r="39" ht="18.75" customHeight="1" spans="1:11">
      <c r="A39" s="153" t="s">
        <v>118</v>
      </c>
      <c r="B39" s="154" t="s">
        <v>235</v>
      </c>
      <c r="C39" s="154"/>
      <c r="D39" s="154"/>
      <c r="E39" s="154"/>
      <c r="F39" s="154"/>
      <c r="G39" s="154"/>
      <c r="H39" s="154"/>
      <c r="I39" s="154"/>
      <c r="J39" s="154"/>
      <c r="K39" s="203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203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203"/>
    </row>
    <row r="42" ht="32.1" customHeight="1" spans="1:11">
      <c r="A42" s="155" t="s">
        <v>126</v>
      </c>
      <c r="B42" s="190" t="s">
        <v>236</v>
      </c>
      <c r="C42" s="190"/>
      <c r="D42" s="157" t="s">
        <v>237</v>
      </c>
      <c r="E42" s="172" t="s">
        <v>129</v>
      </c>
      <c r="F42" s="157" t="s">
        <v>130</v>
      </c>
      <c r="G42" s="191">
        <v>45435</v>
      </c>
      <c r="H42" s="192" t="s">
        <v>131</v>
      </c>
      <c r="I42" s="192"/>
      <c r="J42" s="190" t="s">
        <v>132</v>
      </c>
      <c r="K42" s="21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workbookViewId="0">
      <selection activeCell="K9" sqref="K9"/>
    </sheetView>
  </sheetViews>
  <sheetFormatPr defaultColWidth="9" defaultRowHeight="14.25"/>
  <cols>
    <col min="1" max="1" width="19.375" style="86" customWidth="1"/>
    <col min="2" max="3" width="9.125" style="86" customWidth="1"/>
    <col min="4" max="4" width="9.125" style="87" customWidth="1"/>
    <col min="5" max="6" width="9.125" style="86" customWidth="1"/>
    <col min="7" max="7" width="8.5" style="86" customWidth="1"/>
    <col min="8" max="8" width="2.75" style="86" customWidth="1"/>
    <col min="9" max="11" width="15.625" style="86" customWidth="1"/>
    <col min="12" max="14" width="15.625" style="88" customWidth="1"/>
    <col min="15" max="252" width="9" style="86"/>
    <col min="253" max="16384" width="9" style="89"/>
  </cols>
  <sheetData>
    <row r="1" s="86" customFormat="1" ht="29" customHeight="1" spans="1:255">
      <c r="A1" s="90" t="s">
        <v>136</v>
      </c>
      <c r="B1" s="90"/>
      <c r="C1" s="91"/>
      <c r="D1" s="91"/>
      <c r="E1" s="92"/>
      <c r="F1" s="92"/>
      <c r="G1" s="92"/>
      <c r="H1" s="92"/>
      <c r="I1" s="92"/>
      <c r="J1" s="92"/>
      <c r="K1" s="92"/>
      <c r="L1" s="92"/>
      <c r="M1" s="92"/>
      <c r="N1" s="92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</row>
    <row r="2" s="86" customFormat="1" ht="20" customHeight="1" spans="1:255">
      <c r="A2" s="93" t="s">
        <v>61</v>
      </c>
      <c r="B2" s="94" t="str">
        <f>首期!B4</f>
        <v>QAMMAM94102</v>
      </c>
      <c r="C2" s="95"/>
      <c r="D2" s="96"/>
      <c r="E2" s="97" t="s">
        <v>67</v>
      </c>
      <c r="F2" s="98" t="s">
        <v>68</v>
      </c>
      <c r="G2" s="98"/>
      <c r="H2" s="99"/>
      <c r="I2" s="123" t="s">
        <v>57</v>
      </c>
      <c r="J2" s="124" t="s">
        <v>56</v>
      </c>
      <c r="K2" s="124"/>
      <c r="L2" s="124"/>
      <c r="M2" s="124"/>
      <c r="N2" s="125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</row>
    <row r="3" s="86" customFormat="1" spans="1:255">
      <c r="A3" s="100" t="s">
        <v>137</v>
      </c>
      <c r="B3" s="101" t="s">
        <v>138</v>
      </c>
      <c r="C3" s="102"/>
      <c r="D3" s="101"/>
      <c r="E3" s="101"/>
      <c r="F3" s="101"/>
      <c r="G3" s="101"/>
      <c r="H3" s="103"/>
      <c r="I3" s="126"/>
      <c r="J3" s="126"/>
      <c r="K3" s="126"/>
      <c r="L3" s="126"/>
      <c r="M3" s="126"/>
      <c r="N3" s="127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  <c r="BM3" s="89"/>
      <c r="BN3" s="89"/>
      <c r="BO3" s="89"/>
      <c r="BP3" s="89"/>
      <c r="BQ3" s="89"/>
      <c r="BR3" s="89"/>
      <c r="BS3" s="89"/>
      <c r="BT3" s="89"/>
      <c r="BU3" s="89"/>
      <c r="BV3" s="89"/>
      <c r="BW3" s="89"/>
      <c r="BX3" s="89"/>
      <c r="BY3" s="89"/>
      <c r="BZ3" s="89"/>
      <c r="CA3" s="89"/>
      <c r="CB3" s="89"/>
      <c r="CC3" s="89"/>
      <c r="CD3" s="89"/>
      <c r="CE3" s="89"/>
      <c r="CF3" s="89"/>
      <c r="CG3" s="89"/>
      <c r="CH3" s="89"/>
      <c r="CI3" s="89"/>
      <c r="CJ3" s="89"/>
      <c r="CK3" s="89"/>
      <c r="CL3" s="89"/>
      <c r="CM3" s="89"/>
      <c r="CN3" s="89"/>
      <c r="CO3" s="89"/>
      <c r="CP3" s="89"/>
      <c r="CQ3" s="89"/>
      <c r="CR3" s="89"/>
      <c r="CS3" s="89"/>
      <c r="CT3" s="89"/>
      <c r="CU3" s="89"/>
      <c r="CV3" s="89"/>
      <c r="CW3" s="89"/>
      <c r="CX3" s="89"/>
      <c r="CY3" s="89"/>
      <c r="CZ3" s="89"/>
      <c r="DA3" s="89"/>
      <c r="DB3" s="89"/>
      <c r="DC3" s="89"/>
      <c r="DD3" s="89"/>
      <c r="DE3" s="89"/>
      <c r="DF3" s="89"/>
      <c r="DG3" s="89"/>
      <c r="DH3" s="89"/>
      <c r="DI3" s="89"/>
      <c r="DJ3" s="89"/>
      <c r="DK3" s="89"/>
      <c r="DL3" s="89"/>
      <c r="DM3" s="89"/>
      <c r="DN3" s="89"/>
      <c r="DO3" s="89"/>
      <c r="DP3" s="89"/>
      <c r="DQ3" s="89"/>
      <c r="DR3" s="89"/>
      <c r="DS3" s="89"/>
      <c r="DT3" s="89"/>
      <c r="DU3" s="89"/>
      <c r="DV3" s="89"/>
      <c r="DW3" s="89"/>
      <c r="DX3" s="89"/>
      <c r="DY3" s="89"/>
      <c r="DZ3" s="89"/>
      <c r="EA3" s="89"/>
      <c r="EB3" s="89"/>
      <c r="EC3" s="89"/>
      <c r="ED3" s="89"/>
      <c r="EE3" s="89"/>
      <c r="EF3" s="89"/>
      <c r="EG3" s="89"/>
      <c r="EH3" s="89"/>
      <c r="EI3" s="89"/>
      <c r="EJ3" s="89"/>
      <c r="EK3" s="89"/>
      <c r="EL3" s="89"/>
      <c r="EM3" s="89"/>
      <c r="EN3" s="89"/>
      <c r="EO3" s="89"/>
      <c r="EP3" s="89"/>
      <c r="EQ3" s="89"/>
      <c r="ER3" s="89"/>
      <c r="ES3" s="89"/>
      <c r="ET3" s="89"/>
      <c r="EU3" s="89"/>
      <c r="EV3" s="89"/>
      <c r="EW3" s="89"/>
      <c r="EX3" s="89"/>
      <c r="EY3" s="89"/>
      <c r="EZ3" s="89"/>
      <c r="FA3" s="89"/>
      <c r="FB3" s="89"/>
      <c r="FC3" s="89"/>
      <c r="FD3" s="89"/>
      <c r="FE3" s="89"/>
      <c r="FF3" s="89"/>
      <c r="FG3" s="89"/>
      <c r="FH3" s="89"/>
      <c r="FI3" s="89"/>
      <c r="FJ3" s="89"/>
      <c r="FK3" s="89"/>
      <c r="FL3" s="89"/>
      <c r="FM3" s="89"/>
      <c r="FN3" s="89"/>
      <c r="FO3" s="89"/>
      <c r="FP3" s="89"/>
      <c r="FQ3" s="89"/>
      <c r="FR3" s="89"/>
      <c r="FS3" s="89"/>
      <c r="FT3" s="89"/>
      <c r="FU3" s="89"/>
      <c r="FV3" s="89"/>
      <c r="FW3" s="89"/>
      <c r="FX3" s="89"/>
      <c r="FY3" s="89"/>
      <c r="FZ3" s="89"/>
      <c r="GA3" s="89"/>
      <c r="GB3" s="89"/>
      <c r="GC3" s="89"/>
      <c r="GD3" s="89"/>
      <c r="GE3" s="89"/>
      <c r="GF3" s="89"/>
      <c r="GG3" s="89"/>
      <c r="GH3" s="89"/>
      <c r="GI3" s="89"/>
      <c r="GJ3" s="89"/>
      <c r="GK3" s="89"/>
      <c r="GL3" s="89"/>
      <c r="GM3" s="89"/>
      <c r="GN3" s="89"/>
      <c r="GO3" s="89"/>
      <c r="GP3" s="89"/>
      <c r="GQ3" s="89"/>
      <c r="GR3" s="89"/>
      <c r="GS3" s="89"/>
      <c r="GT3" s="89"/>
      <c r="GU3" s="89"/>
      <c r="GV3" s="89"/>
      <c r="GW3" s="89"/>
      <c r="GX3" s="89"/>
      <c r="GY3" s="89"/>
      <c r="GZ3" s="89"/>
      <c r="HA3" s="89"/>
      <c r="HB3" s="89"/>
      <c r="HC3" s="89"/>
      <c r="HD3" s="89"/>
      <c r="HE3" s="89"/>
      <c r="HF3" s="89"/>
      <c r="HG3" s="89"/>
      <c r="HH3" s="89"/>
      <c r="HI3" s="89"/>
      <c r="HJ3" s="89"/>
      <c r="HK3" s="89"/>
      <c r="HL3" s="89"/>
      <c r="HM3" s="89"/>
      <c r="HN3" s="89"/>
      <c r="HO3" s="89"/>
      <c r="HP3" s="89"/>
      <c r="HQ3" s="89"/>
      <c r="HR3" s="89"/>
      <c r="HS3" s="89"/>
      <c r="HT3" s="89"/>
      <c r="HU3" s="89"/>
      <c r="HV3" s="89"/>
      <c r="HW3" s="89"/>
      <c r="HX3" s="89"/>
      <c r="HY3" s="89"/>
      <c r="HZ3" s="89"/>
      <c r="IA3" s="89"/>
      <c r="IB3" s="89"/>
      <c r="IC3" s="89"/>
      <c r="ID3" s="89"/>
      <c r="IE3" s="89"/>
      <c r="IF3" s="89"/>
      <c r="IG3" s="89"/>
      <c r="IH3" s="89"/>
      <c r="II3" s="89"/>
      <c r="IJ3" s="89"/>
      <c r="IK3" s="89"/>
      <c r="IL3" s="89"/>
      <c r="IM3" s="89"/>
      <c r="IN3" s="89"/>
      <c r="IO3" s="89"/>
      <c r="IP3" s="89"/>
      <c r="IQ3" s="89"/>
      <c r="IR3" s="89"/>
      <c r="IS3" s="89"/>
      <c r="IT3" s="89"/>
      <c r="IU3" s="89"/>
    </row>
    <row r="4" s="86" customFormat="1" spans="1:255">
      <c r="A4" s="100"/>
      <c r="B4" s="104" t="s">
        <v>139</v>
      </c>
      <c r="C4" s="105" t="s">
        <v>140</v>
      </c>
      <c r="D4" s="104" t="s">
        <v>141</v>
      </c>
      <c r="E4" s="104" t="s">
        <v>142</v>
      </c>
      <c r="F4" s="106" t="s">
        <v>143</v>
      </c>
      <c r="G4" s="104" t="s">
        <v>144</v>
      </c>
      <c r="H4" s="103"/>
      <c r="I4" s="104" t="s">
        <v>139</v>
      </c>
      <c r="J4" s="105" t="s">
        <v>140</v>
      </c>
      <c r="K4" s="104" t="s">
        <v>141</v>
      </c>
      <c r="L4" s="104" t="s">
        <v>142</v>
      </c>
      <c r="M4" s="106" t="s">
        <v>143</v>
      </c>
      <c r="N4" s="128" t="s">
        <v>144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</row>
    <row r="5" s="86" customFormat="1" ht="16.5" spans="1:255">
      <c r="A5" s="100"/>
      <c r="B5" s="107"/>
      <c r="C5" s="107"/>
      <c r="D5" s="108"/>
      <c r="E5" s="108"/>
      <c r="F5" s="108"/>
      <c r="G5" s="108"/>
      <c r="H5" s="103"/>
      <c r="I5" s="129" t="s">
        <v>113</v>
      </c>
      <c r="J5" s="129" t="s">
        <v>113</v>
      </c>
      <c r="K5" s="129" t="s">
        <v>112</v>
      </c>
      <c r="L5" s="129" t="s">
        <v>112</v>
      </c>
      <c r="M5" s="129" t="s">
        <v>111</v>
      </c>
      <c r="N5" s="130" t="s">
        <v>111</v>
      </c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</row>
    <row r="6" s="86" customFormat="1" ht="21" customHeight="1" spans="1:255">
      <c r="A6" s="109" t="s">
        <v>148</v>
      </c>
      <c r="B6" s="110">
        <f>C6-5</f>
        <v>71</v>
      </c>
      <c r="C6" s="111">
        <v>76</v>
      </c>
      <c r="D6" s="110">
        <f>C6+6</f>
        <v>82</v>
      </c>
      <c r="E6" s="110">
        <f>D6+6</f>
        <v>88</v>
      </c>
      <c r="F6" s="110">
        <f>E6+6</f>
        <v>94</v>
      </c>
      <c r="G6" s="110">
        <f>F6+3</f>
        <v>97</v>
      </c>
      <c r="H6" s="103"/>
      <c r="I6" s="129" t="s">
        <v>238</v>
      </c>
      <c r="J6" s="129" t="s">
        <v>239</v>
      </c>
      <c r="K6" s="129" t="s">
        <v>240</v>
      </c>
      <c r="L6" s="129" t="s">
        <v>241</v>
      </c>
      <c r="M6" s="129" t="s">
        <v>242</v>
      </c>
      <c r="N6" s="130" t="s">
        <v>238</v>
      </c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/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89"/>
      <c r="DZ6" s="89"/>
      <c r="EA6" s="89"/>
      <c r="EB6" s="89"/>
      <c r="EC6" s="89"/>
      <c r="ED6" s="89"/>
      <c r="EE6" s="89"/>
      <c r="EF6" s="89"/>
      <c r="EG6" s="89"/>
      <c r="EH6" s="89"/>
      <c r="EI6" s="89"/>
      <c r="EJ6" s="89"/>
      <c r="EK6" s="89"/>
      <c r="EL6" s="89"/>
      <c r="EM6" s="89"/>
      <c r="EN6" s="89"/>
      <c r="EO6" s="89"/>
      <c r="EP6" s="89"/>
      <c r="EQ6" s="89"/>
      <c r="ER6" s="89"/>
      <c r="ES6" s="89"/>
      <c r="ET6" s="89"/>
      <c r="EU6" s="89"/>
      <c r="EV6" s="89"/>
      <c r="EW6" s="89"/>
      <c r="EX6" s="89"/>
      <c r="EY6" s="89"/>
      <c r="EZ6" s="89"/>
      <c r="FA6" s="89"/>
      <c r="FB6" s="89"/>
      <c r="FC6" s="89"/>
      <c r="FD6" s="89"/>
      <c r="FE6" s="89"/>
      <c r="FF6" s="89"/>
      <c r="FG6" s="89"/>
      <c r="FH6" s="89"/>
      <c r="FI6" s="89"/>
      <c r="FJ6" s="89"/>
      <c r="FK6" s="89"/>
      <c r="FL6" s="89"/>
      <c r="FM6" s="89"/>
      <c r="FN6" s="89"/>
      <c r="FO6" s="89"/>
      <c r="FP6" s="89"/>
      <c r="FQ6" s="89"/>
      <c r="FR6" s="89"/>
      <c r="FS6" s="89"/>
      <c r="FT6" s="89"/>
      <c r="FU6" s="89"/>
      <c r="FV6" s="89"/>
      <c r="FW6" s="89"/>
      <c r="FX6" s="89"/>
      <c r="FY6" s="89"/>
      <c r="FZ6" s="89"/>
      <c r="GA6" s="89"/>
      <c r="GB6" s="89"/>
      <c r="GC6" s="89"/>
      <c r="GD6" s="89"/>
      <c r="GE6" s="89"/>
      <c r="GF6" s="89"/>
      <c r="GG6" s="89"/>
      <c r="GH6" s="89"/>
      <c r="GI6" s="89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89"/>
      <c r="IA6" s="89"/>
      <c r="IB6" s="89"/>
      <c r="IC6" s="89"/>
      <c r="ID6" s="89"/>
      <c r="IE6" s="89"/>
      <c r="IF6" s="89"/>
      <c r="IG6" s="89"/>
      <c r="IH6" s="89"/>
      <c r="II6" s="89"/>
      <c r="IJ6" s="89"/>
      <c r="IK6" s="89"/>
      <c r="IL6" s="89"/>
      <c r="IM6" s="89"/>
      <c r="IN6" s="89"/>
      <c r="IO6" s="89"/>
      <c r="IP6" s="89"/>
      <c r="IQ6" s="89"/>
      <c r="IR6" s="89"/>
      <c r="IS6" s="89"/>
      <c r="IT6" s="89"/>
      <c r="IU6" s="89"/>
    </row>
    <row r="7" s="86" customFormat="1" ht="21" customHeight="1" spans="1:255">
      <c r="A7" s="109" t="s">
        <v>151</v>
      </c>
      <c r="B7" s="110">
        <f>C7-3</f>
        <v>51</v>
      </c>
      <c r="C7" s="111">
        <v>54</v>
      </c>
      <c r="D7" s="110">
        <f>C7+4</f>
        <v>58</v>
      </c>
      <c r="E7" s="110">
        <f>D7+3</f>
        <v>61</v>
      </c>
      <c r="F7" s="110">
        <f>E7+4</f>
        <v>65</v>
      </c>
      <c r="G7" s="110">
        <f>F7+2</f>
        <v>67</v>
      </c>
      <c r="H7" s="103"/>
      <c r="I7" s="129" t="s">
        <v>243</v>
      </c>
      <c r="J7" s="129" t="s">
        <v>243</v>
      </c>
      <c r="K7" s="129" t="s">
        <v>244</v>
      </c>
      <c r="L7" s="129" t="s">
        <v>245</v>
      </c>
      <c r="M7" s="129" t="s">
        <v>243</v>
      </c>
      <c r="N7" s="130" t="s">
        <v>246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89"/>
      <c r="CS7" s="89"/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/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89"/>
      <c r="IA7" s="89"/>
      <c r="IB7" s="89"/>
      <c r="IC7" s="89"/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</row>
    <row r="8" s="86" customFormat="1" ht="21" customHeight="1" spans="1:255">
      <c r="A8" s="109" t="s">
        <v>153</v>
      </c>
      <c r="B8" s="110">
        <f>C8-5</f>
        <v>77</v>
      </c>
      <c r="C8" s="111">
        <v>82</v>
      </c>
      <c r="D8" s="110">
        <f>C8+5</f>
        <v>87</v>
      </c>
      <c r="E8" s="110">
        <f>D8+5</f>
        <v>92</v>
      </c>
      <c r="F8" s="110">
        <f>E8+5</f>
        <v>97</v>
      </c>
      <c r="G8" s="110">
        <f>F8+3</f>
        <v>100</v>
      </c>
      <c r="H8" s="103"/>
      <c r="I8" s="129" t="s">
        <v>246</v>
      </c>
      <c r="J8" s="129" t="s">
        <v>247</v>
      </c>
      <c r="K8" s="129" t="s">
        <v>245</v>
      </c>
      <c r="L8" s="129" t="s">
        <v>245</v>
      </c>
      <c r="M8" s="129" t="s">
        <v>245</v>
      </c>
      <c r="N8" s="130" t="s">
        <v>245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89"/>
      <c r="EG8" s="89"/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89"/>
      <c r="FZ8" s="89"/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89"/>
      <c r="IA8" s="89"/>
      <c r="IB8" s="89"/>
      <c r="IC8" s="89"/>
      <c r="ID8" s="89"/>
      <c r="IE8" s="89"/>
      <c r="IF8" s="89"/>
      <c r="IG8" s="89"/>
      <c r="IH8" s="89"/>
      <c r="II8" s="89"/>
      <c r="IJ8" s="89"/>
      <c r="IK8" s="89"/>
      <c r="IL8" s="89"/>
      <c r="IM8" s="89"/>
      <c r="IN8" s="89"/>
      <c r="IO8" s="89"/>
      <c r="IP8" s="89"/>
      <c r="IQ8" s="89"/>
      <c r="IR8" s="89"/>
      <c r="IS8" s="89"/>
      <c r="IT8" s="89"/>
      <c r="IU8" s="89"/>
    </row>
    <row r="9" s="86" customFormat="1" ht="21" customHeight="1" spans="1:255">
      <c r="A9" s="109" t="s">
        <v>156</v>
      </c>
      <c r="B9" s="110">
        <f>C9-1.6</f>
        <v>22.9</v>
      </c>
      <c r="C9" s="111">
        <v>24.5</v>
      </c>
      <c r="D9" s="110">
        <f>C9+1.6</f>
        <v>26.1</v>
      </c>
      <c r="E9" s="110">
        <f>D9+1.6</f>
        <v>27.7</v>
      </c>
      <c r="F9" s="110">
        <f>E9+1.6</f>
        <v>29.3</v>
      </c>
      <c r="G9" s="110">
        <f>F9+0.9</f>
        <v>30.2</v>
      </c>
      <c r="H9" s="103"/>
      <c r="I9" s="129" t="s">
        <v>248</v>
      </c>
      <c r="J9" s="129" t="s">
        <v>249</v>
      </c>
      <c r="K9" s="129" t="s">
        <v>243</v>
      </c>
      <c r="L9" s="129" t="s">
        <v>250</v>
      </c>
      <c r="M9" s="129" t="s">
        <v>248</v>
      </c>
      <c r="N9" s="130" t="s">
        <v>243</v>
      </c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89"/>
      <c r="CP9" s="89"/>
      <c r="CQ9" s="89"/>
      <c r="CR9" s="89"/>
      <c r="CS9" s="89"/>
      <c r="CT9" s="89"/>
      <c r="CU9" s="89"/>
      <c r="CV9" s="89"/>
      <c r="CW9" s="89"/>
      <c r="CX9" s="89"/>
      <c r="CY9" s="89"/>
      <c r="CZ9" s="89"/>
      <c r="DA9" s="89"/>
      <c r="DB9" s="89"/>
      <c r="DC9" s="8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89"/>
      <c r="FK9" s="89"/>
      <c r="FL9" s="89"/>
      <c r="FM9" s="89"/>
      <c r="FN9" s="89"/>
      <c r="FO9" s="89"/>
      <c r="FP9" s="89"/>
      <c r="FQ9" s="89"/>
      <c r="FR9" s="89"/>
      <c r="FS9" s="89"/>
      <c r="FT9" s="89"/>
      <c r="FU9" s="89"/>
      <c r="FV9" s="89"/>
      <c r="FW9" s="89"/>
      <c r="FX9" s="89"/>
      <c r="FY9" s="89"/>
      <c r="FZ9" s="89"/>
      <c r="GA9" s="89"/>
      <c r="GB9" s="89"/>
      <c r="GC9" s="89"/>
      <c r="GD9" s="89"/>
      <c r="GE9" s="89"/>
      <c r="GF9" s="89"/>
      <c r="GG9" s="89"/>
      <c r="GH9" s="89"/>
      <c r="GI9" s="89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89"/>
      <c r="IA9" s="89"/>
      <c r="IB9" s="89"/>
      <c r="IC9" s="89"/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</row>
    <row r="10" s="86" customFormat="1" ht="21" customHeight="1" spans="1:255">
      <c r="A10" s="109" t="s">
        <v>158</v>
      </c>
      <c r="B10" s="110">
        <f>C10-1</f>
        <v>17</v>
      </c>
      <c r="C10" s="111">
        <v>18</v>
      </c>
      <c r="D10" s="110">
        <f>C10+1.2</f>
        <v>19.2</v>
      </c>
      <c r="E10" s="110">
        <f>D10+1.2</f>
        <v>20.4</v>
      </c>
      <c r="F10" s="110">
        <f>E10+1.2</f>
        <v>21.6</v>
      </c>
      <c r="G10" s="110">
        <f>F10+0.6</f>
        <v>22.2</v>
      </c>
      <c r="H10" s="103"/>
      <c r="I10" s="129" t="s">
        <v>243</v>
      </c>
      <c r="J10" s="129" t="s">
        <v>243</v>
      </c>
      <c r="K10" s="129" t="s">
        <v>243</v>
      </c>
      <c r="L10" s="129" t="s">
        <v>243</v>
      </c>
      <c r="M10" s="129" t="s">
        <v>243</v>
      </c>
      <c r="N10" s="130" t="s">
        <v>243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89"/>
      <c r="FZ10" s="89"/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</row>
    <row r="11" s="86" customFormat="1" ht="21" customHeight="1" spans="1:255">
      <c r="A11" s="109" t="s">
        <v>159</v>
      </c>
      <c r="B11" s="110">
        <f>C11-0.5</f>
        <v>15.5</v>
      </c>
      <c r="C11" s="111">
        <v>16</v>
      </c>
      <c r="D11" s="110">
        <f t="shared" ref="D11:G11" si="0">C11+0.5</f>
        <v>16.5</v>
      </c>
      <c r="E11" s="110">
        <f t="shared" si="0"/>
        <v>17</v>
      </c>
      <c r="F11" s="110">
        <f t="shared" si="0"/>
        <v>17.5</v>
      </c>
      <c r="G11" s="110">
        <f t="shared" si="0"/>
        <v>18</v>
      </c>
      <c r="H11" s="103"/>
      <c r="I11" s="129" t="s">
        <v>243</v>
      </c>
      <c r="J11" s="129" t="s">
        <v>243</v>
      </c>
      <c r="K11" s="129" t="s">
        <v>243</v>
      </c>
      <c r="L11" s="129" t="s">
        <v>243</v>
      </c>
      <c r="M11" s="129" t="s">
        <v>243</v>
      </c>
      <c r="N11" s="130" t="s">
        <v>243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  <c r="CO11" s="89"/>
      <c r="CP11" s="89"/>
      <c r="CQ11" s="89"/>
      <c r="CR11" s="89"/>
      <c r="CS11" s="89"/>
      <c r="CT11" s="89"/>
      <c r="CU11" s="89"/>
      <c r="CV11" s="89"/>
      <c r="CW11" s="89"/>
      <c r="CX11" s="89"/>
      <c r="CY11" s="89"/>
      <c r="CZ11" s="89"/>
      <c r="DA11" s="89"/>
      <c r="DB11" s="89"/>
      <c r="DC11" s="89"/>
      <c r="DD11" s="89"/>
      <c r="DE11" s="89"/>
      <c r="DF11" s="89"/>
      <c r="DG11" s="89"/>
      <c r="DH11" s="89"/>
      <c r="DI11" s="89"/>
      <c r="DJ11" s="89"/>
      <c r="DK11" s="89"/>
      <c r="DL11" s="89"/>
      <c r="DM11" s="89"/>
      <c r="DN11" s="89"/>
      <c r="DO11" s="89"/>
      <c r="DP11" s="89"/>
      <c r="DQ11" s="89"/>
      <c r="DR11" s="89"/>
      <c r="DS11" s="89"/>
      <c r="DT11" s="89"/>
      <c r="DU11" s="89"/>
      <c r="DV11" s="89"/>
      <c r="DW11" s="89"/>
      <c r="DX11" s="89"/>
      <c r="DY11" s="89"/>
      <c r="DZ11" s="89"/>
      <c r="EA11" s="89"/>
      <c r="EB11" s="89"/>
      <c r="EC11" s="89"/>
      <c r="ED11" s="89"/>
      <c r="EE11" s="89"/>
      <c r="EF11" s="89"/>
      <c r="EG11" s="89"/>
      <c r="EH11" s="89"/>
      <c r="EI11" s="89"/>
      <c r="EJ11" s="89"/>
      <c r="EK11" s="89"/>
      <c r="EL11" s="89"/>
      <c r="EM11" s="89"/>
      <c r="EN11" s="89"/>
      <c r="EO11" s="89"/>
      <c r="EP11" s="89"/>
      <c r="EQ11" s="89"/>
      <c r="ER11" s="89"/>
      <c r="ES11" s="89"/>
      <c r="ET11" s="89"/>
      <c r="EU11" s="89"/>
      <c r="EV11" s="89"/>
      <c r="EW11" s="89"/>
      <c r="EX11" s="89"/>
      <c r="EY11" s="89"/>
      <c r="EZ11" s="89"/>
      <c r="FA11" s="89"/>
      <c r="FB11" s="89"/>
      <c r="FC11" s="89"/>
      <c r="FD11" s="89"/>
      <c r="FE11" s="89"/>
      <c r="FF11" s="89"/>
      <c r="FG11" s="89"/>
      <c r="FH11" s="89"/>
      <c r="FI11" s="89"/>
      <c r="FJ11" s="89"/>
      <c r="FK11" s="89"/>
      <c r="FL11" s="89"/>
      <c r="FM11" s="89"/>
      <c r="FN11" s="89"/>
      <c r="FO11" s="89"/>
      <c r="FP11" s="89"/>
      <c r="FQ11" s="89"/>
      <c r="FR11" s="89"/>
      <c r="FS11" s="89"/>
      <c r="FT11" s="89"/>
      <c r="FU11" s="89"/>
      <c r="FV11" s="89"/>
      <c r="FW11" s="89"/>
      <c r="FX11" s="89"/>
      <c r="FY11" s="89"/>
      <c r="FZ11" s="89"/>
      <c r="GA11" s="89"/>
      <c r="GB11" s="89"/>
      <c r="GC11" s="89"/>
      <c r="GD11" s="89"/>
      <c r="GE11" s="89"/>
      <c r="GF11" s="89"/>
      <c r="GG11" s="89"/>
      <c r="GH11" s="89"/>
      <c r="GI11" s="89"/>
      <c r="GJ11" s="89"/>
      <c r="GK11" s="89"/>
      <c r="GL11" s="89"/>
      <c r="GM11" s="89"/>
      <c r="GN11" s="89"/>
      <c r="GO11" s="89"/>
      <c r="GP11" s="89"/>
      <c r="GQ11" s="89"/>
      <c r="GR11" s="89"/>
      <c r="GS11" s="89"/>
      <c r="GT11" s="89"/>
      <c r="GU11" s="89"/>
      <c r="GV11" s="89"/>
      <c r="GW11" s="89"/>
      <c r="GX11" s="89"/>
      <c r="GY11" s="89"/>
      <c r="GZ11" s="89"/>
      <c r="HA11" s="89"/>
      <c r="HB11" s="89"/>
      <c r="HC11" s="89"/>
      <c r="HD11" s="89"/>
      <c r="HE11" s="89"/>
      <c r="HF11" s="89"/>
      <c r="HG11" s="89"/>
      <c r="HH11" s="89"/>
      <c r="HI11" s="89"/>
      <c r="HJ11" s="89"/>
      <c r="HK11" s="89"/>
      <c r="HL11" s="89"/>
      <c r="HM11" s="89"/>
      <c r="HN11" s="89"/>
      <c r="HO11" s="89"/>
      <c r="HP11" s="89"/>
      <c r="HQ11" s="89"/>
      <c r="HR11" s="89"/>
      <c r="HS11" s="89"/>
      <c r="HT11" s="89"/>
      <c r="HU11" s="89"/>
      <c r="HV11" s="89"/>
      <c r="HW11" s="89"/>
      <c r="HX11" s="89"/>
      <c r="HY11" s="89"/>
      <c r="HZ11" s="89"/>
      <c r="IA11" s="89"/>
      <c r="IB11" s="89"/>
      <c r="IC11" s="89"/>
      <c r="ID11" s="89"/>
      <c r="IE11" s="89"/>
      <c r="IF11" s="89"/>
      <c r="IG11" s="89"/>
      <c r="IH11" s="89"/>
      <c r="II11" s="89"/>
      <c r="IJ11" s="89"/>
      <c r="IK11" s="89"/>
      <c r="IL11" s="89"/>
      <c r="IM11" s="89"/>
      <c r="IN11" s="89"/>
      <c r="IO11" s="89"/>
      <c r="IP11" s="89"/>
      <c r="IQ11" s="89"/>
      <c r="IR11" s="89"/>
      <c r="IS11" s="89"/>
      <c r="IT11" s="89"/>
      <c r="IU11" s="89"/>
    </row>
    <row r="12" s="86" customFormat="1" ht="21" customHeight="1" spans="1:255">
      <c r="A12" s="109" t="s">
        <v>161</v>
      </c>
      <c r="B12" s="110">
        <f>C12-0.5</f>
        <v>11.5</v>
      </c>
      <c r="C12" s="111">
        <v>12</v>
      </c>
      <c r="D12" s="110">
        <f t="shared" ref="D12:G12" si="1">C12+0.5</f>
        <v>12.5</v>
      </c>
      <c r="E12" s="110">
        <f t="shared" si="1"/>
        <v>13</v>
      </c>
      <c r="F12" s="110">
        <f t="shared" si="1"/>
        <v>13.5</v>
      </c>
      <c r="G12" s="110">
        <f t="shared" si="1"/>
        <v>14</v>
      </c>
      <c r="H12" s="103"/>
      <c r="I12" s="129" t="s">
        <v>243</v>
      </c>
      <c r="J12" s="129" t="s">
        <v>243</v>
      </c>
      <c r="K12" s="129" t="s">
        <v>243</v>
      </c>
      <c r="L12" s="129" t="s">
        <v>243</v>
      </c>
      <c r="M12" s="129" t="s">
        <v>243</v>
      </c>
      <c r="N12" s="130" t="s">
        <v>243</v>
      </c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89"/>
      <c r="EG12" s="89"/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89"/>
      <c r="FZ12" s="89"/>
      <c r="GA12" s="89"/>
      <c r="GB12" s="89"/>
      <c r="GC12" s="89"/>
      <c r="GD12" s="89"/>
      <c r="GE12" s="89"/>
      <c r="GF12" s="89"/>
      <c r="GG12" s="89"/>
      <c r="GH12" s="89"/>
      <c r="GI12" s="89"/>
      <c r="GJ12" s="89"/>
      <c r="GK12" s="89"/>
      <c r="GL12" s="89"/>
      <c r="GM12" s="89"/>
      <c r="GN12" s="89"/>
      <c r="GO12" s="89"/>
      <c r="GP12" s="89"/>
      <c r="GQ12" s="89"/>
      <c r="GR12" s="89"/>
      <c r="GS12" s="89"/>
      <c r="GT12" s="89"/>
      <c r="GU12" s="89"/>
      <c r="GV12" s="89"/>
      <c r="GW12" s="89"/>
      <c r="GX12" s="89"/>
      <c r="GY12" s="89"/>
      <c r="GZ12" s="89"/>
      <c r="HA12" s="89"/>
      <c r="HB12" s="89"/>
      <c r="HC12" s="89"/>
      <c r="HD12" s="89"/>
      <c r="HE12" s="89"/>
      <c r="HF12" s="89"/>
      <c r="HG12" s="89"/>
      <c r="HH12" s="89"/>
      <c r="HI12" s="89"/>
      <c r="HJ12" s="89"/>
      <c r="HK12" s="89"/>
      <c r="HL12" s="89"/>
      <c r="HM12" s="89"/>
      <c r="HN12" s="89"/>
      <c r="HO12" s="89"/>
      <c r="HP12" s="89"/>
      <c r="HQ12" s="89"/>
      <c r="HR12" s="89"/>
      <c r="HS12" s="89"/>
      <c r="HT12" s="89"/>
      <c r="HU12" s="89"/>
      <c r="HV12" s="89"/>
      <c r="HW12" s="89"/>
      <c r="HX12" s="89"/>
      <c r="HY12" s="89"/>
      <c r="HZ12" s="89"/>
      <c r="IA12" s="89"/>
      <c r="IB12" s="89"/>
      <c r="IC12" s="89"/>
      <c r="ID12" s="89"/>
      <c r="IE12" s="89"/>
      <c r="IF12" s="89"/>
      <c r="IG12" s="89"/>
      <c r="IH12" s="89"/>
      <c r="II12" s="89"/>
      <c r="IJ12" s="89"/>
      <c r="IK12" s="89"/>
      <c r="IL12" s="89"/>
      <c r="IM12" s="89"/>
      <c r="IN12" s="89"/>
      <c r="IO12" s="89"/>
      <c r="IP12" s="89"/>
      <c r="IQ12" s="89"/>
      <c r="IR12" s="89"/>
      <c r="IS12" s="89"/>
      <c r="IT12" s="89"/>
      <c r="IU12" s="89"/>
    </row>
    <row r="13" s="86" customFormat="1" ht="21" customHeight="1" spans="1:255">
      <c r="A13" s="109" t="s">
        <v>162</v>
      </c>
      <c r="B13" s="110">
        <f>C13-1.5</f>
        <v>21.5</v>
      </c>
      <c r="C13" s="111">
        <v>23</v>
      </c>
      <c r="D13" s="110">
        <f>C13+1.5</f>
        <v>24.5</v>
      </c>
      <c r="E13" s="110">
        <f>D13+1.5</f>
        <v>26</v>
      </c>
      <c r="F13" s="110">
        <f>E13+1.5</f>
        <v>27.5</v>
      </c>
      <c r="G13" s="110">
        <f>F13+1</f>
        <v>28.5</v>
      </c>
      <c r="H13" s="103"/>
      <c r="I13" s="129" t="s">
        <v>251</v>
      </c>
      <c r="J13" s="129" t="s">
        <v>252</v>
      </c>
      <c r="K13" s="129" t="s">
        <v>245</v>
      </c>
      <c r="L13" s="129" t="s">
        <v>253</v>
      </c>
      <c r="M13" s="129" t="s">
        <v>248</v>
      </c>
      <c r="N13" s="130" t="s">
        <v>238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  <c r="CP13" s="89"/>
      <c r="CQ13" s="89"/>
      <c r="CR13" s="89"/>
      <c r="CS13" s="89"/>
      <c r="CT13" s="89"/>
      <c r="CU13" s="89"/>
      <c r="CV13" s="89"/>
      <c r="CW13" s="89"/>
      <c r="CX13" s="89"/>
      <c r="CY13" s="89"/>
      <c r="CZ13" s="89"/>
      <c r="DA13" s="89"/>
      <c r="DB13" s="89"/>
      <c r="DC13" s="89"/>
      <c r="DD13" s="89"/>
      <c r="DE13" s="89"/>
      <c r="DF13" s="89"/>
      <c r="DG13" s="89"/>
      <c r="DH13" s="89"/>
      <c r="DI13" s="89"/>
      <c r="DJ13" s="89"/>
      <c r="DK13" s="89"/>
      <c r="DL13" s="89"/>
      <c r="DM13" s="89"/>
      <c r="DN13" s="89"/>
      <c r="DO13" s="89"/>
      <c r="DP13" s="89"/>
      <c r="DQ13" s="89"/>
      <c r="DR13" s="89"/>
      <c r="DS13" s="89"/>
      <c r="DT13" s="89"/>
      <c r="DU13" s="89"/>
      <c r="DV13" s="89"/>
      <c r="DW13" s="89"/>
      <c r="DX13" s="89"/>
      <c r="DY13" s="89"/>
      <c r="DZ13" s="89"/>
      <c r="EA13" s="89"/>
      <c r="EB13" s="89"/>
      <c r="EC13" s="89"/>
      <c r="ED13" s="89"/>
      <c r="EE13" s="89"/>
      <c r="EF13" s="89"/>
      <c r="EG13" s="89"/>
      <c r="EH13" s="89"/>
      <c r="EI13" s="89"/>
      <c r="EJ13" s="89"/>
      <c r="EK13" s="89"/>
      <c r="EL13" s="89"/>
      <c r="EM13" s="89"/>
      <c r="EN13" s="89"/>
      <c r="EO13" s="89"/>
      <c r="EP13" s="89"/>
      <c r="EQ13" s="89"/>
      <c r="ER13" s="89"/>
      <c r="ES13" s="89"/>
      <c r="ET13" s="89"/>
      <c r="EU13" s="89"/>
      <c r="EV13" s="89"/>
      <c r="EW13" s="89"/>
      <c r="EX13" s="89"/>
      <c r="EY13" s="89"/>
      <c r="EZ13" s="89"/>
      <c r="FA13" s="89"/>
      <c r="FB13" s="89"/>
      <c r="FC13" s="89"/>
      <c r="FD13" s="89"/>
      <c r="FE13" s="89"/>
      <c r="FF13" s="89"/>
      <c r="FG13" s="89"/>
      <c r="FH13" s="89"/>
      <c r="FI13" s="89"/>
      <c r="FJ13" s="89"/>
      <c r="FK13" s="89"/>
      <c r="FL13" s="89"/>
      <c r="FM13" s="89"/>
      <c r="FN13" s="89"/>
      <c r="FO13" s="89"/>
      <c r="FP13" s="89"/>
      <c r="FQ13" s="89"/>
      <c r="FR13" s="89"/>
      <c r="FS13" s="89"/>
      <c r="FT13" s="89"/>
      <c r="FU13" s="89"/>
      <c r="FV13" s="89"/>
      <c r="FW13" s="89"/>
      <c r="FX13" s="89"/>
      <c r="FY13" s="89"/>
      <c r="FZ13" s="89"/>
      <c r="GA13" s="89"/>
      <c r="GB13" s="89"/>
      <c r="GC13" s="89"/>
      <c r="GD13" s="89"/>
      <c r="GE13" s="89"/>
      <c r="GF13" s="89"/>
      <c r="GG13" s="89"/>
      <c r="GH13" s="89"/>
      <c r="GI13" s="89"/>
      <c r="GJ13" s="89"/>
      <c r="GK13" s="89"/>
      <c r="GL13" s="89"/>
      <c r="GM13" s="89"/>
      <c r="GN13" s="89"/>
      <c r="GO13" s="89"/>
      <c r="GP13" s="89"/>
      <c r="GQ13" s="89"/>
      <c r="GR13" s="89"/>
      <c r="GS13" s="89"/>
      <c r="GT13" s="89"/>
      <c r="GU13" s="89"/>
      <c r="GV13" s="89"/>
      <c r="GW13" s="89"/>
      <c r="GX13" s="89"/>
      <c r="GY13" s="89"/>
      <c r="GZ13" s="89"/>
      <c r="HA13" s="89"/>
      <c r="HB13" s="89"/>
      <c r="HC13" s="89"/>
      <c r="HD13" s="89"/>
      <c r="HE13" s="89"/>
      <c r="HF13" s="89"/>
      <c r="HG13" s="89"/>
      <c r="HH13" s="89"/>
      <c r="HI13" s="89"/>
      <c r="HJ13" s="89"/>
      <c r="HK13" s="89"/>
      <c r="HL13" s="89"/>
      <c r="HM13" s="89"/>
      <c r="HN13" s="89"/>
      <c r="HO13" s="89"/>
      <c r="HP13" s="89"/>
      <c r="HQ13" s="89"/>
      <c r="HR13" s="89"/>
      <c r="HS13" s="89"/>
      <c r="HT13" s="89"/>
      <c r="HU13" s="89"/>
      <c r="HV13" s="89"/>
      <c r="HW13" s="89"/>
      <c r="HX13" s="89"/>
      <c r="HY13" s="89"/>
      <c r="HZ13" s="89"/>
      <c r="IA13" s="89"/>
      <c r="IB13" s="89"/>
      <c r="IC13" s="89"/>
      <c r="ID13" s="89"/>
      <c r="IE13" s="89"/>
      <c r="IF13" s="89"/>
      <c r="IG13" s="89"/>
      <c r="IH13" s="89"/>
      <c r="II13" s="89"/>
      <c r="IJ13" s="89"/>
      <c r="IK13" s="89"/>
      <c r="IL13" s="89"/>
      <c r="IM13" s="89"/>
      <c r="IN13" s="89"/>
      <c r="IO13" s="89"/>
      <c r="IP13" s="89"/>
      <c r="IQ13" s="89"/>
      <c r="IR13" s="89"/>
      <c r="IS13" s="89"/>
      <c r="IT13" s="89"/>
      <c r="IU13" s="89"/>
    </row>
    <row r="14" s="86" customFormat="1" ht="21" customHeight="1" spans="1:255">
      <c r="A14" s="109" t="s">
        <v>163</v>
      </c>
      <c r="B14" s="110">
        <f>C14-1.8</f>
        <v>31.2</v>
      </c>
      <c r="C14" s="111">
        <v>33</v>
      </c>
      <c r="D14" s="110">
        <f>C14+1.8</f>
        <v>34.8</v>
      </c>
      <c r="E14" s="110">
        <f>D14+1.8</f>
        <v>36.6</v>
      </c>
      <c r="F14" s="110">
        <f>E14+1.8</f>
        <v>38.4</v>
      </c>
      <c r="G14" s="110">
        <f>F14+1.1</f>
        <v>39.5</v>
      </c>
      <c r="H14" s="103"/>
      <c r="I14" s="129" t="s">
        <v>254</v>
      </c>
      <c r="J14" s="129" t="s">
        <v>243</v>
      </c>
      <c r="K14" s="129" t="s">
        <v>243</v>
      </c>
      <c r="L14" s="129" t="s">
        <v>245</v>
      </c>
      <c r="M14" s="129" t="s">
        <v>251</v>
      </c>
      <c r="N14" s="130" t="s">
        <v>248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  <c r="CO14" s="89"/>
      <c r="CP14" s="89"/>
      <c r="CQ14" s="89"/>
      <c r="CR14" s="89"/>
      <c r="CS14" s="89"/>
      <c r="CT14" s="89"/>
      <c r="CU14" s="89"/>
      <c r="CV14" s="89"/>
      <c r="CW14" s="89"/>
      <c r="CX14" s="89"/>
      <c r="CY14" s="89"/>
      <c r="CZ14" s="89"/>
      <c r="DA14" s="89"/>
      <c r="DB14" s="89"/>
      <c r="DC14" s="89"/>
      <c r="DD14" s="89"/>
      <c r="DE14" s="89"/>
      <c r="DF14" s="89"/>
      <c r="DG14" s="89"/>
      <c r="DH14" s="89"/>
      <c r="DI14" s="89"/>
      <c r="DJ14" s="89"/>
      <c r="DK14" s="89"/>
      <c r="DL14" s="89"/>
      <c r="DM14" s="89"/>
      <c r="DN14" s="89"/>
      <c r="DO14" s="89"/>
      <c r="DP14" s="89"/>
      <c r="DQ14" s="89"/>
      <c r="DR14" s="89"/>
      <c r="DS14" s="89"/>
      <c r="DT14" s="89"/>
      <c r="DU14" s="89"/>
      <c r="DV14" s="89"/>
      <c r="DW14" s="89"/>
      <c r="DX14" s="89"/>
      <c r="DY14" s="89"/>
      <c r="DZ14" s="89"/>
      <c r="EA14" s="89"/>
      <c r="EB14" s="89"/>
      <c r="EC14" s="89"/>
      <c r="ED14" s="89"/>
      <c r="EE14" s="89"/>
      <c r="EF14" s="89"/>
      <c r="EG14" s="89"/>
      <c r="EH14" s="89"/>
      <c r="EI14" s="89"/>
      <c r="EJ14" s="89"/>
      <c r="EK14" s="89"/>
      <c r="EL14" s="89"/>
      <c r="EM14" s="89"/>
      <c r="EN14" s="89"/>
      <c r="EO14" s="89"/>
      <c r="EP14" s="89"/>
      <c r="EQ14" s="89"/>
      <c r="ER14" s="89"/>
      <c r="ES14" s="89"/>
      <c r="ET14" s="89"/>
      <c r="EU14" s="89"/>
      <c r="EV14" s="89"/>
      <c r="EW14" s="89"/>
      <c r="EX14" s="89"/>
      <c r="EY14" s="89"/>
      <c r="EZ14" s="89"/>
      <c r="FA14" s="89"/>
      <c r="FB14" s="89"/>
      <c r="FC14" s="89"/>
      <c r="FD14" s="89"/>
      <c r="FE14" s="89"/>
      <c r="FF14" s="89"/>
      <c r="FG14" s="89"/>
      <c r="FH14" s="89"/>
      <c r="FI14" s="89"/>
      <c r="FJ14" s="89"/>
      <c r="FK14" s="89"/>
      <c r="FL14" s="89"/>
      <c r="FM14" s="89"/>
      <c r="FN14" s="89"/>
      <c r="FO14" s="89"/>
      <c r="FP14" s="89"/>
      <c r="FQ14" s="89"/>
      <c r="FR14" s="89"/>
      <c r="FS14" s="89"/>
      <c r="FT14" s="89"/>
      <c r="FU14" s="89"/>
      <c r="FV14" s="89"/>
      <c r="FW14" s="89"/>
      <c r="FX14" s="89"/>
      <c r="FY14" s="89"/>
      <c r="FZ14" s="89"/>
      <c r="GA14" s="89"/>
      <c r="GB14" s="89"/>
      <c r="GC14" s="89"/>
      <c r="GD14" s="89"/>
      <c r="GE14" s="89"/>
      <c r="GF14" s="89"/>
      <c r="GG14" s="89"/>
      <c r="GH14" s="89"/>
      <c r="GI14" s="89"/>
      <c r="GJ14" s="89"/>
      <c r="GK14" s="89"/>
      <c r="GL14" s="89"/>
      <c r="GM14" s="89"/>
      <c r="GN14" s="89"/>
      <c r="GO14" s="89"/>
      <c r="GP14" s="89"/>
      <c r="GQ14" s="89"/>
      <c r="GR14" s="89"/>
      <c r="GS14" s="89"/>
      <c r="GT14" s="89"/>
      <c r="GU14" s="89"/>
      <c r="GV14" s="89"/>
      <c r="GW14" s="89"/>
      <c r="GX14" s="89"/>
      <c r="GY14" s="89"/>
      <c r="GZ14" s="89"/>
      <c r="HA14" s="89"/>
      <c r="HB14" s="89"/>
      <c r="HC14" s="89"/>
      <c r="HD14" s="89"/>
      <c r="HE14" s="89"/>
      <c r="HF14" s="89"/>
      <c r="HG14" s="89"/>
      <c r="HH14" s="89"/>
      <c r="HI14" s="89"/>
      <c r="HJ14" s="89"/>
      <c r="HK14" s="89"/>
      <c r="HL14" s="89"/>
      <c r="HM14" s="89"/>
      <c r="HN14" s="89"/>
      <c r="HO14" s="89"/>
      <c r="HP14" s="89"/>
      <c r="HQ14" s="89"/>
      <c r="HR14" s="89"/>
      <c r="HS14" s="89"/>
      <c r="HT14" s="89"/>
      <c r="HU14" s="89"/>
      <c r="HV14" s="89"/>
      <c r="HW14" s="89"/>
      <c r="HX14" s="89"/>
      <c r="HY14" s="89"/>
      <c r="HZ14" s="89"/>
      <c r="IA14" s="89"/>
      <c r="IB14" s="89"/>
      <c r="IC14" s="89"/>
      <c r="ID14" s="89"/>
      <c r="IE14" s="89"/>
      <c r="IF14" s="89"/>
      <c r="IG14" s="89"/>
      <c r="IH14" s="89"/>
      <c r="II14" s="89"/>
      <c r="IJ14" s="89"/>
      <c r="IK14" s="89"/>
      <c r="IL14" s="89"/>
      <c r="IM14" s="89"/>
      <c r="IN14" s="89"/>
      <c r="IO14" s="89"/>
      <c r="IP14" s="89"/>
      <c r="IQ14" s="89"/>
      <c r="IR14" s="89"/>
      <c r="IS14" s="89"/>
      <c r="IT14" s="89"/>
      <c r="IU14" s="89"/>
    </row>
    <row r="15" s="86" customFormat="1" ht="21" customHeight="1" spans="1:255">
      <c r="A15" s="109" t="s">
        <v>164</v>
      </c>
      <c r="B15" s="110">
        <v>3.5</v>
      </c>
      <c r="C15" s="111">
        <v>3.5</v>
      </c>
      <c r="D15" s="110">
        <v>3.5</v>
      </c>
      <c r="E15" s="110">
        <v>3.5</v>
      </c>
      <c r="F15" s="110">
        <v>3.5</v>
      </c>
      <c r="G15" s="110">
        <v>3.5</v>
      </c>
      <c r="H15" s="103"/>
      <c r="I15" s="129" t="s">
        <v>243</v>
      </c>
      <c r="J15" s="129" t="s">
        <v>243</v>
      </c>
      <c r="K15" s="129" t="s">
        <v>243</v>
      </c>
      <c r="L15" s="129" t="s">
        <v>243</v>
      </c>
      <c r="M15" s="129" t="s">
        <v>243</v>
      </c>
      <c r="N15" s="130" t="s">
        <v>243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</row>
    <row r="16" s="86" customFormat="1" ht="21" customHeight="1" spans="1:255">
      <c r="A16" s="109" t="s">
        <v>165</v>
      </c>
      <c r="B16" s="110">
        <v>2.5</v>
      </c>
      <c r="C16" s="111">
        <v>2.5</v>
      </c>
      <c r="D16" s="110">
        <v>2.5</v>
      </c>
      <c r="E16" s="110">
        <v>2.5</v>
      </c>
      <c r="F16" s="110">
        <v>2.5</v>
      </c>
      <c r="G16" s="110">
        <v>2.5</v>
      </c>
      <c r="H16" s="103"/>
      <c r="I16" s="129" t="s">
        <v>243</v>
      </c>
      <c r="J16" s="129" t="s">
        <v>243</v>
      </c>
      <c r="K16" s="129" t="s">
        <v>243</v>
      </c>
      <c r="L16" s="129" t="s">
        <v>243</v>
      </c>
      <c r="M16" s="129" t="s">
        <v>243</v>
      </c>
      <c r="N16" s="130" t="s">
        <v>243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  <c r="EK16" s="89"/>
      <c r="EL16" s="89"/>
      <c r="EM16" s="89"/>
      <c r="EN16" s="89"/>
      <c r="EO16" s="89"/>
      <c r="EP16" s="89"/>
      <c r="EQ16" s="89"/>
      <c r="ER16" s="89"/>
      <c r="ES16" s="89"/>
      <c r="ET16" s="89"/>
      <c r="EU16" s="89"/>
      <c r="EV16" s="89"/>
      <c r="EW16" s="89"/>
      <c r="EX16" s="89"/>
      <c r="EY16" s="89"/>
      <c r="EZ16" s="89"/>
      <c r="FA16" s="89"/>
      <c r="FB16" s="89"/>
      <c r="FC16" s="89"/>
      <c r="FD16" s="89"/>
      <c r="FE16" s="89"/>
      <c r="FF16" s="89"/>
      <c r="FG16" s="89"/>
      <c r="FH16" s="89"/>
      <c r="FI16" s="89"/>
      <c r="FJ16" s="89"/>
      <c r="FK16" s="89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89"/>
      <c r="II16" s="89"/>
      <c r="IJ16" s="89"/>
      <c r="IK16" s="89"/>
      <c r="IL16" s="89"/>
      <c r="IM16" s="89"/>
      <c r="IN16" s="89"/>
      <c r="IO16" s="89"/>
      <c r="IP16" s="89"/>
      <c r="IQ16" s="89"/>
      <c r="IR16" s="89"/>
      <c r="IS16" s="89"/>
      <c r="IT16" s="89"/>
      <c r="IU16" s="89"/>
    </row>
    <row r="17" s="86" customFormat="1" ht="21" customHeight="1" spans="1:255">
      <c r="A17" s="112" t="s">
        <v>166</v>
      </c>
      <c r="B17" s="113">
        <v>12.5</v>
      </c>
      <c r="C17" s="111">
        <v>12.5</v>
      </c>
      <c r="D17" s="110">
        <v>13.5</v>
      </c>
      <c r="E17" s="110">
        <v>13.5</v>
      </c>
      <c r="F17" s="110">
        <v>15</v>
      </c>
      <c r="G17" s="110">
        <v>15</v>
      </c>
      <c r="H17" s="103"/>
      <c r="I17" s="129" t="s">
        <v>243</v>
      </c>
      <c r="J17" s="129" t="s">
        <v>243</v>
      </c>
      <c r="K17" s="129" t="s">
        <v>243</v>
      </c>
      <c r="L17" s="129" t="s">
        <v>243</v>
      </c>
      <c r="M17" s="129" t="s">
        <v>243</v>
      </c>
      <c r="N17" s="130" t="s">
        <v>243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</row>
    <row r="18" s="86" customFormat="1" ht="21" customHeight="1" spans="1:255">
      <c r="A18" s="114"/>
      <c r="B18" s="115"/>
      <c r="C18" s="115"/>
      <c r="D18" s="115"/>
      <c r="E18" s="116"/>
      <c r="F18" s="115"/>
      <c r="G18" s="115"/>
      <c r="H18" s="117"/>
      <c r="I18" s="131"/>
      <c r="J18" s="131"/>
      <c r="K18" s="132"/>
      <c r="L18" s="131"/>
      <c r="M18" s="131"/>
      <c r="N18" s="133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  <c r="CP18" s="89"/>
      <c r="CQ18" s="89"/>
      <c r="CR18" s="89"/>
      <c r="CS18" s="89"/>
      <c r="CT18" s="89"/>
      <c r="CU18" s="89"/>
      <c r="CV18" s="89"/>
      <c r="CW18" s="89"/>
      <c r="CX18" s="89"/>
      <c r="CY18" s="89"/>
      <c r="CZ18" s="89"/>
      <c r="DA18" s="89"/>
      <c r="DB18" s="89"/>
      <c r="DC18" s="89"/>
      <c r="DD18" s="89"/>
      <c r="DE18" s="89"/>
      <c r="DF18" s="89"/>
      <c r="DG18" s="89"/>
      <c r="DH18" s="89"/>
      <c r="DI18" s="89"/>
      <c r="DJ18" s="89"/>
      <c r="DK18" s="89"/>
      <c r="DL18" s="89"/>
      <c r="DM18" s="89"/>
      <c r="DN18" s="89"/>
      <c r="DO18" s="89"/>
      <c r="DP18" s="89"/>
      <c r="DQ18" s="89"/>
      <c r="DR18" s="89"/>
      <c r="DS18" s="89"/>
      <c r="DT18" s="89"/>
      <c r="DU18" s="89"/>
      <c r="DV18" s="89"/>
      <c r="DW18" s="89"/>
      <c r="DX18" s="89"/>
      <c r="DY18" s="89"/>
      <c r="DZ18" s="89"/>
      <c r="EA18" s="89"/>
      <c r="EB18" s="89"/>
      <c r="EC18" s="89"/>
      <c r="ED18" s="89"/>
      <c r="EE18" s="89"/>
      <c r="EF18" s="89"/>
      <c r="EG18" s="89"/>
      <c r="EH18" s="89"/>
      <c r="EI18" s="89"/>
      <c r="EJ18" s="89"/>
      <c r="EK18" s="89"/>
      <c r="EL18" s="89"/>
      <c r="EM18" s="89"/>
      <c r="EN18" s="89"/>
      <c r="EO18" s="89"/>
      <c r="EP18" s="89"/>
      <c r="EQ18" s="89"/>
      <c r="ER18" s="89"/>
      <c r="ES18" s="89"/>
      <c r="ET18" s="89"/>
      <c r="EU18" s="89"/>
      <c r="EV18" s="89"/>
      <c r="EW18" s="89"/>
      <c r="EX18" s="89"/>
      <c r="EY18" s="89"/>
      <c r="EZ18" s="89"/>
      <c r="FA18" s="89"/>
      <c r="FB18" s="89"/>
      <c r="FC18" s="89"/>
      <c r="FD18" s="89"/>
      <c r="FE18" s="89"/>
      <c r="FF18" s="89"/>
      <c r="FG18" s="89"/>
      <c r="FH18" s="89"/>
      <c r="FI18" s="89"/>
      <c r="FJ18" s="89"/>
      <c r="FK18" s="89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89"/>
      <c r="IJ18" s="89"/>
      <c r="IK18" s="89"/>
      <c r="IL18" s="89"/>
      <c r="IM18" s="89"/>
      <c r="IN18" s="89"/>
      <c r="IO18" s="89"/>
      <c r="IP18" s="89"/>
      <c r="IQ18" s="89"/>
      <c r="IR18" s="89"/>
      <c r="IS18" s="89"/>
      <c r="IT18" s="89"/>
      <c r="IU18" s="89"/>
    </row>
    <row r="19" ht="16.5" spans="1:15">
      <c r="A19" s="118"/>
      <c r="B19" s="118"/>
      <c r="C19" s="119"/>
      <c r="D19" s="119"/>
      <c r="E19" s="120"/>
      <c r="F19" s="119"/>
      <c r="G19" s="119"/>
      <c r="L19" s="86"/>
      <c r="M19" s="86"/>
      <c r="N19" s="86"/>
      <c r="O19" s="89"/>
    </row>
    <row r="20" spans="1:15">
      <c r="A20" s="121" t="s">
        <v>167</v>
      </c>
      <c r="B20" s="121"/>
      <c r="C20" s="122"/>
      <c r="D20" s="122"/>
      <c r="L20" s="86"/>
      <c r="M20" s="86"/>
      <c r="N20" s="86"/>
      <c r="O20" s="89"/>
    </row>
    <row r="21" spans="3:15">
      <c r="C21" s="87"/>
      <c r="I21" s="134" t="s">
        <v>168</v>
      </c>
      <c r="J21" s="135">
        <v>45435</v>
      </c>
      <c r="K21" s="134" t="s">
        <v>169</v>
      </c>
      <c r="L21" s="134" t="s">
        <v>129</v>
      </c>
      <c r="M21" s="134" t="s">
        <v>170</v>
      </c>
      <c r="N21" s="86" t="s">
        <v>132</v>
      </c>
      <c r="O21" s="89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8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9.5" style="75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256</v>
      </c>
      <c r="B2" s="5" t="s">
        <v>257</v>
      </c>
      <c r="C2" s="5" t="s">
        <v>258</v>
      </c>
      <c r="D2" s="5" t="s">
        <v>259</v>
      </c>
      <c r="E2" s="5" t="s">
        <v>260</v>
      </c>
      <c r="F2" s="5" t="s">
        <v>261</v>
      </c>
      <c r="G2" s="5" t="s">
        <v>262</v>
      </c>
      <c r="H2" s="76" t="s">
        <v>263</v>
      </c>
      <c r="I2" s="4" t="s">
        <v>264</v>
      </c>
      <c r="J2" s="4" t="s">
        <v>265</v>
      </c>
      <c r="K2" s="4" t="s">
        <v>266</v>
      </c>
      <c r="L2" s="4" t="s">
        <v>267</v>
      </c>
      <c r="M2" s="4" t="s">
        <v>268</v>
      </c>
      <c r="N2" s="5" t="s">
        <v>269</v>
      </c>
      <c r="O2" s="5" t="s">
        <v>270</v>
      </c>
    </row>
    <row r="3" s="1" customFormat="1" ht="16.5" spans="1:15">
      <c r="A3" s="4"/>
      <c r="B3" s="7"/>
      <c r="C3" s="7"/>
      <c r="D3" s="7"/>
      <c r="E3" s="7"/>
      <c r="F3" s="7"/>
      <c r="G3" s="7"/>
      <c r="H3" s="77"/>
      <c r="I3" s="4" t="s">
        <v>224</v>
      </c>
      <c r="J3" s="4" t="s">
        <v>224</v>
      </c>
      <c r="K3" s="4" t="s">
        <v>224</v>
      </c>
      <c r="L3" s="4" t="s">
        <v>224</v>
      </c>
      <c r="M3" s="4" t="s">
        <v>224</v>
      </c>
      <c r="N3" s="7"/>
      <c r="O3" s="7"/>
    </row>
    <row r="4" ht="20" customHeight="1" spans="1:15">
      <c r="A4" s="11">
        <v>1</v>
      </c>
      <c r="B4" s="23" t="s">
        <v>271</v>
      </c>
      <c r="C4" s="23" t="s">
        <v>272</v>
      </c>
      <c r="D4" s="24" t="s">
        <v>273</v>
      </c>
      <c r="E4" s="25" t="s">
        <v>274</v>
      </c>
      <c r="F4" s="24" t="s">
        <v>275</v>
      </c>
      <c r="G4" s="78" t="s">
        <v>65</v>
      </c>
      <c r="H4" s="11" t="s">
        <v>65</v>
      </c>
      <c r="I4" s="82">
        <v>2</v>
      </c>
      <c r="J4" s="83">
        <v>1</v>
      </c>
      <c r="K4" s="83">
        <v>2</v>
      </c>
      <c r="L4" s="83">
        <v>0</v>
      </c>
      <c r="M4" s="11">
        <v>0</v>
      </c>
      <c r="N4" s="11">
        <f>SUM(I4:M4)</f>
        <v>5</v>
      </c>
      <c r="O4" s="11"/>
    </row>
    <row r="5" ht="20" customHeight="1" spans="1:15">
      <c r="A5" s="11">
        <v>2</v>
      </c>
      <c r="B5" s="23" t="s">
        <v>271</v>
      </c>
      <c r="C5" s="23" t="s">
        <v>272</v>
      </c>
      <c r="D5" s="24" t="s">
        <v>113</v>
      </c>
      <c r="E5" s="25" t="s">
        <v>274</v>
      </c>
      <c r="F5" s="24" t="s">
        <v>275</v>
      </c>
      <c r="G5" s="78" t="s">
        <v>65</v>
      </c>
      <c r="H5" s="11" t="s">
        <v>65</v>
      </c>
      <c r="I5" s="84">
        <v>3</v>
      </c>
      <c r="J5" s="83">
        <v>0</v>
      </c>
      <c r="K5" s="83">
        <v>2</v>
      </c>
      <c r="L5" s="83">
        <v>0</v>
      </c>
      <c r="M5" s="11">
        <v>0</v>
      </c>
      <c r="N5" s="11">
        <f>SUM(I5:M5)</f>
        <v>5</v>
      </c>
      <c r="O5" s="11"/>
    </row>
    <row r="6" ht="20" customHeight="1" spans="1:15">
      <c r="A6" s="11">
        <v>3</v>
      </c>
      <c r="B6" s="23" t="s">
        <v>276</v>
      </c>
      <c r="C6" s="23" t="s">
        <v>272</v>
      </c>
      <c r="D6" s="24" t="s">
        <v>111</v>
      </c>
      <c r="E6" s="25" t="s">
        <v>274</v>
      </c>
      <c r="F6" s="24" t="s">
        <v>275</v>
      </c>
      <c r="G6" s="78" t="s">
        <v>65</v>
      </c>
      <c r="H6" s="11" t="s">
        <v>65</v>
      </c>
      <c r="I6" s="84">
        <v>1</v>
      </c>
      <c r="J6" s="83">
        <v>1</v>
      </c>
      <c r="K6" s="83">
        <v>3</v>
      </c>
      <c r="L6" s="83">
        <v>0</v>
      </c>
      <c r="M6" s="11">
        <v>0</v>
      </c>
      <c r="N6" s="11">
        <f>SUM(I6:M6)</f>
        <v>5</v>
      </c>
      <c r="O6" s="11"/>
    </row>
    <row r="7" ht="20" customHeight="1" spans="1:15">
      <c r="A7" s="11"/>
      <c r="B7" s="23"/>
      <c r="C7" s="23"/>
      <c r="D7" s="24"/>
      <c r="E7" s="28"/>
      <c r="F7" s="23"/>
      <c r="G7" s="79"/>
      <c r="H7" s="56"/>
      <c r="I7" s="84"/>
      <c r="J7" s="83"/>
      <c r="K7" s="83"/>
      <c r="L7" s="83"/>
      <c r="M7" s="11"/>
      <c r="N7" s="11"/>
      <c r="O7" s="11"/>
    </row>
    <row r="8" ht="20" customHeight="1" spans="1:15">
      <c r="A8" s="11"/>
      <c r="B8" s="29"/>
      <c r="C8" s="29"/>
      <c r="D8" s="29"/>
      <c r="E8" s="66"/>
      <c r="F8" s="29"/>
      <c r="G8" s="11"/>
      <c r="H8" s="9"/>
      <c r="I8" s="82"/>
      <c r="J8" s="83"/>
      <c r="K8" s="83"/>
      <c r="L8" s="83"/>
      <c r="M8" s="11"/>
      <c r="N8" s="11"/>
      <c r="O8" s="9"/>
    </row>
    <row r="9" ht="20" customHeight="1" spans="1:15">
      <c r="A9" s="11"/>
      <c r="B9" s="29"/>
      <c r="C9" s="29"/>
      <c r="D9" s="29"/>
      <c r="E9" s="66"/>
      <c r="F9" s="29"/>
      <c r="G9" s="11"/>
      <c r="H9" s="9"/>
      <c r="I9" s="82"/>
      <c r="J9" s="83"/>
      <c r="K9" s="83"/>
      <c r="L9" s="83"/>
      <c r="M9" s="11"/>
      <c r="N9" s="11"/>
      <c r="O9" s="9"/>
    </row>
    <row r="10" ht="20" customHeight="1" spans="1:15">
      <c r="A10" s="11"/>
      <c r="B10" s="29"/>
      <c r="C10" s="29"/>
      <c r="D10" s="29"/>
      <c r="E10" s="66"/>
      <c r="F10" s="29"/>
      <c r="G10" s="11"/>
      <c r="H10" s="9"/>
      <c r="I10" s="82"/>
      <c r="J10" s="83"/>
      <c r="K10" s="83"/>
      <c r="L10" s="83"/>
      <c r="M10" s="11"/>
      <c r="N10" s="11"/>
      <c r="O10" s="9"/>
    </row>
    <row r="11" ht="20" customHeight="1" spans="1:15">
      <c r="A11" s="11"/>
      <c r="B11" s="29"/>
      <c r="C11" s="29"/>
      <c r="D11" s="29"/>
      <c r="E11" s="66"/>
      <c r="F11" s="29"/>
      <c r="G11" s="11"/>
      <c r="H11" s="9"/>
      <c r="I11" s="82"/>
      <c r="J11" s="83"/>
      <c r="K11" s="83"/>
      <c r="L11" s="83"/>
      <c r="M11" s="11"/>
      <c r="N11" s="11"/>
      <c r="O11" s="9"/>
    </row>
    <row r="12" s="2" customFormat="1" ht="18.75" spans="1:15">
      <c r="A12" s="13" t="s">
        <v>277</v>
      </c>
      <c r="B12" s="14"/>
      <c r="C12" s="29"/>
      <c r="D12" s="15"/>
      <c r="E12" s="16"/>
      <c r="F12" s="29"/>
      <c r="G12" s="11"/>
      <c r="H12" s="36"/>
      <c r="I12" s="30"/>
      <c r="J12" s="13" t="s">
        <v>278</v>
      </c>
      <c r="K12" s="14"/>
      <c r="L12" s="14"/>
      <c r="M12" s="15"/>
      <c r="N12" s="14"/>
      <c r="O12" s="21"/>
    </row>
    <row r="13" ht="61" customHeight="1" spans="1:15">
      <c r="A13" s="80" t="s">
        <v>279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5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2024-05-24T06:56:19Z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