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大货" sheetId="18" r:id="rId5"/>
    <sheet name="验货尺寸表 (尾期大货) " sheetId="19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44525" concurrentCalc="0"/>
</workbook>
</file>

<file path=xl/sharedStrings.xml><?xml version="1.0" encoding="utf-8"?>
<sst xmlns="http://schemas.openxmlformats.org/spreadsheetml/2006/main" count="687" uniqueCount="333">
  <si>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</si>
  <si>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</si>
  <si>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</si>
  <si>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</si>
  <si>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</si>
  <si>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</si>
  <si>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</si>
  <si>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</si>
  <si>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</si>
  <si>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</si>
  <si>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</si>
  <si>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</si>
  <si>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</si>
  <si>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</si>
  <si>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</si>
  <si>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</si>
  <si>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</si>
  <si>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</si>
  <si>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</si>
  <si>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</si>
  <si>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</si>
  <si>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</si>
  <si>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</si>
  <si>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</si>
  <si>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</si>
  <si>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</si>
  <si>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</si>
  <si>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</si>
  <si>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</si>
  <si>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</si>
  <si>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</si>
  <si>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</si>
  <si>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</si>
  <si>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</si>
  <si>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</si>
  <si>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</si>
  <si>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</si>
  <si>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</si>
  <si>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</si>
  <si>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</si>
  <si>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</si>
  <si>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</si>
  <si>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</si>
  <si>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</si>
  <si>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</si>
  <si>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</si>
  <si>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</si>
  <si>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</si>
  <si>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</si>
  <si>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</si>
  <si>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</si>
  <si>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</si>
  <si>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</si>
  <si>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</si>
  <si>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</si>
  <si>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</si>
  <si>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</si>
  <si>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</si>
  <si>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</si>
  <si>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</si>
  <si>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</si>
  <si>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</si>
  <si>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TAJJFM81858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</si>
  <si>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</si>
  <si>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</si>
  <si>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</si>
  <si>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</si>
  <si>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</si>
  <si>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</si>
  <si>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</si>
  <si>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</si>
  <si>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</si>
  <si>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</si>
  <si>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</si>
  <si>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</si>
  <si>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</si>
  <si>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</si>
  <si>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</si>
  <si>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</si>
  <si>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</si>
  <si>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</si>
  <si>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</si>
  <si>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</si>
  <si>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</si>
  <si>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</si>
  <si>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</si>
  <si>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</si>
  <si>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</si>
  <si>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</si>
  <si>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</si>
  <si>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</si>
  <si>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</si>
  <si>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</si>
  <si>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</si>
  <si>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</si>
  <si>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</si>
  <si>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</si>
  <si>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</si>
  <si>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</si>
  <si>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</si>
  <si>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</si>
  <si>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</si>
  <si>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</si>
  <si>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</si>
  <si>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</si>
  <si>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</si>
  <si>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</si>
  <si>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</si>
  <si>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</si>
  <si>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</si>
  <si>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</si>
  <si>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</si>
  <si>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</si>
  <si>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</si>
  <si>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</si>
  <si>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</si>
  <si>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6XL</t>
  </si>
  <si>
    <t>特体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</si>
  <si>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</si>
  <si>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</si>
  <si>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</si>
  <si>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</si>
  <si>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</si>
  <si>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</si>
  <si>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</si>
  <si>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</si>
  <si>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1.领咀压线欠圆顺，有大小。前筒底压线歪斜</t>
  </si>
  <si>
    <t>2、冚车线不平服，上袖口扁机容皱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</si>
  <si>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</si>
  <si>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</si>
  <si>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</si>
  <si>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</si>
  <si>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</si>
  <si>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</si>
  <si>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</si>
  <si>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</si>
  <si>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</si>
  <si>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</si>
  <si>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</si>
  <si>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</si>
  <si>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</si>
  <si>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</si>
  <si>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</si>
  <si>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</si>
  <si>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</si>
  <si>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</si>
  <si>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</si>
  <si>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</si>
  <si>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</si>
  <si>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165/88B</t>
  </si>
  <si>
    <t>170/92B</t>
  </si>
  <si>
    <t>175/96B</t>
  </si>
  <si>
    <t>180/100B</t>
  </si>
  <si>
    <t>185/104B</t>
  </si>
  <si>
    <t>190/108B</t>
  </si>
  <si>
    <t>195/112B</t>
  </si>
  <si>
    <t>205/120B</t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</si>
  <si>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</si>
  <si>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</si>
  <si>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</si>
  <si>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</si>
  <si>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</si>
  <si>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</si>
  <si>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</si>
  <si>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</si>
  <si>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</si>
  <si>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</si>
  <si>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</si>
  <si>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</si>
  <si>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</si>
  <si>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</si>
  <si>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</si>
  <si>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</si>
  <si>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</si>
  <si>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</si>
  <si>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广联航发</t>
  </si>
  <si>
    <t>产品名称</t>
  </si>
  <si>
    <t>佛山优溢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</si>
  <si>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</si>
  <si>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</si>
  <si>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</si>
  <si>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</si>
  <si>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</si>
  <si>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</si>
  <si>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</si>
  <si>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</si>
  <si>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</si>
  <si>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</si>
  <si>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</si>
  <si>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</si>
  <si>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</si>
  <si>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</si>
  <si>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</si>
  <si>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</si>
  <si>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</si>
  <si>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</si>
  <si>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</si>
  <si>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</si>
  <si>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</si>
  <si>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</si>
  <si>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</si>
  <si>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</si>
  <si>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</si>
  <si>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</si>
  <si>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</si>
  <si>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</si>
  <si>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</si>
  <si>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</si>
  <si>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</si>
  <si>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</si>
  <si>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②检验明细：齐色齐50件</t>
  </si>
  <si>
    <t>情况说明：</t>
  </si>
  <si>
    <t xml:space="preserve">【问题点描述】  </t>
  </si>
  <si>
    <t>数量</t>
  </si>
  <si>
    <t>1、领咀压线有大小。欠圆顺</t>
  </si>
  <si>
    <t>2、侧缝含止口，大烫要烫好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</si>
  <si>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</si>
  <si>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</si>
  <si>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</si>
  <si>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</si>
  <si>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</si>
  <si>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</si>
  <si>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</si>
  <si>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尾期验货，抽验合格，不良品已经改善可以出货</t>
  </si>
  <si>
    <t>服装QC部门</t>
  </si>
  <si>
    <t>检验人</t>
  </si>
  <si>
    <t>+0.2 +0</t>
  </si>
  <si>
    <t>+0.3  +0.2</t>
  </si>
  <si>
    <t>+0.5  +0.5</t>
  </si>
  <si>
    <t>+0.4  +0.5</t>
  </si>
  <si>
    <t>+0 +0</t>
  </si>
  <si>
    <t>+0.3  +0</t>
  </si>
  <si>
    <t>+1 +1</t>
  </si>
  <si>
    <t>+1.5  +1.2</t>
  </si>
  <si>
    <t>+2  +1.5</t>
  </si>
  <si>
    <t>+1  +1</t>
  </si>
  <si>
    <t>+0 +1</t>
  </si>
  <si>
    <t>+1  +1.5</t>
  </si>
  <si>
    <t>+1  +0.5</t>
  </si>
  <si>
    <t>+0.4 +0.2</t>
  </si>
  <si>
    <t>+0.5  +0.3</t>
  </si>
  <si>
    <t>+0.2  +0.2</t>
  </si>
  <si>
    <t>+0.3  +0.3</t>
  </si>
  <si>
    <t>+0.3 +0</t>
  </si>
  <si>
    <t>-0.2  +0</t>
  </si>
  <si>
    <t>-0.3  -0.2</t>
  </si>
  <si>
    <t>-0.2 -0.2</t>
  </si>
  <si>
    <t>-0.2  -0.2</t>
  </si>
  <si>
    <t>-0.2 +0</t>
  </si>
  <si>
    <t>+0.2 +0.3</t>
  </si>
  <si>
    <t>-0.2  -0.3</t>
  </si>
  <si>
    <t>+0.2 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</si>
  <si>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</si>
  <si>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</si>
  <si>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</si>
  <si>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</si>
  <si>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</si>
  <si>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</si>
  <si>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</si>
  <si>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</si>
  <si>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</si>
  <si>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</si>
  <si>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</si>
  <si>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</si>
  <si>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</si>
  <si>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</si>
  <si>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</si>
  <si>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</si>
  <si>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R2404070444</t>
  </si>
  <si>
    <t>FK07610棉弹珠地布</t>
  </si>
  <si>
    <t>19SS藏蓝</t>
  </si>
  <si>
    <t>TAJJFM81936</t>
  </si>
  <si>
    <t>新颜</t>
  </si>
  <si>
    <t>制表时间：2024/4/26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</si>
  <si>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</si>
  <si>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</si>
  <si>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</si>
  <si>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</si>
  <si>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</si>
  <si>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</si>
  <si>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</si>
  <si>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</si>
  <si>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</si>
  <si>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</si>
  <si>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</si>
  <si>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</si>
  <si>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</si>
  <si>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</si>
  <si>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</si>
  <si>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</si>
  <si>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</si>
  <si>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</si>
  <si>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</si>
  <si>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</si>
  <si>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</si>
  <si>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</si>
  <si>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</si>
  <si>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</si>
  <si>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</si>
  <si>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</si>
  <si>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</si>
  <si>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</si>
  <si>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</si>
  <si>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</si>
  <si>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</si>
  <si>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</si>
  <si>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</si>
  <si>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</si>
  <si>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</si>
  <si>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</si>
  <si>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</si>
  <si>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</si>
  <si>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</si>
  <si>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</si>
  <si>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</si>
  <si>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</si>
  <si>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</si>
  <si>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</si>
  <si>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</si>
  <si>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</si>
  <si>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</si>
  <si>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左前+袖子</t>
  </si>
  <si>
    <t>印花</t>
  </si>
  <si>
    <t>无脱落开裂</t>
  </si>
  <si>
    <t>制表时间：2024/5/17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</si>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</sst>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8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/>
    <xf numFmtId="0" fontId="50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13" borderId="82" applyNumberFormat="0" applyFont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7" fillId="0" borderId="0"/>
    <xf numFmtId="0" fontId="61" fillId="0" borderId="83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62" fillId="17" borderId="85" applyNumberFormat="0" applyAlignment="0" applyProtection="0">
      <alignment vertical="center"/>
    </xf>
    <xf numFmtId="0" fontId="63" fillId="17" borderId="81" applyNumberFormat="0" applyAlignment="0" applyProtection="0">
      <alignment vertical="center"/>
    </xf>
    <xf numFmtId="0" fontId="64" fillId="18" borderId="86" applyNumberFormat="0" applyAlignment="0" applyProtection="0">
      <alignment vertical="center"/>
    </xf>
    <xf numFmtId="0" fontId="7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65" fillId="0" borderId="87" applyNumberFormat="0" applyFill="0" applyAlignment="0" applyProtection="0">
      <alignment vertical="center"/>
    </xf>
    <xf numFmtId="0" fontId="66" fillId="0" borderId="88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12" fillId="0" borderId="0"/>
    <xf numFmtId="0" fontId="7" fillId="0" borderId="0"/>
    <xf numFmtId="0" fontId="12" fillId="0" borderId="0">
      <alignment vertical="center"/>
    </xf>
    <xf numFmtId="0" fontId="69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7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7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vertical="center"/>
    </xf>
    <xf numFmtId="0" fontId="19" fillId="0" borderId="10" xfId="53" applyFont="1" applyFill="1" applyBorder="1" applyAlignment="1">
      <alignment horizontal="center" vertical="center"/>
    </xf>
    <xf numFmtId="0" fontId="20" fillId="0" borderId="11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23" fillId="0" borderId="11" xfId="56" applyFont="1" applyFill="1" applyBorder="1" applyAlignment="1">
      <alignment horizontal="left" vertical="center"/>
    </xf>
    <xf numFmtId="0" fontId="23" fillId="0" borderId="2" xfId="56" applyFont="1" applyFill="1" applyBorder="1" applyAlignment="1">
      <alignment horizontal="center" vertical="center"/>
    </xf>
    <xf numFmtId="0" fontId="23" fillId="3" borderId="2" xfId="56" applyFont="1" applyFill="1" applyBorder="1" applyAlignment="1">
      <alignment horizontal="center" vertical="center"/>
    </xf>
    <xf numFmtId="0" fontId="14" fillId="0" borderId="2" xfId="56" applyFont="1" applyFill="1" applyBorder="1" applyAlignment="1">
      <alignment horizontal="center" vertical="center"/>
    </xf>
    <xf numFmtId="0" fontId="14" fillId="3" borderId="2" xfId="56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shrinkToFit="1"/>
    </xf>
    <xf numFmtId="0" fontId="26" fillId="0" borderId="13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30" applyNumberFormat="1" applyFont="1" applyFill="1" applyBorder="1" applyAlignment="1">
      <alignment horizontal="center" vertical="center"/>
    </xf>
    <xf numFmtId="0" fontId="28" fillId="0" borderId="0" xfId="54" applyFont="1" applyFill="1" applyAlignment="1"/>
    <xf numFmtId="0" fontId="11" fillId="0" borderId="0" xfId="54" applyFont="1" applyFill="1" applyAlignment="1"/>
    <xf numFmtId="0" fontId="15" fillId="0" borderId="10" xfId="54" applyFont="1" applyFill="1" applyBorder="1" applyAlignment="1">
      <alignment horizontal="center"/>
    </xf>
    <xf numFmtId="0" fontId="17" fillId="0" borderId="10" xfId="53" applyFont="1" applyFill="1" applyBorder="1" applyAlignment="1">
      <alignment horizontal="left" vertical="center"/>
    </xf>
    <xf numFmtId="0" fontId="15" fillId="0" borderId="10" xfId="53" applyFont="1" applyFill="1" applyBorder="1" applyAlignment="1">
      <alignment horizontal="center" vertical="center"/>
    </xf>
    <xf numFmtId="0" fontId="15" fillId="0" borderId="2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179" fontId="23" fillId="0" borderId="2" xfId="57" applyNumberFormat="1" applyFont="1" applyFill="1" applyBorder="1" applyAlignment="1">
      <alignment horizontal="center"/>
    </xf>
    <xf numFmtId="49" fontId="28" fillId="0" borderId="2" xfId="55" applyNumberFormat="1" applyFont="1" applyFill="1" applyBorder="1" applyAlignment="1">
      <alignment horizontal="center" vertical="center"/>
    </xf>
    <xf numFmtId="49" fontId="29" fillId="0" borderId="2" xfId="55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30" fillId="0" borderId="2" xfId="0" applyNumberFormat="1" applyFont="1" applyFill="1" applyBorder="1" applyAlignment="1">
      <alignment horizontal="center" vertical="center"/>
    </xf>
    <xf numFmtId="0" fontId="15" fillId="0" borderId="13" xfId="54" applyFont="1" applyFill="1" applyBorder="1" applyAlignment="1">
      <alignment horizontal="center"/>
    </xf>
    <xf numFmtId="49" fontId="15" fillId="0" borderId="13" xfId="54" applyNumberFormat="1" applyFont="1" applyFill="1" applyBorder="1" applyAlignment="1">
      <alignment horizontal="center"/>
    </xf>
    <xf numFmtId="49" fontId="28" fillId="0" borderId="13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28" fillId="0" borderId="15" xfId="55" applyNumberFormat="1" applyFont="1" applyFill="1" applyBorder="1" applyAlignment="1">
      <alignment horizontal="center" vertical="center"/>
    </xf>
    <xf numFmtId="49" fontId="28" fillId="0" borderId="16" xfId="55" applyNumberFormat="1" applyFont="1" applyFill="1" applyBorder="1" applyAlignment="1">
      <alignment horizontal="center" vertical="center"/>
    </xf>
    <xf numFmtId="0" fontId="7" fillId="0" borderId="0" xfId="53" applyFill="1" applyBorder="1" applyAlignment="1">
      <alignment horizontal="left" vertical="center"/>
    </xf>
    <xf numFmtId="0" fontId="7" fillId="0" borderId="0" xfId="53" applyFont="1" applyFill="1" applyAlignment="1">
      <alignment horizontal="left" vertical="center"/>
    </xf>
    <xf numFmtId="0" fontId="7" fillId="0" borderId="0" xfId="53" applyFill="1" applyAlignment="1">
      <alignment horizontal="left" vertical="center"/>
    </xf>
    <xf numFmtId="0" fontId="33" fillId="0" borderId="17" xfId="53" applyFont="1" applyBorder="1" applyAlignment="1">
      <alignment horizontal="center" vertical="top"/>
    </xf>
    <xf numFmtId="0" fontId="34" fillId="0" borderId="18" xfId="53" applyFont="1" applyFill="1" applyBorder="1" applyAlignment="1">
      <alignment horizontal="left" vertical="center"/>
    </xf>
    <xf numFmtId="0" fontId="18" fillId="0" borderId="19" xfId="53" applyFont="1" applyFill="1" applyBorder="1" applyAlignment="1">
      <alignment horizontal="left" vertical="center"/>
    </xf>
    <xf numFmtId="0" fontId="34" fillId="0" borderId="19" xfId="53" applyFont="1" applyFill="1" applyBorder="1" applyAlignment="1">
      <alignment horizontal="center" vertical="center"/>
    </xf>
    <xf numFmtId="0" fontId="11" fillId="0" borderId="19" xfId="53" applyFont="1" applyFill="1" applyBorder="1" applyAlignment="1">
      <alignment vertical="center"/>
    </xf>
    <xf numFmtId="0" fontId="34" fillId="0" borderId="19" xfId="53" applyFont="1" applyFill="1" applyBorder="1" applyAlignment="1">
      <alignment vertical="center"/>
    </xf>
    <xf numFmtId="0" fontId="18" fillId="0" borderId="20" xfId="53" applyFont="1" applyBorder="1" applyAlignment="1">
      <alignment horizontal="left" vertical="center"/>
    </xf>
    <xf numFmtId="0" fontId="18" fillId="0" borderId="21" xfId="53" applyFont="1" applyBorder="1" applyAlignment="1">
      <alignment horizontal="left" vertical="center"/>
    </xf>
    <xf numFmtId="0" fontId="34" fillId="0" borderId="22" xfId="53" applyFont="1" applyFill="1" applyBorder="1" applyAlignment="1">
      <alignment vertical="center"/>
    </xf>
    <xf numFmtId="0" fontId="18" fillId="0" borderId="20" xfId="53" applyFont="1" applyFill="1" applyBorder="1" applyAlignment="1">
      <alignment horizontal="left" vertical="center"/>
    </xf>
    <xf numFmtId="0" fontId="34" fillId="0" borderId="20" xfId="53" applyFont="1" applyFill="1" applyBorder="1" applyAlignment="1">
      <alignment vertical="center"/>
    </xf>
    <xf numFmtId="58" fontId="11" fillId="0" borderId="20" xfId="53" applyNumberFormat="1" applyFont="1" applyFill="1" applyBorder="1" applyAlignment="1">
      <alignment horizontal="center" vertical="center"/>
    </xf>
    <xf numFmtId="0" fontId="11" fillId="0" borderId="20" xfId="53" applyFont="1" applyFill="1" applyBorder="1" applyAlignment="1">
      <alignment horizontal="center" vertical="center"/>
    </xf>
    <xf numFmtId="0" fontId="34" fillId="0" borderId="20" xfId="53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left" vertical="center"/>
    </xf>
    <xf numFmtId="0" fontId="34" fillId="0" borderId="20" xfId="53" applyFont="1" applyFill="1" applyBorder="1" applyAlignment="1">
      <alignment horizontal="left" vertical="center"/>
    </xf>
    <xf numFmtId="0" fontId="34" fillId="0" borderId="23" xfId="53" applyFont="1" applyFill="1" applyBorder="1" applyAlignment="1">
      <alignment vertical="center"/>
    </xf>
    <xf numFmtId="0" fontId="18" fillId="0" borderId="24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vertical="center"/>
    </xf>
    <xf numFmtId="0" fontId="11" fillId="0" borderId="24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horizontal="left" vertical="center"/>
    </xf>
    <xf numFmtId="0" fontId="34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4" fillId="0" borderId="18" xfId="53" applyFont="1" applyFill="1" applyBorder="1" applyAlignment="1">
      <alignment vertical="center"/>
    </xf>
    <xf numFmtId="0" fontId="34" fillId="0" borderId="25" xfId="53" applyFont="1" applyFill="1" applyBorder="1" applyAlignment="1">
      <alignment horizontal="left" vertical="center"/>
    </xf>
    <xf numFmtId="0" fontId="34" fillId="0" borderId="26" xfId="53" applyFont="1" applyFill="1" applyBorder="1" applyAlignment="1">
      <alignment horizontal="left" vertical="center"/>
    </xf>
    <xf numFmtId="0" fontId="11" fillId="0" borderId="20" xfId="53" applyFont="1" applyFill="1" applyBorder="1" applyAlignment="1">
      <alignment horizontal="left" vertical="center"/>
    </xf>
    <xf numFmtId="0" fontId="11" fillId="0" borderId="20" xfId="53" applyFont="1" applyFill="1" applyBorder="1" applyAlignment="1">
      <alignment vertical="center"/>
    </xf>
    <xf numFmtId="0" fontId="11" fillId="0" borderId="27" xfId="53" applyFont="1" applyFill="1" applyBorder="1" applyAlignment="1">
      <alignment horizontal="center" vertical="center"/>
    </xf>
    <xf numFmtId="0" fontId="11" fillId="0" borderId="28" xfId="53" applyFont="1" applyFill="1" applyBorder="1" applyAlignment="1">
      <alignment horizontal="center" vertical="center"/>
    </xf>
    <xf numFmtId="0" fontId="35" fillId="0" borderId="29" xfId="53" applyFont="1" applyFill="1" applyBorder="1" applyAlignment="1">
      <alignment horizontal="left" vertical="center"/>
    </xf>
    <xf numFmtId="0" fontId="35" fillId="0" borderId="28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4" fillId="0" borderId="19" xfId="53" applyFont="1" applyFill="1" applyBorder="1" applyAlignment="1">
      <alignment horizontal="left" vertical="center"/>
    </xf>
    <xf numFmtId="0" fontId="11" fillId="0" borderId="22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left" vertical="center"/>
    </xf>
    <xf numFmtId="0" fontId="11" fillId="0" borderId="22" xfId="53" applyFont="1" applyFill="1" applyBorder="1" applyAlignment="1">
      <alignment horizontal="left" vertical="center" wrapText="1"/>
    </xf>
    <xf numFmtId="0" fontId="11" fillId="0" borderId="20" xfId="53" applyFont="1" applyFill="1" applyBorder="1" applyAlignment="1">
      <alignment horizontal="left" vertical="center" wrapText="1"/>
    </xf>
    <xf numFmtId="0" fontId="34" fillId="0" borderId="23" xfId="53" applyFont="1" applyFill="1" applyBorder="1" applyAlignment="1">
      <alignment horizontal="left" vertical="center"/>
    </xf>
    <xf numFmtId="0" fontId="7" fillId="0" borderId="24" xfId="53" applyFill="1" applyBorder="1" applyAlignment="1">
      <alignment horizontal="center" vertical="center"/>
    </xf>
    <xf numFmtId="0" fontId="34" fillId="0" borderId="30" xfId="53" applyFont="1" applyFill="1" applyBorder="1" applyAlignment="1">
      <alignment horizontal="center" vertical="center"/>
    </xf>
    <xf numFmtId="0" fontId="34" fillId="0" borderId="31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right" vertical="center"/>
    </xf>
    <xf numFmtId="0" fontId="11" fillId="0" borderId="28" xfId="53" applyFont="1" applyFill="1" applyBorder="1" applyAlignment="1">
      <alignment horizontal="right" vertical="center"/>
    </xf>
    <xf numFmtId="0" fontId="35" fillId="0" borderId="18" xfId="53" applyFont="1" applyFill="1" applyBorder="1" applyAlignment="1">
      <alignment horizontal="left" vertical="center"/>
    </xf>
    <xf numFmtId="0" fontId="35" fillId="0" borderId="19" xfId="53" applyFont="1" applyFill="1" applyBorder="1" applyAlignment="1">
      <alignment horizontal="left" vertical="center"/>
    </xf>
    <xf numFmtId="0" fontId="34" fillId="0" borderId="27" xfId="53" applyFont="1" applyFill="1" applyBorder="1" applyAlignment="1">
      <alignment horizontal="left" vertical="center"/>
    </xf>
    <xf numFmtId="0" fontId="34" fillId="0" borderId="32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horizontal="center" vertical="center"/>
    </xf>
    <xf numFmtId="58" fontId="11" fillId="0" borderId="24" xfId="53" applyNumberFormat="1" applyFont="1" applyFill="1" applyBorder="1" applyAlignment="1">
      <alignment horizontal="center" vertical="center"/>
    </xf>
    <xf numFmtId="0" fontId="34" fillId="0" borderId="24" xfId="53" applyFont="1" applyFill="1" applyBorder="1" applyAlignment="1">
      <alignment horizontal="center" vertical="center"/>
    </xf>
    <xf numFmtId="0" fontId="11" fillId="0" borderId="19" xfId="53" applyFont="1" applyFill="1" applyBorder="1" applyAlignment="1">
      <alignment horizontal="center" vertical="center"/>
    </xf>
    <xf numFmtId="0" fontId="11" fillId="0" borderId="33" xfId="53" applyFont="1" applyFill="1" applyBorder="1" applyAlignment="1">
      <alignment horizontal="center" vertical="center"/>
    </xf>
    <xf numFmtId="0" fontId="34" fillId="0" borderId="21" xfId="53" applyFont="1" applyFill="1" applyBorder="1" applyAlignment="1">
      <alignment horizontal="center" vertical="center"/>
    </xf>
    <xf numFmtId="0" fontId="11" fillId="0" borderId="21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5" xfId="53" applyFont="1" applyFill="1" applyBorder="1" applyAlignment="1">
      <alignment horizontal="left" vertical="center"/>
    </xf>
    <xf numFmtId="0" fontId="11" fillId="0" borderId="36" xfId="53" applyFont="1" applyFill="1" applyBorder="1" applyAlignment="1">
      <alignment horizontal="center" vertical="center"/>
    </xf>
    <xf numFmtId="0" fontId="35" fillId="0" borderId="36" xfId="53" applyFont="1" applyFill="1" applyBorder="1" applyAlignment="1">
      <alignment horizontal="left" vertical="center"/>
    </xf>
    <xf numFmtId="0" fontId="34" fillId="0" borderId="33" xfId="53" applyFont="1" applyFill="1" applyBorder="1" applyAlignment="1">
      <alignment horizontal="left" vertical="center"/>
    </xf>
    <xf numFmtId="0" fontId="34" fillId="0" borderId="21" xfId="53" applyFont="1" applyFill="1" applyBorder="1" applyAlignment="1">
      <alignment horizontal="left" vertical="center"/>
    </xf>
    <xf numFmtId="0" fontId="11" fillId="0" borderId="36" xfId="53" applyFont="1" applyFill="1" applyBorder="1" applyAlignment="1">
      <alignment horizontal="left" vertical="center"/>
    </xf>
    <xf numFmtId="0" fontId="11" fillId="0" borderId="21" xfId="53" applyFont="1" applyFill="1" applyBorder="1" applyAlignment="1">
      <alignment horizontal="left" vertical="center" wrapText="1"/>
    </xf>
    <xf numFmtId="0" fontId="7" fillId="0" borderId="34" xfId="53" applyFill="1" applyBorder="1" applyAlignment="1">
      <alignment horizontal="center" vertical="center"/>
    </xf>
    <xf numFmtId="0" fontId="34" fillId="0" borderId="35" xfId="53" applyFont="1" applyFill="1" applyBorder="1" applyAlignment="1">
      <alignment horizontal="center" vertical="center"/>
    </xf>
    <xf numFmtId="0" fontId="11" fillId="0" borderId="32" xfId="53" applyFont="1" applyFill="1" applyBorder="1" applyAlignment="1">
      <alignment horizontal="left" vertical="center"/>
    </xf>
    <xf numFmtId="0" fontId="11" fillId="0" borderId="21" xfId="53" applyFont="1" applyFill="1" applyBorder="1" applyAlignment="1">
      <alignment horizontal="center" vertical="center"/>
    </xf>
    <xf numFmtId="0" fontId="11" fillId="0" borderId="21" xfId="53" applyFont="1" applyFill="1" applyBorder="1" applyAlignment="1">
      <alignment horizontal="center" vertical="center" wrapText="1"/>
    </xf>
    <xf numFmtId="0" fontId="7" fillId="0" borderId="36" xfId="53" applyFont="1" applyFill="1" applyBorder="1" applyAlignment="1">
      <alignment horizontal="center" vertical="center"/>
    </xf>
    <xf numFmtId="0" fontId="36" fillId="0" borderId="36" xfId="53" applyFont="1" applyFill="1" applyBorder="1" applyAlignment="1">
      <alignment horizontal="center" vertical="center"/>
    </xf>
    <xf numFmtId="0" fontId="11" fillId="0" borderId="32" xfId="53" applyFont="1" applyFill="1" applyBorder="1" applyAlignment="1">
      <alignment horizontal="right" vertical="center"/>
    </xf>
    <xf numFmtId="0" fontId="11" fillId="0" borderId="37" xfId="53" applyFont="1" applyFill="1" applyBorder="1" applyAlignment="1">
      <alignment horizontal="center" vertical="center"/>
    </xf>
    <xf numFmtId="0" fontId="35" fillId="0" borderId="33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38" xfId="53" applyFont="1" applyFill="1" applyBorder="1" applyAlignment="1">
      <alignment horizontal="left" vertical="center"/>
    </xf>
    <xf numFmtId="0" fontId="17" fillId="0" borderId="39" xfId="53" applyFont="1" applyFill="1" applyBorder="1" applyAlignment="1">
      <alignment horizontal="center" vertical="center"/>
    </xf>
    <xf numFmtId="0" fontId="18" fillId="0" borderId="39" xfId="53" applyFont="1" applyFill="1" applyBorder="1" applyAlignment="1">
      <alignment horizontal="center" vertical="center"/>
    </xf>
    <xf numFmtId="0" fontId="17" fillId="0" borderId="40" xfId="53" applyFont="1" applyFill="1" applyBorder="1" applyAlignment="1">
      <alignment horizontal="center" vertical="center"/>
    </xf>
    <xf numFmtId="0" fontId="17" fillId="0" borderId="41" xfId="53" applyFont="1" applyFill="1" applyBorder="1" applyAlignment="1">
      <alignment vertical="center"/>
    </xf>
    <xf numFmtId="0" fontId="19" fillId="0" borderId="41" xfId="53" applyFont="1" applyFill="1" applyBorder="1" applyAlignment="1">
      <alignment horizontal="center" vertical="center"/>
    </xf>
    <xf numFmtId="0" fontId="20" fillId="0" borderId="42" xfId="54" applyFont="1" applyFill="1" applyBorder="1" applyAlignment="1" applyProtection="1">
      <alignment horizontal="center" vertical="center"/>
    </xf>
    <xf numFmtId="0" fontId="23" fillId="0" borderId="2" xfId="56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5" fillId="0" borderId="43" xfId="0" applyNumberFormat="1" applyFont="1" applyFill="1" applyBorder="1" applyAlignment="1">
      <alignment shrinkToFit="1"/>
    </xf>
    <xf numFmtId="0" fontId="26" fillId="0" borderId="44" xfId="0" applyNumberFormat="1" applyFont="1" applyFill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/>
    </xf>
    <xf numFmtId="0" fontId="15" fillId="0" borderId="41" xfId="54" applyFont="1" applyFill="1" applyBorder="1" applyAlignment="1">
      <alignment horizontal="center"/>
    </xf>
    <xf numFmtId="0" fontId="17" fillId="0" borderId="41" xfId="53" applyFont="1" applyFill="1" applyBorder="1" applyAlignment="1">
      <alignment horizontal="left" vertical="center"/>
    </xf>
    <xf numFmtId="0" fontId="15" fillId="0" borderId="41" xfId="53" applyFont="1" applyFill="1" applyBorder="1" applyAlignment="1">
      <alignment horizontal="center" vertical="center"/>
    </xf>
    <xf numFmtId="0" fontId="15" fillId="0" borderId="45" xfId="53" applyFont="1" applyFill="1" applyBorder="1" applyAlignment="1">
      <alignment horizontal="center" vertical="center"/>
    </xf>
    <xf numFmtId="0" fontId="21" fillId="0" borderId="46" xfId="54" applyFont="1" applyFill="1" applyBorder="1" applyAlignment="1" applyProtection="1">
      <alignment horizontal="center" vertical="center"/>
    </xf>
    <xf numFmtId="178" fontId="32" fillId="0" borderId="8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49" fontId="28" fillId="0" borderId="20" xfId="55" applyNumberFormat="1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wrapText="1"/>
    </xf>
    <xf numFmtId="0" fontId="15" fillId="0" borderId="20" xfId="54" applyFont="1" applyFill="1" applyBorder="1" applyAlignment="1"/>
    <xf numFmtId="0" fontId="15" fillId="0" borderId="47" xfId="54" applyFont="1" applyFill="1" applyBorder="1" applyAlignment="1">
      <alignment horizontal="center"/>
    </xf>
    <xf numFmtId="49" fontId="15" fillId="0" borderId="48" xfId="54" applyNumberFormat="1" applyFont="1" applyFill="1" applyBorder="1" applyAlignment="1">
      <alignment horizontal="center"/>
    </xf>
    <xf numFmtId="49" fontId="28" fillId="0" borderId="48" xfId="55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>
      <alignment horizontal="center"/>
    </xf>
    <xf numFmtId="0" fontId="0" fillId="0" borderId="49" xfId="0" applyFont="1" applyFill="1" applyBorder="1" applyAlignment="1">
      <alignment horizontal="left" vertical="center"/>
    </xf>
    <xf numFmtId="0" fontId="0" fillId="0" borderId="50" xfId="0" applyFont="1" applyFill="1" applyBorder="1" applyAlignment="1">
      <alignment horizontal="left" vertical="center"/>
    </xf>
    <xf numFmtId="0" fontId="31" fillId="0" borderId="51" xfId="0" applyFont="1" applyFill="1" applyBorder="1" applyAlignment="1">
      <alignment horizontal="center" vertical="center"/>
    </xf>
    <xf numFmtId="0" fontId="32" fillId="0" borderId="52" xfId="0" applyNumberFormat="1" applyFont="1" applyFill="1" applyBorder="1" applyAlignment="1">
      <alignment horizontal="center" vertical="center"/>
    </xf>
    <xf numFmtId="49" fontId="28" fillId="0" borderId="52" xfId="55" applyNumberFormat="1" applyFont="1" applyFill="1" applyBorder="1" applyAlignment="1">
      <alignment horizontal="center" vertical="center"/>
    </xf>
    <xf numFmtId="49" fontId="28" fillId="0" borderId="53" xfId="55" applyNumberFormat="1" applyFont="1" applyFill="1" applyBorder="1" applyAlignment="1">
      <alignment horizontal="center" vertical="center"/>
    </xf>
    <xf numFmtId="0" fontId="7" fillId="0" borderId="0" xfId="53" applyFont="1" applyBorder="1" applyAlignment="1">
      <alignment horizontal="left" vertical="center"/>
    </xf>
    <xf numFmtId="0" fontId="7" fillId="0" borderId="0" xfId="53" applyFont="1" applyAlignment="1">
      <alignment horizontal="left" vertical="center"/>
    </xf>
    <xf numFmtId="0" fontId="37" fillId="0" borderId="17" xfId="53" applyFont="1" applyBorder="1" applyAlignment="1">
      <alignment horizontal="center" vertical="top"/>
    </xf>
    <xf numFmtId="0" fontId="36" fillId="0" borderId="54" xfId="53" applyFont="1" applyBorder="1" applyAlignment="1">
      <alignment horizontal="left" vertical="center"/>
    </xf>
    <xf numFmtId="0" fontId="18" fillId="0" borderId="55" xfId="53" applyFont="1" applyBorder="1" applyAlignment="1">
      <alignment horizontal="center" vertical="center"/>
    </xf>
    <xf numFmtId="0" fontId="36" fillId="0" borderId="55" xfId="53" applyFont="1" applyBorder="1" applyAlignment="1">
      <alignment horizontal="center" vertical="center"/>
    </xf>
    <xf numFmtId="0" fontId="35" fillId="0" borderId="55" xfId="53" applyFont="1" applyBorder="1" applyAlignment="1">
      <alignment horizontal="left" vertical="center"/>
    </xf>
    <xf numFmtId="0" fontId="35" fillId="0" borderId="18" xfId="53" applyFont="1" applyBorder="1" applyAlignment="1">
      <alignment horizontal="center" vertical="center"/>
    </xf>
    <xf numFmtId="0" fontId="35" fillId="0" borderId="19" xfId="53" applyFont="1" applyBorder="1" applyAlignment="1">
      <alignment horizontal="center" vertical="center"/>
    </xf>
    <xf numFmtId="0" fontId="35" fillId="0" borderId="33" xfId="53" applyFont="1" applyBorder="1" applyAlignment="1">
      <alignment horizontal="center" vertical="center"/>
    </xf>
    <xf numFmtId="0" fontId="36" fillId="0" borderId="18" xfId="53" applyFont="1" applyBorder="1" applyAlignment="1">
      <alignment horizontal="center" vertical="center"/>
    </xf>
    <xf numFmtId="0" fontId="36" fillId="0" borderId="19" xfId="53" applyFont="1" applyBorder="1" applyAlignment="1">
      <alignment horizontal="center" vertical="center"/>
    </xf>
    <xf numFmtId="0" fontId="36" fillId="0" borderId="33" xfId="53" applyFont="1" applyBorder="1" applyAlignment="1">
      <alignment horizontal="center" vertical="center"/>
    </xf>
    <xf numFmtId="0" fontId="35" fillId="0" borderId="22" xfId="53" applyFont="1" applyBorder="1" applyAlignment="1">
      <alignment horizontal="left" vertical="center"/>
    </xf>
    <xf numFmtId="0" fontId="35" fillId="0" borderId="20" xfId="53" applyFont="1" applyBorder="1" applyAlignment="1">
      <alignment horizontal="left" vertical="center"/>
    </xf>
    <xf numFmtId="14" fontId="18" fillId="0" borderId="20" xfId="53" applyNumberFormat="1" applyFont="1" applyBorder="1" applyAlignment="1">
      <alignment horizontal="center" vertical="center"/>
    </xf>
    <xf numFmtId="14" fontId="18" fillId="0" borderId="21" xfId="53" applyNumberFormat="1" applyFont="1" applyBorder="1" applyAlignment="1">
      <alignment horizontal="center" vertical="center"/>
    </xf>
    <xf numFmtId="0" fontId="35" fillId="0" borderId="22" xfId="53" applyFont="1" applyBorder="1" applyAlignment="1">
      <alignment vertical="center"/>
    </xf>
    <xf numFmtId="49" fontId="18" fillId="0" borderId="20" xfId="53" applyNumberFormat="1" applyFont="1" applyBorder="1" applyAlignment="1">
      <alignment horizontal="center" vertical="center"/>
    </xf>
    <xf numFmtId="0" fontId="18" fillId="0" borderId="21" xfId="53" applyFont="1" applyBorder="1" applyAlignment="1">
      <alignment horizontal="center" vertical="center"/>
    </xf>
    <xf numFmtId="0" fontId="35" fillId="0" borderId="20" xfId="53" applyFont="1" applyBorder="1" applyAlignment="1">
      <alignment vertical="center"/>
    </xf>
    <xf numFmtId="0" fontId="18" fillId="0" borderId="56" xfId="53" applyFont="1" applyBorder="1" applyAlignment="1">
      <alignment horizontal="center" vertical="center"/>
    </xf>
    <xf numFmtId="0" fontId="18" fillId="0" borderId="57" xfId="53" applyFont="1" applyBorder="1" applyAlignment="1">
      <alignment horizontal="center" vertical="center"/>
    </xf>
    <xf numFmtId="0" fontId="7" fillId="0" borderId="20" xfId="53" applyFont="1" applyBorder="1" applyAlignment="1">
      <alignment vertical="center"/>
    </xf>
    <xf numFmtId="0" fontId="38" fillId="0" borderId="23" xfId="53" applyFont="1" applyBorder="1" applyAlignment="1">
      <alignment vertical="center"/>
    </xf>
    <xf numFmtId="0" fontId="18" fillId="0" borderId="58" xfId="53" applyFont="1" applyBorder="1" applyAlignment="1">
      <alignment horizontal="center" vertical="center"/>
    </xf>
    <xf numFmtId="0" fontId="18" fillId="0" borderId="37" xfId="53" applyFont="1" applyBorder="1" applyAlignment="1">
      <alignment horizontal="center" vertical="center"/>
    </xf>
    <xf numFmtId="0" fontId="35" fillId="0" borderId="23" xfId="53" applyFont="1" applyBorder="1" applyAlignment="1">
      <alignment horizontal="left" vertical="center"/>
    </xf>
    <xf numFmtId="0" fontId="35" fillId="0" borderId="24" xfId="53" applyFont="1" applyBorder="1" applyAlignment="1">
      <alignment horizontal="left" vertical="center"/>
    </xf>
    <xf numFmtId="14" fontId="18" fillId="0" borderId="24" xfId="53" applyNumberFormat="1" applyFont="1" applyBorder="1" applyAlignment="1">
      <alignment horizontal="center" vertical="center"/>
    </xf>
    <xf numFmtId="14" fontId="18" fillId="0" borderId="34" xfId="53" applyNumberFormat="1" applyFont="1" applyBorder="1" applyAlignment="1">
      <alignment horizontal="center" vertical="center"/>
    </xf>
    <xf numFmtId="0" fontId="35" fillId="0" borderId="59" xfId="53" applyFont="1" applyBorder="1" applyAlignment="1">
      <alignment horizontal="left" vertical="center"/>
    </xf>
    <xf numFmtId="0" fontId="35" fillId="0" borderId="17" xfId="53" applyFont="1" applyBorder="1" applyAlignment="1">
      <alignment horizontal="left" vertical="center"/>
    </xf>
    <xf numFmtId="0" fontId="35" fillId="0" borderId="30" xfId="53" applyFont="1" applyBorder="1" applyAlignment="1">
      <alignment horizontal="left" vertical="center"/>
    </xf>
    <xf numFmtId="0" fontId="36" fillId="0" borderId="60" xfId="53" applyFont="1" applyBorder="1" applyAlignment="1">
      <alignment horizontal="left" vertical="center"/>
    </xf>
    <xf numFmtId="0" fontId="36" fillId="0" borderId="61" xfId="53" applyFont="1" applyBorder="1" applyAlignment="1">
      <alignment horizontal="left" vertical="center"/>
    </xf>
    <xf numFmtId="0" fontId="35" fillId="0" borderId="62" xfId="53" applyFont="1" applyBorder="1" applyAlignment="1">
      <alignment vertical="center"/>
    </xf>
    <xf numFmtId="0" fontId="7" fillId="0" borderId="63" xfId="53" applyFont="1" applyBorder="1" applyAlignment="1">
      <alignment horizontal="left" vertical="center"/>
    </xf>
    <xf numFmtId="0" fontId="18" fillId="0" borderId="63" xfId="53" applyFont="1" applyBorder="1" applyAlignment="1">
      <alignment horizontal="left" vertical="center"/>
    </xf>
    <xf numFmtId="0" fontId="7" fillId="0" borderId="63" xfId="53" applyFont="1" applyBorder="1" applyAlignment="1">
      <alignment vertical="center"/>
    </xf>
    <xf numFmtId="0" fontId="35" fillId="0" borderId="63" xfId="53" applyFont="1" applyBorder="1" applyAlignment="1">
      <alignment vertical="center"/>
    </xf>
    <xf numFmtId="0" fontId="7" fillId="0" borderId="20" xfId="53" applyFont="1" applyBorder="1" applyAlignment="1">
      <alignment horizontal="left" vertical="center"/>
    </xf>
    <xf numFmtId="0" fontId="35" fillId="0" borderId="62" xfId="53" applyFont="1" applyBorder="1" applyAlignment="1">
      <alignment horizontal="center" vertical="center"/>
    </xf>
    <xf numFmtId="0" fontId="18" fillId="0" borderId="63" xfId="53" applyFont="1" applyBorder="1" applyAlignment="1">
      <alignment horizontal="center" vertical="center"/>
    </xf>
    <xf numFmtId="0" fontId="35" fillId="0" borderId="63" xfId="53" applyFont="1" applyBorder="1" applyAlignment="1">
      <alignment horizontal="center" vertical="center"/>
    </xf>
    <xf numFmtId="0" fontId="7" fillId="0" borderId="63" xfId="53" applyFont="1" applyBorder="1" applyAlignment="1">
      <alignment horizontal="center" vertical="center"/>
    </xf>
    <xf numFmtId="0" fontId="35" fillId="0" borderId="22" xfId="53" applyFont="1" applyBorder="1" applyAlignment="1">
      <alignment horizontal="center" vertical="center"/>
    </xf>
    <xf numFmtId="0" fontId="18" fillId="0" borderId="20" xfId="53" applyFont="1" applyBorder="1" applyAlignment="1">
      <alignment horizontal="center" vertical="center"/>
    </xf>
    <xf numFmtId="0" fontId="35" fillId="0" borderId="20" xfId="53" applyFont="1" applyBorder="1" applyAlignment="1">
      <alignment horizontal="center" vertical="center"/>
    </xf>
    <xf numFmtId="0" fontId="7" fillId="0" borderId="20" xfId="53" applyFont="1" applyBorder="1" applyAlignment="1">
      <alignment horizontal="center" vertical="center"/>
    </xf>
    <xf numFmtId="0" fontId="35" fillId="0" borderId="64" xfId="53" applyFont="1" applyBorder="1" applyAlignment="1">
      <alignment horizontal="left" vertical="center" wrapText="1"/>
    </xf>
    <xf numFmtId="0" fontId="35" fillId="0" borderId="65" xfId="53" applyFont="1" applyBorder="1" applyAlignment="1">
      <alignment horizontal="left" vertical="center" wrapText="1"/>
    </xf>
    <xf numFmtId="0" fontId="35" fillId="0" borderId="66" xfId="53" applyFont="1" applyBorder="1" applyAlignment="1">
      <alignment horizontal="left" vertical="center"/>
    </xf>
    <xf numFmtId="0" fontId="35" fillId="0" borderId="67" xfId="53" applyFont="1" applyBorder="1" applyAlignment="1">
      <alignment horizontal="left" vertical="center"/>
    </xf>
    <xf numFmtId="0" fontId="39" fillId="0" borderId="68" xfId="53" applyFont="1" applyBorder="1" applyAlignment="1">
      <alignment horizontal="left" vertical="center" wrapText="1"/>
    </xf>
    <xf numFmtId="0" fontId="40" fillId="3" borderId="2" xfId="0" applyFont="1" applyFill="1" applyBorder="1" applyAlignment="1" applyProtection="1">
      <alignment horizontal="center" vertical="center" wrapText="1"/>
      <protection locked="0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41" fillId="3" borderId="5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18" fillId="0" borderId="2" xfId="53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18" fillId="0" borderId="63" xfId="53" applyNumberFormat="1" applyFont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9" fontId="18" fillId="0" borderId="20" xfId="53" applyNumberFormat="1" applyFont="1" applyBorder="1" applyAlignment="1">
      <alignment horizontal="center" vertical="center"/>
    </xf>
    <xf numFmtId="0" fontId="18" fillId="0" borderId="22" xfId="53" applyFont="1" applyBorder="1" applyAlignment="1">
      <alignment horizontal="left" vertical="center"/>
    </xf>
    <xf numFmtId="0" fontId="36" fillId="0" borderId="60" xfId="0" applyFont="1" applyBorder="1" applyAlignment="1">
      <alignment horizontal="left" vertical="center"/>
    </xf>
    <xf numFmtId="0" fontId="36" fillId="0" borderId="61" xfId="0" applyFont="1" applyBorder="1" applyAlignment="1">
      <alignment horizontal="left" vertical="center"/>
    </xf>
    <xf numFmtId="9" fontId="18" fillId="0" borderId="31" xfId="53" applyNumberFormat="1" applyFont="1" applyBorder="1" applyAlignment="1">
      <alignment horizontal="left" vertical="center"/>
    </xf>
    <xf numFmtId="9" fontId="18" fillId="0" borderId="26" xfId="53" applyNumberFormat="1" applyFont="1" applyBorder="1" applyAlignment="1">
      <alignment horizontal="left" vertical="center"/>
    </xf>
    <xf numFmtId="9" fontId="18" fillId="0" borderId="64" xfId="53" applyNumberFormat="1" applyFont="1" applyBorder="1" applyAlignment="1">
      <alignment horizontal="left" vertical="center"/>
    </xf>
    <xf numFmtId="9" fontId="18" fillId="0" borderId="65" xfId="53" applyNumberFormat="1" applyFont="1" applyBorder="1" applyAlignment="1">
      <alignment horizontal="left" vertical="center"/>
    </xf>
    <xf numFmtId="0" fontId="34" fillId="0" borderId="62" xfId="53" applyFont="1" applyFill="1" applyBorder="1" applyAlignment="1">
      <alignment horizontal="left" vertical="center"/>
    </xf>
    <xf numFmtId="0" fontId="34" fillId="0" borderId="63" xfId="53" applyFont="1" applyFill="1" applyBorder="1" applyAlignment="1">
      <alignment horizontal="left" vertical="center"/>
    </xf>
    <xf numFmtId="0" fontId="34" fillId="0" borderId="58" xfId="53" applyFont="1" applyFill="1" applyBorder="1" applyAlignment="1">
      <alignment horizontal="left" vertical="center"/>
    </xf>
    <xf numFmtId="0" fontId="34" fillId="0" borderId="65" xfId="53" applyFont="1" applyFill="1" applyBorder="1" applyAlignment="1">
      <alignment horizontal="left" vertical="center"/>
    </xf>
    <xf numFmtId="0" fontId="36" fillId="0" borderId="30" xfId="53" applyFont="1" applyFill="1" applyBorder="1" applyAlignment="1">
      <alignment horizontal="left" vertical="center"/>
    </xf>
    <xf numFmtId="0" fontId="18" fillId="0" borderId="69" xfId="53" applyFont="1" applyFill="1" applyBorder="1" applyAlignment="1">
      <alignment horizontal="left" vertical="center"/>
    </xf>
    <xf numFmtId="0" fontId="18" fillId="0" borderId="70" xfId="53" applyFont="1" applyFill="1" applyBorder="1" applyAlignment="1">
      <alignment horizontal="left" vertical="center"/>
    </xf>
    <xf numFmtId="0" fontId="18" fillId="0" borderId="29" xfId="53" applyFont="1" applyFill="1" applyBorder="1" applyAlignment="1">
      <alignment horizontal="left" vertical="center"/>
    </xf>
    <xf numFmtId="0" fontId="18" fillId="0" borderId="28" xfId="53" applyFont="1" applyFill="1" applyBorder="1" applyAlignment="1">
      <alignment horizontal="left" vertical="center"/>
    </xf>
    <xf numFmtId="0" fontId="35" fillId="0" borderId="64" xfId="53" applyFont="1" applyFill="1" applyBorder="1" applyAlignment="1">
      <alignment horizontal="left" vertical="center"/>
    </xf>
    <xf numFmtId="0" fontId="35" fillId="0" borderId="65" xfId="53" applyFont="1" applyFill="1" applyBorder="1" applyAlignment="1">
      <alignment horizontal="left" vertical="center"/>
    </xf>
    <xf numFmtId="0" fontId="36" fillId="0" borderId="54" xfId="53" applyFont="1" applyBorder="1" applyAlignment="1">
      <alignment vertical="center"/>
    </xf>
    <xf numFmtId="0" fontId="43" fillId="0" borderId="61" xfId="53" applyFont="1" applyBorder="1" applyAlignment="1">
      <alignment horizontal="center" vertical="center"/>
    </xf>
    <xf numFmtId="0" fontId="36" fillId="0" borderId="55" xfId="53" applyFont="1" applyBorder="1" applyAlignment="1">
      <alignment vertical="center"/>
    </xf>
    <xf numFmtId="0" fontId="18" fillId="0" borderId="71" xfId="53" applyFont="1" applyBorder="1" applyAlignment="1">
      <alignment vertical="center"/>
    </xf>
    <xf numFmtId="0" fontId="36" fillId="0" borderId="71" xfId="53" applyFont="1" applyBorder="1" applyAlignment="1">
      <alignment vertical="center"/>
    </xf>
    <xf numFmtId="58" fontId="7" fillId="0" borderId="55" xfId="53" applyNumberFormat="1" applyFont="1" applyBorder="1" applyAlignment="1">
      <alignment vertical="center"/>
    </xf>
    <xf numFmtId="0" fontId="36" fillId="0" borderId="30" xfId="53" applyFont="1" applyBorder="1" applyAlignment="1">
      <alignment horizontal="center" vertical="center"/>
    </xf>
    <xf numFmtId="0" fontId="18" fillId="0" borderId="72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7" fillId="0" borderId="55" xfId="53" applyFont="1" applyBorder="1" applyAlignment="1">
      <alignment horizontal="center" vertical="center"/>
    </xf>
    <xf numFmtId="0" fontId="7" fillId="0" borderId="73" xfId="53" applyFont="1" applyBorder="1" applyAlignment="1">
      <alignment horizontal="center" vertical="center"/>
    </xf>
    <xf numFmtId="0" fontId="18" fillId="0" borderId="24" xfId="53" applyFont="1" applyBorder="1" applyAlignment="1">
      <alignment horizontal="left" vertical="center"/>
    </xf>
    <xf numFmtId="0" fontId="18" fillId="0" borderId="34" xfId="53" applyFont="1" applyBorder="1" applyAlignment="1">
      <alignment horizontal="left" vertical="center"/>
    </xf>
    <xf numFmtId="0" fontId="35" fillId="0" borderId="74" xfId="53" applyFont="1" applyBorder="1" applyAlignment="1">
      <alignment horizontal="left" vertical="center"/>
    </xf>
    <xf numFmtId="0" fontId="36" fillId="0" borderId="75" xfId="53" applyFont="1" applyBorder="1" applyAlignment="1">
      <alignment horizontal="left" vertical="center"/>
    </xf>
    <xf numFmtId="0" fontId="18" fillId="0" borderId="76" xfId="53" applyFont="1" applyBorder="1" applyAlignment="1">
      <alignment horizontal="left" vertical="center"/>
    </xf>
    <xf numFmtId="0" fontId="35" fillId="0" borderId="34" xfId="53" applyFont="1" applyBorder="1" applyAlignment="1">
      <alignment horizontal="left" vertical="center"/>
    </xf>
    <xf numFmtId="0" fontId="35" fillId="0" borderId="0" xfId="53" applyFont="1" applyBorder="1" applyAlignment="1">
      <alignment vertical="center"/>
    </xf>
    <xf numFmtId="0" fontId="35" fillId="0" borderId="37" xfId="53" applyFont="1" applyBorder="1" applyAlignment="1">
      <alignment horizontal="left" vertical="center" wrapText="1"/>
    </xf>
    <xf numFmtId="0" fontId="35" fillId="0" borderId="77" xfId="53" applyFont="1" applyBorder="1" applyAlignment="1">
      <alignment horizontal="left" vertical="center"/>
    </xf>
    <xf numFmtId="0" fontId="34" fillId="0" borderId="2" xfId="53" applyFont="1" applyBorder="1" applyAlignment="1">
      <alignment horizontal="left" vertical="center"/>
    </xf>
    <xf numFmtId="0" fontId="44" fillId="0" borderId="2" xfId="53" applyFont="1" applyBorder="1" applyAlignment="1">
      <alignment horizontal="left" vertical="center"/>
    </xf>
    <xf numFmtId="0" fontId="11" fillId="0" borderId="76" xfId="53" applyFont="1" applyBorder="1" applyAlignment="1">
      <alignment horizontal="left" vertical="center"/>
    </xf>
    <xf numFmtId="0" fontId="11" fillId="0" borderId="21" xfId="53" applyFont="1" applyBorder="1" applyAlignment="1">
      <alignment horizontal="left" vertical="center"/>
    </xf>
    <xf numFmtId="0" fontId="36" fillId="0" borderId="75" xfId="0" applyFont="1" applyBorder="1" applyAlignment="1">
      <alignment horizontal="left" vertical="center"/>
    </xf>
    <xf numFmtId="9" fontId="18" fillId="0" borderId="35" xfId="53" applyNumberFormat="1" applyFont="1" applyBorder="1" applyAlignment="1">
      <alignment horizontal="left" vertical="center"/>
    </xf>
    <xf numFmtId="9" fontId="18" fillId="0" borderId="37" xfId="53" applyNumberFormat="1" applyFont="1" applyBorder="1" applyAlignment="1">
      <alignment horizontal="left" vertical="center"/>
    </xf>
    <xf numFmtId="0" fontId="34" fillId="0" borderId="76" xfId="53" applyFont="1" applyFill="1" applyBorder="1" applyAlignment="1">
      <alignment horizontal="left" vertical="center"/>
    </xf>
    <xf numFmtId="0" fontId="34" fillId="0" borderId="37" xfId="53" applyFont="1" applyFill="1" applyBorder="1" applyAlignment="1">
      <alignment horizontal="left" vertical="center"/>
    </xf>
    <xf numFmtId="0" fontId="18" fillId="0" borderId="78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35" fillId="0" borderId="37" xfId="53" applyFont="1" applyFill="1" applyBorder="1" applyAlignment="1">
      <alignment horizontal="left" vertical="center"/>
    </xf>
    <xf numFmtId="0" fontId="36" fillId="0" borderId="79" xfId="53" applyFont="1" applyBorder="1" applyAlignment="1">
      <alignment horizontal="center" vertical="center"/>
    </xf>
    <xf numFmtId="0" fontId="18" fillId="0" borderId="71" xfId="53" applyFont="1" applyBorder="1" applyAlignment="1">
      <alignment horizontal="center" vertical="center"/>
    </xf>
    <xf numFmtId="0" fontId="18" fillId="0" borderId="74" xfId="53" applyFont="1" applyBorder="1" applyAlignment="1">
      <alignment horizontal="center" vertical="center"/>
    </xf>
    <xf numFmtId="0" fontId="18" fillId="0" borderId="74" xfId="53" applyFont="1" applyFill="1" applyBorder="1" applyAlignment="1">
      <alignment horizontal="left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6" fillId="0" borderId="11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2" xfId="0" applyFont="1" applyFill="1" applyBorder="1"/>
    <xf numFmtId="0" fontId="0" fillId="0" borderId="11" xfId="0" applyBorder="1"/>
    <xf numFmtId="0" fontId="0" fillId="4" borderId="2" xfId="0" applyFill="1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0" fontId="0" fillId="5" borderId="0" xfId="0" applyFill="1"/>
    <xf numFmtId="0" fontId="45" fillId="0" borderId="14" xfId="0" applyFont="1" applyBorder="1" applyAlignment="1">
      <alignment horizontal="center" vertical="center" wrapText="1"/>
    </xf>
    <xf numFmtId="0" fontId="46" fillId="0" borderId="80" xfId="0" applyFont="1" applyBorder="1" applyAlignment="1">
      <alignment horizontal="center" vertical="center"/>
    </xf>
    <xf numFmtId="0" fontId="46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6" fillId="6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71" xfId="56"/>
    <cellStyle name="常规 23" xfId="57"/>
    <cellStyle name="常规 10 10 2" xfId="58"/>
    <cellStyle name="常规_男款文化衫标准尺寸0311" xfId="59"/>
    <cellStyle name="常规 23 2 3" xfId="60"/>
    <cellStyle name="常规 10 10" xfId="61"/>
    <cellStyle name="常规_110509_2006-09-28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9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9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9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9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9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9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9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9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9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9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9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318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318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318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318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807720</xdr:colOff>
      <xdr:row>2</xdr:row>
      <xdr:rowOff>57150</xdr:rowOff>
    </xdr:from>
    <xdr:to>
      <xdr:col>8</xdr:col>
      <xdr:colOff>569595</xdr:colOff>
      <xdr:row>5</xdr:row>
      <xdr:rowOff>38735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00925" y="638175"/>
          <a:ext cx="8286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670560</xdr:colOff>
      <xdr:row>2</xdr:row>
      <xdr:rowOff>87630</xdr:rowOff>
    </xdr:from>
    <xdr:to>
      <xdr:col>9</xdr:col>
      <xdr:colOff>403860</xdr:colOff>
      <xdr:row>4</xdr:row>
      <xdr:rowOff>212090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0565" y="668655"/>
          <a:ext cx="800100" cy="600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8" customWidth="1"/>
    <col min="3" max="3" width="10.125" customWidth="1"/>
  </cols>
  <sheetData>
    <row r="1" ht="21" customHeight="1" spans="1:2">
      <c r="A1" s="399"/>
      <c r="B1" s="400" t="s">
        <v>0</v>
      </c>
    </row>
    <row r="2" spans="1:2">
      <c r="A2" s="9">
        <v>1</v>
      </c>
      <c r="B2" s="401" t="s">
        <v>1</v>
      </c>
    </row>
    <row r="3" spans="1:2">
      <c r="A3" s="9">
        <v>2</v>
      </c>
      <c r="B3" s="401" t="s">
        <v>2</v>
      </c>
    </row>
    <row r="4" spans="1:2">
      <c r="A4" s="9">
        <v>3</v>
      </c>
      <c r="B4" s="401" t="s">
        <v>3</v>
      </c>
    </row>
    <row r="5" spans="1:2">
      <c r="A5" s="9">
        <v>4</v>
      </c>
      <c r="B5" s="401" t="s">
        <v>4</v>
      </c>
    </row>
    <row r="6" spans="1:2">
      <c r="A6" s="9">
        <v>5</v>
      </c>
      <c r="B6" s="401" t="s">
        <v>5</v>
      </c>
    </row>
    <row r="7" spans="1:2">
      <c r="A7" s="9">
        <v>6</v>
      </c>
      <c r="B7" s="401" t="s">
        <v>6</v>
      </c>
    </row>
    <row r="8" s="397" customFormat="1" ht="15" customHeight="1" spans="1:2">
      <c r="A8" s="402">
        <v>7</v>
      </c>
      <c r="B8" s="403" t="s">
        <v>7</v>
      </c>
    </row>
    <row r="9" ht="18.95" customHeight="1" spans="1:2">
      <c r="A9" s="399"/>
      <c r="B9" s="404" t="s">
        <v>8</v>
      </c>
    </row>
    <row r="10" ht="15.95" customHeight="1" spans="1:2">
      <c r="A10" s="9">
        <v>1</v>
      </c>
      <c r="B10" s="405" t="s">
        <v>9</v>
      </c>
    </row>
    <row r="11" spans="1:2">
      <c r="A11" s="9">
        <v>2</v>
      </c>
      <c r="B11" s="401" t="s">
        <v>10</v>
      </c>
    </row>
    <row r="12" spans="1:2">
      <c r="A12" s="9">
        <v>3</v>
      </c>
      <c r="B12" s="403" t="s">
        <v>11</v>
      </c>
    </row>
    <row r="13" spans="1:2">
      <c r="A13" s="9">
        <v>4</v>
      </c>
      <c r="B13" s="401" t="s">
        <v>12</v>
      </c>
    </row>
    <row r="14" spans="1:2">
      <c r="A14" s="9">
        <v>5</v>
      </c>
      <c r="B14" s="401" t="s">
        <v>13</v>
      </c>
    </row>
    <row r="15" spans="1:2">
      <c r="A15" s="9">
        <v>6</v>
      </c>
      <c r="B15" s="401" t="s">
        <v>14</v>
      </c>
    </row>
    <row r="16" spans="1:2">
      <c r="A16" s="9">
        <v>7</v>
      </c>
      <c r="B16" s="401" t="s">
        <v>15</v>
      </c>
    </row>
    <row r="17" spans="1:2">
      <c r="A17" s="9">
        <v>8</v>
      </c>
      <c r="B17" s="401" t="s">
        <v>16</v>
      </c>
    </row>
    <row r="18" spans="1:2">
      <c r="A18" s="9">
        <v>9</v>
      </c>
      <c r="B18" s="401" t="s">
        <v>17</v>
      </c>
    </row>
    <row r="19" spans="1:2">
      <c r="A19" s="9"/>
      <c r="B19" s="401"/>
    </row>
    <row r="20" ht="20.25" spans="1:2">
      <c r="A20" s="399"/>
      <c r="B20" s="400" t="s">
        <v>18</v>
      </c>
    </row>
    <row r="21" spans="1:2">
      <c r="A21" s="9">
        <v>1</v>
      </c>
      <c r="B21" s="406" t="s">
        <v>19</v>
      </c>
    </row>
    <row r="22" spans="1:2">
      <c r="A22" s="9">
        <v>2</v>
      </c>
      <c r="B22" s="401" t="s">
        <v>20</v>
      </c>
    </row>
    <row r="23" spans="1:2">
      <c r="A23" s="9">
        <v>3</v>
      </c>
      <c r="B23" s="401" t="s">
        <v>21</v>
      </c>
    </row>
    <row r="24" spans="1:2">
      <c r="A24" s="9">
        <v>4</v>
      </c>
      <c r="B24" s="401" t="s">
        <v>22</v>
      </c>
    </row>
    <row r="25" spans="1:2">
      <c r="A25" s="9">
        <v>5</v>
      </c>
      <c r="B25" s="401" t="s">
        <v>23</v>
      </c>
    </row>
    <row r="26" spans="1:2">
      <c r="A26" s="9">
        <v>6</v>
      </c>
      <c r="B26" s="401" t="s">
        <v>24</v>
      </c>
    </row>
    <row r="27" spans="1:2">
      <c r="A27" s="9">
        <v>7</v>
      </c>
      <c r="B27" s="401" t="s">
        <v>25</v>
      </c>
    </row>
    <row r="28" spans="1:2">
      <c r="A28" s="9"/>
      <c r="B28" s="401"/>
    </row>
    <row r="29" ht="20.25" spans="1:2">
      <c r="A29" s="399"/>
      <c r="B29" s="400" t="s">
        <v>26</v>
      </c>
    </row>
    <row r="30" spans="1:2">
      <c r="A30" s="9">
        <v>1</v>
      </c>
      <c r="B30" s="406" t="s">
        <v>27</v>
      </c>
    </row>
    <row r="31" spans="1:2">
      <c r="A31" s="9">
        <v>2</v>
      </c>
      <c r="B31" s="401" t="s">
        <v>28</v>
      </c>
    </row>
    <row r="32" spans="1:2">
      <c r="A32" s="9">
        <v>3</v>
      </c>
      <c r="B32" s="401" t="s">
        <v>29</v>
      </c>
    </row>
    <row r="33" ht="28.5" spans="1:2">
      <c r="A33" s="9">
        <v>4</v>
      </c>
      <c r="B33" s="401" t="s">
        <v>30</v>
      </c>
    </row>
    <row r="34" spans="1:2">
      <c r="A34" s="9">
        <v>5</v>
      </c>
      <c r="B34" s="401" t="s">
        <v>31</v>
      </c>
    </row>
    <row r="35" spans="1:2">
      <c r="A35" s="9">
        <v>6</v>
      </c>
      <c r="B35" s="401" t="s">
        <v>32</v>
      </c>
    </row>
    <row r="36" spans="1:2">
      <c r="A36" s="9">
        <v>7</v>
      </c>
      <c r="B36" s="401" t="s">
        <v>33</v>
      </c>
    </row>
    <row r="37" spans="1:2">
      <c r="A37" s="9"/>
      <c r="B37" s="401"/>
    </row>
    <row r="39" spans="1:2">
      <c r="A39" s="407" t="s">
        <v>34</v>
      </c>
      <c r="B39" s="4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307</v>
      </c>
      <c r="B2" s="34" t="s">
        <v>254</v>
      </c>
      <c r="C2" s="34" t="s">
        <v>255</v>
      </c>
      <c r="D2" s="34" t="s">
        <v>256</v>
      </c>
      <c r="E2" s="34" t="s">
        <v>257</v>
      </c>
      <c r="F2" s="34" t="s">
        <v>258</v>
      </c>
      <c r="G2" s="33" t="s">
        <v>308</v>
      </c>
      <c r="H2" s="33" t="s">
        <v>309</v>
      </c>
      <c r="I2" s="33" t="s">
        <v>310</v>
      </c>
      <c r="J2" s="33" t="s">
        <v>309</v>
      </c>
      <c r="K2" s="33" t="s">
        <v>311</v>
      </c>
      <c r="L2" s="33" t="s">
        <v>309</v>
      </c>
      <c r="M2" s="34" t="s">
        <v>294</v>
      </c>
      <c r="N2" s="34" t="s">
        <v>267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5" t="s">
        <v>307</v>
      </c>
      <c r="B4" s="36" t="s">
        <v>312</v>
      </c>
      <c r="C4" s="36" t="s">
        <v>295</v>
      </c>
      <c r="D4" s="36" t="s">
        <v>256</v>
      </c>
      <c r="E4" s="34" t="s">
        <v>257</v>
      </c>
      <c r="F4" s="34" t="s">
        <v>258</v>
      </c>
      <c r="G4" s="33" t="s">
        <v>308</v>
      </c>
      <c r="H4" s="33" t="s">
        <v>309</v>
      </c>
      <c r="I4" s="33" t="s">
        <v>310</v>
      </c>
      <c r="J4" s="33" t="s">
        <v>309</v>
      </c>
      <c r="K4" s="33" t="s">
        <v>311</v>
      </c>
      <c r="L4" s="33" t="s">
        <v>309</v>
      </c>
      <c r="M4" s="34" t="s">
        <v>294</v>
      </c>
      <c r="N4" s="34" t="s">
        <v>267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313</v>
      </c>
      <c r="B11" s="17"/>
      <c r="C11" s="17"/>
      <c r="D11" s="18"/>
      <c r="E11" s="19"/>
      <c r="F11" s="37"/>
      <c r="G11" s="31"/>
      <c r="H11" s="37"/>
      <c r="I11" s="16" t="s">
        <v>314</v>
      </c>
      <c r="J11" s="17"/>
      <c r="K11" s="17"/>
      <c r="L11" s="17"/>
      <c r="M11" s="17"/>
      <c r="N11" s="24"/>
    </row>
    <row r="12" ht="16.5" spans="1:14">
      <c r="A12" s="20" t="s">
        <v>315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9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294</v>
      </c>
      <c r="L2" s="5" t="s">
        <v>267</v>
      </c>
    </row>
    <row r="3" ht="18.75" spans="1:12">
      <c r="A3" s="25" t="s">
        <v>296</v>
      </c>
      <c r="B3" s="14" t="s">
        <v>272</v>
      </c>
      <c r="C3" s="26" t="s">
        <v>268</v>
      </c>
      <c r="D3" s="26" t="s">
        <v>269</v>
      </c>
      <c r="E3" s="26" t="s">
        <v>270</v>
      </c>
      <c r="F3" s="26" t="s">
        <v>271</v>
      </c>
      <c r="G3" s="27" t="s">
        <v>321</v>
      </c>
      <c r="H3" s="28" t="s">
        <v>322</v>
      </c>
      <c r="I3" s="28"/>
      <c r="J3" s="15"/>
      <c r="K3" s="32" t="s">
        <v>323</v>
      </c>
      <c r="L3" s="15" t="s">
        <v>284</v>
      </c>
    </row>
    <row r="4" ht="18.75" spans="1:12">
      <c r="A4" s="25"/>
      <c r="B4" s="14"/>
      <c r="C4" s="26"/>
      <c r="D4" s="26"/>
      <c r="E4" s="26"/>
      <c r="F4" s="26"/>
      <c r="G4" s="27"/>
      <c r="H4" s="28"/>
      <c r="I4" s="28"/>
      <c r="J4" s="15"/>
      <c r="K4" s="32"/>
      <c r="L4" s="15"/>
    </row>
    <row r="5" ht="18.75" spans="1:12">
      <c r="A5" s="25"/>
      <c r="B5" s="26"/>
      <c r="C5" s="26"/>
      <c r="D5" s="26"/>
      <c r="E5" s="14"/>
      <c r="F5" s="26"/>
      <c r="G5" s="27"/>
      <c r="H5" s="28"/>
      <c r="I5" s="9"/>
      <c r="J5" s="9"/>
      <c r="K5" s="32"/>
      <c r="L5" s="15"/>
    </row>
    <row r="6" ht="18.75" spans="1:12">
      <c r="A6" s="25"/>
      <c r="B6" s="26"/>
      <c r="C6" s="26"/>
      <c r="D6" s="26"/>
      <c r="E6" s="14"/>
      <c r="F6" s="29"/>
      <c r="G6" s="27"/>
      <c r="H6" s="28"/>
      <c r="I6" s="9"/>
      <c r="J6" s="9"/>
      <c r="K6" s="32"/>
      <c r="L6" s="15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324</v>
      </c>
      <c r="B9" s="17"/>
      <c r="C9" s="17"/>
      <c r="D9" s="17"/>
      <c r="E9" s="18"/>
      <c r="F9" s="19"/>
      <c r="G9" s="31"/>
      <c r="H9" s="16" t="s">
        <v>325</v>
      </c>
      <c r="I9" s="17"/>
      <c r="J9" s="17"/>
      <c r="K9" s="17"/>
      <c r="L9" s="24"/>
    </row>
    <row r="10" ht="16.5" spans="1:12">
      <c r="A10" s="20" t="s">
        <v>326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295</v>
      </c>
      <c r="D2" s="5" t="s">
        <v>256</v>
      </c>
      <c r="E2" s="5" t="s">
        <v>257</v>
      </c>
      <c r="F2" s="4" t="s">
        <v>328</v>
      </c>
      <c r="G2" s="4" t="s">
        <v>278</v>
      </c>
      <c r="H2" s="6" t="s">
        <v>279</v>
      </c>
      <c r="I2" s="22" t="s">
        <v>281</v>
      </c>
    </row>
    <row r="3" s="1" customFormat="1" ht="16.5" spans="1:9">
      <c r="A3" s="4"/>
      <c r="B3" s="7"/>
      <c r="C3" s="7"/>
      <c r="D3" s="7"/>
      <c r="E3" s="7"/>
      <c r="F3" s="4" t="s">
        <v>329</v>
      </c>
      <c r="G3" s="4" t="s">
        <v>282</v>
      </c>
      <c r="H3" s="8"/>
      <c r="I3" s="23"/>
    </row>
    <row r="4" ht="18.75" spans="1:9">
      <c r="A4" s="9"/>
      <c r="B4" s="9"/>
      <c r="C4" s="10"/>
      <c r="D4" s="11"/>
      <c r="E4" s="12"/>
      <c r="F4" s="13"/>
      <c r="G4" s="13"/>
      <c r="H4" s="13"/>
      <c r="I4" s="15"/>
    </row>
    <row r="5" ht="18.75" spans="1:9">
      <c r="A5" s="9"/>
      <c r="B5" s="9"/>
      <c r="C5" s="10"/>
      <c r="D5" s="14"/>
      <c r="E5" s="12"/>
      <c r="F5" s="13"/>
      <c r="G5" s="13"/>
      <c r="H5" s="13"/>
      <c r="I5" s="15"/>
    </row>
    <row r="6" ht="18.75" spans="1:9">
      <c r="A6" s="9"/>
      <c r="B6" s="9"/>
      <c r="C6" s="10"/>
      <c r="D6" s="14"/>
      <c r="E6" s="12"/>
      <c r="F6" s="13"/>
      <c r="G6" s="13"/>
      <c r="H6" s="13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330</v>
      </c>
      <c r="B12" s="17"/>
      <c r="C12" s="17"/>
      <c r="D12" s="18"/>
      <c r="E12" s="19"/>
      <c r="F12" s="16" t="s">
        <v>331</v>
      </c>
      <c r="G12" s="17"/>
      <c r="H12" s="18"/>
      <c r="I12" s="24"/>
    </row>
    <row r="13" ht="16.5" spans="1:9">
      <c r="A13" s="20" t="s">
        <v>332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7" t="s">
        <v>35</v>
      </c>
      <c r="C2" s="378"/>
      <c r="D2" s="378"/>
      <c r="E2" s="378"/>
      <c r="F2" s="378"/>
      <c r="G2" s="378"/>
      <c r="H2" s="378"/>
      <c r="I2" s="392"/>
    </row>
    <row r="3" ht="27.95" customHeight="1" spans="2:9">
      <c r="B3" s="379"/>
      <c r="C3" s="380"/>
      <c r="D3" s="381" t="s">
        <v>36</v>
      </c>
      <c r="E3" s="382"/>
      <c r="F3" s="383" t="s">
        <v>37</v>
      </c>
      <c r="G3" s="384"/>
      <c r="H3" s="381" t="s">
        <v>38</v>
      </c>
      <c r="I3" s="393"/>
    </row>
    <row r="4" ht="27.95" customHeight="1" spans="2:9">
      <c r="B4" s="379" t="s">
        <v>39</v>
      </c>
      <c r="C4" s="380" t="s">
        <v>40</v>
      </c>
      <c r="D4" s="380" t="s">
        <v>41</v>
      </c>
      <c r="E4" s="380" t="s">
        <v>42</v>
      </c>
      <c r="F4" s="385" t="s">
        <v>41</v>
      </c>
      <c r="G4" s="385" t="s">
        <v>42</v>
      </c>
      <c r="H4" s="380" t="s">
        <v>41</v>
      </c>
      <c r="I4" s="394" t="s">
        <v>42</v>
      </c>
    </row>
    <row r="5" ht="27.95" customHeight="1" spans="2:9">
      <c r="B5" s="386" t="s">
        <v>43</v>
      </c>
      <c r="C5" s="9">
        <v>13</v>
      </c>
      <c r="D5" s="9">
        <v>0</v>
      </c>
      <c r="E5" s="9">
        <v>1</v>
      </c>
      <c r="F5" s="387">
        <v>0</v>
      </c>
      <c r="G5" s="387">
        <v>1</v>
      </c>
      <c r="H5" s="9">
        <v>1</v>
      </c>
      <c r="I5" s="395">
        <v>2</v>
      </c>
    </row>
    <row r="6" ht="27.95" customHeight="1" spans="2:9">
      <c r="B6" s="386" t="s">
        <v>44</v>
      </c>
      <c r="C6" s="9">
        <v>20</v>
      </c>
      <c r="D6" s="9">
        <v>0</v>
      </c>
      <c r="E6" s="9">
        <v>1</v>
      </c>
      <c r="F6" s="387">
        <v>1</v>
      </c>
      <c r="G6" s="387">
        <v>2</v>
      </c>
      <c r="H6" s="9">
        <v>2</v>
      </c>
      <c r="I6" s="395">
        <v>3</v>
      </c>
    </row>
    <row r="7" ht="27.95" customHeight="1" spans="2:9">
      <c r="B7" s="386" t="s">
        <v>45</v>
      </c>
      <c r="C7" s="9">
        <v>32</v>
      </c>
      <c r="D7" s="9">
        <v>0</v>
      </c>
      <c r="E7" s="9">
        <v>1</v>
      </c>
      <c r="F7" s="387">
        <v>2</v>
      </c>
      <c r="G7" s="387">
        <v>3</v>
      </c>
      <c r="H7" s="9">
        <v>3</v>
      </c>
      <c r="I7" s="395">
        <v>4</v>
      </c>
    </row>
    <row r="8" ht="27.95" customHeight="1" spans="2:9">
      <c r="B8" s="386" t="s">
        <v>46</v>
      </c>
      <c r="C8" s="9">
        <v>50</v>
      </c>
      <c r="D8" s="9">
        <v>1</v>
      </c>
      <c r="E8" s="9">
        <v>2</v>
      </c>
      <c r="F8" s="387">
        <v>3</v>
      </c>
      <c r="G8" s="387">
        <v>4</v>
      </c>
      <c r="H8" s="9">
        <v>5</v>
      </c>
      <c r="I8" s="395">
        <v>6</v>
      </c>
    </row>
    <row r="9" ht="27.95" customHeight="1" spans="2:9">
      <c r="B9" s="386" t="s">
        <v>47</v>
      </c>
      <c r="C9" s="9">
        <v>80</v>
      </c>
      <c r="D9" s="9">
        <v>2</v>
      </c>
      <c r="E9" s="9">
        <v>3</v>
      </c>
      <c r="F9" s="387">
        <v>5</v>
      </c>
      <c r="G9" s="387">
        <v>6</v>
      </c>
      <c r="H9" s="9">
        <v>7</v>
      </c>
      <c r="I9" s="395">
        <v>8</v>
      </c>
    </row>
    <row r="10" ht="27.95" customHeight="1" spans="2:9">
      <c r="B10" s="386" t="s">
        <v>48</v>
      </c>
      <c r="C10" s="9">
        <v>125</v>
      </c>
      <c r="D10" s="9">
        <v>3</v>
      </c>
      <c r="E10" s="9">
        <v>4</v>
      </c>
      <c r="F10" s="387">
        <v>7</v>
      </c>
      <c r="G10" s="387">
        <v>8</v>
      </c>
      <c r="H10" s="9">
        <v>10</v>
      </c>
      <c r="I10" s="395">
        <v>11</v>
      </c>
    </row>
    <row r="11" ht="27.95" customHeight="1" spans="2:9">
      <c r="B11" s="386" t="s">
        <v>49</v>
      </c>
      <c r="C11" s="9">
        <v>200</v>
      </c>
      <c r="D11" s="9">
        <v>5</v>
      </c>
      <c r="E11" s="9">
        <v>6</v>
      </c>
      <c r="F11" s="387">
        <v>10</v>
      </c>
      <c r="G11" s="387">
        <v>11</v>
      </c>
      <c r="H11" s="9">
        <v>14</v>
      </c>
      <c r="I11" s="395">
        <v>15</v>
      </c>
    </row>
    <row r="12" ht="27.95" customHeight="1" spans="2:9">
      <c r="B12" s="388" t="s">
        <v>50</v>
      </c>
      <c r="C12" s="389">
        <v>315</v>
      </c>
      <c r="D12" s="389">
        <v>7</v>
      </c>
      <c r="E12" s="389">
        <v>8</v>
      </c>
      <c r="F12" s="390">
        <v>14</v>
      </c>
      <c r="G12" s="390">
        <v>15</v>
      </c>
      <c r="H12" s="389">
        <v>21</v>
      </c>
      <c r="I12" s="396">
        <v>22</v>
      </c>
    </row>
    <row r="14" spans="2:4">
      <c r="B14" s="391" t="s">
        <v>51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8" workbookViewId="0">
      <selection activeCell="A28" sqref="A28:K28"/>
    </sheetView>
  </sheetViews>
  <sheetFormatPr defaultColWidth="10.375" defaultRowHeight="16.5" customHeight="1"/>
  <cols>
    <col min="1" max="1" width="11.125" style="260" customWidth="1"/>
    <col min="2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50" t="s">
        <v>56</v>
      </c>
      <c r="J2" s="350"/>
      <c r="K2" s="351"/>
    </row>
    <row r="3" ht="14.25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4.25" spans="1:11">
      <c r="A4" s="272" t="s">
        <v>61</v>
      </c>
      <c r="B4" s="151" t="s">
        <v>62</v>
      </c>
      <c r="C4" s="152"/>
      <c r="D4" s="272" t="s">
        <v>63</v>
      </c>
      <c r="E4" s="273"/>
      <c r="F4" s="274">
        <v>45437</v>
      </c>
      <c r="G4" s="275"/>
      <c r="H4" s="272" t="s">
        <v>64</v>
      </c>
      <c r="I4" s="273"/>
      <c r="J4" s="151" t="s">
        <v>65</v>
      </c>
      <c r="K4" s="152" t="s">
        <v>66</v>
      </c>
    </row>
    <row r="5" ht="14.25" spans="1:11">
      <c r="A5" s="276" t="s">
        <v>67</v>
      </c>
      <c r="B5" s="151" t="s">
        <v>68</v>
      </c>
      <c r="C5" s="152"/>
      <c r="D5" s="272" t="s">
        <v>69</v>
      </c>
      <c r="E5" s="273"/>
      <c r="F5" s="274">
        <v>45429</v>
      </c>
      <c r="G5" s="275"/>
      <c r="H5" s="272" t="s">
        <v>70</v>
      </c>
      <c r="I5" s="273"/>
      <c r="J5" s="151" t="s">
        <v>65</v>
      </c>
      <c r="K5" s="152" t="s">
        <v>66</v>
      </c>
    </row>
    <row r="6" ht="14.25" spans="1:11">
      <c r="A6" s="272" t="s">
        <v>71</v>
      </c>
      <c r="B6" s="277" t="s">
        <v>72</v>
      </c>
      <c r="C6" s="278">
        <v>9</v>
      </c>
      <c r="D6" s="276" t="s">
        <v>73</v>
      </c>
      <c r="E6" s="279"/>
      <c r="F6" s="274">
        <v>45431</v>
      </c>
      <c r="G6" s="275"/>
      <c r="H6" s="272" t="s">
        <v>74</v>
      </c>
      <c r="I6" s="273"/>
      <c r="J6" s="151" t="s">
        <v>65</v>
      </c>
      <c r="K6" s="152" t="s">
        <v>66</v>
      </c>
    </row>
    <row r="7" ht="14.25" spans="1:11">
      <c r="A7" s="272" t="s">
        <v>75</v>
      </c>
      <c r="B7" s="280">
        <v>509</v>
      </c>
      <c r="C7" s="281"/>
      <c r="D7" s="276" t="s">
        <v>76</v>
      </c>
      <c r="E7" s="282"/>
      <c r="F7" s="274">
        <v>45432</v>
      </c>
      <c r="G7" s="275"/>
      <c r="H7" s="272" t="s">
        <v>77</v>
      </c>
      <c r="I7" s="273"/>
      <c r="J7" s="151" t="s">
        <v>65</v>
      </c>
      <c r="K7" s="152" t="s">
        <v>66</v>
      </c>
    </row>
    <row r="8" ht="15" spans="1:11">
      <c r="A8" s="283" t="s">
        <v>78</v>
      </c>
      <c r="B8" s="284"/>
      <c r="C8" s="285"/>
      <c r="D8" s="286" t="s">
        <v>79</v>
      </c>
      <c r="E8" s="287"/>
      <c r="F8" s="288">
        <v>45434</v>
      </c>
      <c r="G8" s="289"/>
      <c r="H8" s="286" t="s">
        <v>80</v>
      </c>
      <c r="I8" s="287"/>
      <c r="J8" s="352" t="s">
        <v>65</v>
      </c>
      <c r="K8" s="353" t="s">
        <v>66</v>
      </c>
    </row>
    <row r="9" ht="15" spans="1:11">
      <c r="A9" s="290" t="s">
        <v>81</v>
      </c>
      <c r="B9" s="291"/>
      <c r="C9" s="291"/>
      <c r="D9" s="292"/>
      <c r="E9" s="292"/>
      <c r="F9" s="292"/>
      <c r="G9" s="292"/>
      <c r="H9" s="292"/>
      <c r="I9" s="292"/>
      <c r="J9" s="292"/>
      <c r="K9" s="354"/>
    </row>
    <row r="10" ht="15" spans="1:11">
      <c r="A10" s="293" t="s">
        <v>82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55"/>
    </row>
    <row r="11" ht="14.25" spans="1:11">
      <c r="A11" s="295" t="s">
        <v>83</v>
      </c>
      <c r="B11" s="296" t="s">
        <v>84</v>
      </c>
      <c r="C11" s="297" t="s">
        <v>85</v>
      </c>
      <c r="D11" s="298"/>
      <c r="E11" s="299" t="s">
        <v>86</v>
      </c>
      <c r="F11" s="296" t="s">
        <v>84</v>
      </c>
      <c r="G11" s="297" t="s">
        <v>85</v>
      </c>
      <c r="H11" s="297" t="s">
        <v>87</v>
      </c>
      <c r="I11" s="299" t="s">
        <v>88</v>
      </c>
      <c r="J11" s="296" t="s">
        <v>84</v>
      </c>
      <c r="K11" s="356" t="s">
        <v>85</v>
      </c>
    </row>
    <row r="12" ht="14.25" spans="1:11">
      <c r="A12" s="276" t="s">
        <v>89</v>
      </c>
      <c r="B12" s="300" t="s">
        <v>84</v>
      </c>
      <c r="C12" s="151" t="s">
        <v>85</v>
      </c>
      <c r="D12" s="282"/>
      <c r="E12" s="279" t="s">
        <v>90</v>
      </c>
      <c r="F12" s="300" t="s">
        <v>84</v>
      </c>
      <c r="G12" s="151" t="s">
        <v>85</v>
      </c>
      <c r="H12" s="151" t="s">
        <v>87</v>
      </c>
      <c r="I12" s="279" t="s">
        <v>91</v>
      </c>
      <c r="J12" s="300" t="s">
        <v>84</v>
      </c>
      <c r="K12" s="152" t="s">
        <v>85</v>
      </c>
    </row>
    <row r="13" ht="14.25" spans="1:11">
      <c r="A13" s="276" t="s">
        <v>92</v>
      </c>
      <c r="B13" s="300" t="s">
        <v>84</v>
      </c>
      <c r="C13" s="151" t="s">
        <v>85</v>
      </c>
      <c r="D13" s="282"/>
      <c r="E13" s="279" t="s">
        <v>93</v>
      </c>
      <c r="F13" s="151" t="s">
        <v>94</v>
      </c>
      <c r="G13" s="151" t="s">
        <v>95</v>
      </c>
      <c r="H13" s="151" t="s">
        <v>87</v>
      </c>
      <c r="I13" s="279" t="s">
        <v>96</v>
      </c>
      <c r="J13" s="300" t="s">
        <v>84</v>
      </c>
      <c r="K13" s="152" t="s">
        <v>85</v>
      </c>
    </row>
    <row r="14" ht="15" spans="1:11">
      <c r="A14" s="286" t="s">
        <v>97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57"/>
    </row>
    <row r="15" ht="15" spans="1:11">
      <c r="A15" s="293" t="s">
        <v>98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55"/>
    </row>
    <row r="16" ht="14.25" spans="1:11">
      <c r="A16" s="301" t="s">
        <v>99</v>
      </c>
      <c r="B16" s="297" t="s">
        <v>94</v>
      </c>
      <c r="C16" s="297" t="s">
        <v>95</v>
      </c>
      <c r="D16" s="302"/>
      <c r="E16" s="303" t="s">
        <v>100</v>
      </c>
      <c r="F16" s="297" t="s">
        <v>94</v>
      </c>
      <c r="G16" s="297" t="s">
        <v>95</v>
      </c>
      <c r="H16" s="304"/>
      <c r="I16" s="303" t="s">
        <v>101</v>
      </c>
      <c r="J16" s="297" t="s">
        <v>94</v>
      </c>
      <c r="K16" s="356" t="s">
        <v>95</v>
      </c>
    </row>
    <row r="17" customHeight="1" spans="1:22">
      <c r="A17" s="305" t="s">
        <v>102</v>
      </c>
      <c r="B17" s="151" t="s">
        <v>94</v>
      </c>
      <c r="C17" s="151" t="s">
        <v>95</v>
      </c>
      <c r="D17" s="306"/>
      <c r="E17" s="307" t="s">
        <v>103</v>
      </c>
      <c r="F17" s="151" t="s">
        <v>94</v>
      </c>
      <c r="G17" s="151" t="s">
        <v>95</v>
      </c>
      <c r="H17" s="308"/>
      <c r="I17" s="307" t="s">
        <v>104</v>
      </c>
      <c r="J17" s="151" t="s">
        <v>94</v>
      </c>
      <c r="K17" s="152" t="s">
        <v>95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09" t="s">
        <v>105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59"/>
    </row>
    <row r="19" s="259" customFormat="1" ht="18" customHeight="1" spans="1:11">
      <c r="A19" s="293" t="s">
        <v>106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55"/>
    </row>
    <row r="20" customHeight="1" spans="1:11">
      <c r="A20" s="311" t="s">
        <v>107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60"/>
    </row>
    <row r="21" ht="21.75" customHeight="1" spans="1:11">
      <c r="A21" s="313" t="s">
        <v>108</v>
      </c>
      <c r="B21" s="314" t="s">
        <v>109</v>
      </c>
      <c r="C21" s="314" t="s">
        <v>110</v>
      </c>
      <c r="D21" s="314" t="s">
        <v>111</v>
      </c>
      <c r="E21" s="314" t="s">
        <v>112</v>
      </c>
      <c r="F21" s="314" t="s">
        <v>113</v>
      </c>
      <c r="G21" s="315" t="s">
        <v>114</v>
      </c>
      <c r="H21" s="316" t="s">
        <v>115</v>
      </c>
      <c r="I21" s="316" t="s">
        <v>116</v>
      </c>
      <c r="J21" s="316" t="s">
        <v>117</v>
      </c>
      <c r="K21" s="361" t="s">
        <v>118</v>
      </c>
    </row>
    <row r="22" ht="23" customHeight="1" spans="1:11">
      <c r="A22" s="317" t="s">
        <v>119</v>
      </c>
      <c r="B22" s="318" t="s">
        <v>94</v>
      </c>
      <c r="C22" s="318" t="s">
        <v>94</v>
      </c>
      <c r="D22" s="318" t="s">
        <v>94</v>
      </c>
      <c r="E22" s="318" t="s">
        <v>94</v>
      </c>
      <c r="F22" s="318" t="s">
        <v>94</v>
      </c>
      <c r="G22" s="318" t="s">
        <v>94</v>
      </c>
      <c r="H22" s="318" t="s">
        <v>94</v>
      </c>
      <c r="I22" s="318" t="s">
        <v>94</v>
      </c>
      <c r="J22" s="318" t="s">
        <v>94</v>
      </c>
      <c r="K22" s="362" t="s">
        <v>94</v>
      </c>
    </row>
    <row r="23" ht="23" customHeight="1" spans="1:11">
      <c r="A23" s="317"/>
      <c r="B23" s="318"/>
      <c r="C23" s="318"/>
      <c r="D23" s="318"/>
      <c r="E23" s="318"/>
      <c r="F23" s="318"/>
      <c r="G23" s="318"/>
      <c r="H23" s="318"/>
      <c r="I23" s="318"/>
      <c r="J23" s="318"/>
      <c r="K23" s="362"/>
    </row>
    <row r="24" ht="23" customHeight="1" spans="1:11">
      <c r="A24" s="319"/>
      <c r="B24" s="320"/>
      <c r="C24" s="318"/>
      <c r="D24" s="318"/>
      <c r="E24" s="318"/>
      <c r="F24" s="318"/>
      <c r="G24" s="318"/>
      <c r="H24" s="318"/>
      <c r="I24" s="318"/>
      <c r="J24" s="318"/>
      <c r="K24" s="362"/>
    </row>
    <row r="25" ht="23" customHeight="1" spans="1:11">
      <c r="A25" s="321"/>
      <c r="B25" s="322"/>
      <c r="C25" s="318"/>
      <c r="D25" s="318"/>
      <c r="E25" s="318"/>
      <c r="F25" s="318"/>
      <c r="G25" s="318"/>
      <c r="H25" s="318"/>
      <c r="I25" s="322"/>
      <c r="J25" s="322"/>
      <c r="K25" s="363"/>
    </row>
    <row r="26" ht="23" customHeight="1" spans="1:11">
      <c r="A26" s="323"/>
      <c r="B26" s="322"/>
      <c r="C26" s="322"/>
      <c r="D26" s="322"/>
      <c r="E26" s="322"/>
      <c r="F26" s="322"/>
      <c r="G26" s="322"/>
      <c r="H26" s="322"/>
      <c r="I26" s="322"/>
      <c r="J26" s="322"/>
      <c r="K26" s="364"/>
    </row>
    <row r="27" ht="23" customHeight="1" spans="1:11">
      <c r="A27" s="323"/>
      <c r="B27" s="322"/>
      <c r="C27" s="322"/>
      <c r="D27" s="322"/>
      <c r="E27" s="322"/>
      <c r="F27" s="322"/>
      <c r="G27" s="322"/>
      <c r="H27" s="322"/>
      <c r="I27" s="322"/>
      <c r="J27" s="322"/>
      <c r="K27" s="364"/>
    </row>
    <row r="28" ht="18" customHeight="1" spans="1:11">
      <c r="A28" s="324" t="s">
        <v>120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65"/>
    </row>
    <row r="29" ht="18.75" customHeight="1" spans="1:11">
      <c r="A29" s="326"/>
      <c r="B29" s="327"/>
      <c r="C29" s="327"/>
      <c r="D29" s="327"/>
      <c r="E29" s="327"/>
      <c r="F29" s="327"/>
      <c r="G29" s="327"/>
      <c r="H29" s="327"/>
      <c r="I29" s="327"/>
      <c r="J29" s="327"/>
      <c r="K29" s="366"/>
    </row>
    <row r="30" ht="18.75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67"/>
    </row>
    <row r="31" ht="18" customHeight="1" spans="1:11">
      <c r="A31" s="324" t="s">
        <v>121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65"/>
    </row>
    <row r="32" ht="14.25" spans="1:11">
      <c r="A32" s="330" t="s">
        <v>122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68"/>
    </row>
    <row r="33" ht="15" spans="1:11">
      <c r="A33" s="159" t="s">
        <v>123</v>
      </c>
      <c r="B33" s="160"/>
      <c r="C33" s="151" t="s">
        <v>65</v>
      </c>
      <c r="D33" s="151" t="s">
        <v>66</v>
      </c>
      <c r="E33" s="332" t="s">
        <v>124</v>
      </c>
      <c r="F33" s="333"/>
      <c r="G33" s="333"/>
      <c r="H33" s="333"/>
      <c r="I33" s="333"/>
      <c r="J33" s="333"/>
      <c r="K33" s="369"/>
    </row>
    <row r="34" ht="15" spans="1:11">
      <c r="A34" s="334" t="s">
        <v>125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</row>
    <row r="35" ht="21" customHeight="1" spans="1:11">
      <c r="A35" s="335" t="s">
        <v>126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70"/>
    </row>
    <row r="36" ht="21" customHeight="1" spans="1:11">
      <c r="A36" s="337" t="s">
        <v>127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71"/>
    </row>
    <row r="37" ht="21" customHeight="1" spans="1:11">
      <c r="A37" s="337" t="s">
        <v>128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71"/>
    </row>
    <row r="38" ht="21" customHeight="1" spans="1:1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71"/>
    </row>
    <row r="39" ht="21" customHeight="1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71"/>
    </row>
    <row r="40" ht="21" customHeight="1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71"/>
    </row>
    <row r="41" ht="21" customHeight="1" spans="1:11">
      <c r="A41" s="337"/>
      <c r="B41" s="338"/>
      <c r="C41" s="338"/>
      <c r="D41" s="338"/>
      <c r="E41" s="338"/>
      <c r="F41" s="338"/>
      <c r="G41" s="338"/>
      <c r="H41" s="338"/>
      <c r="I41" s="338"/>
      <c r="J41" s="338"/>
      <c r="K41" s="371"/>
    </row>
    <row r="42" ht="15" spans="1:11">
      <c r="A42" s="339" t="s">
        <v>129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72"/>
    </row>
    <row r="43" ht="15" spans="1:11">
      <c r="A43" s="293" t="s">
        <v>130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55"/>
    </row>
    <row r="44" ht="14.25" spans="1:11">
      <c r="A44" s="301" t="s">
        <v>131</v>
      </c>
      <c r="B44" s="297" t="s">
        <v>94</v>
      </c>
      <c r="C44" s="297" t="s">
        <v>95</v>
      </c>
      <c r="D44" s="297" t="s">
        <v>87</v>
      </c>
      <c r="E44" s="303" t="s">
        <v>132</v>
      </c>
      <c r="F44" s="297" t="s">
        <v>94</v>
      </c>
      <c r="G44" s="297" t="s">
        <v>95</v>
      </c>
      <c r="H44" s="297" t="s">
        <v>87</v>
      </c>
      <c r="I44" s="303" t="s">
        <v>133</v>
      </c>
      <c r="J44" s="297" t="s">
        <v>94</v>
      </c>
      <c r="K44" s="356" t="s">
        <v>95</v>
      </c>
    </row>
    <row r="45" ht="14.25" spans="1:11">
      <c r="A45" s="305" t="s">
        <v>86</v>
      </c>
      <c r="B45" s="151" t="s">
        <v>94</v>
      </c>
      <c r="C45" s="151" t="s">
        <v>95</v>
      </c>
      <c r="D45" s="151" t="s">
        <v>87</v>
      </c>
      <c r="E45" s="307" t="s">
        <v>93</v>
      </c>
      <c r="F45" s="151" t="s">
        <v>94</v>
      </c>
      <c r="G45" s="151" t="s">
        <v>95</v>
      </c>
      <c r="H45" s="151" t="s">
        <v>87</v>
      </c>
      <c r="I45" s="307" t="s">
        <v>104</v>
      </c>
      <c r="J45" s="151" t="s">
        <v>94</v>
      </c>
      <c r="K45" s="152" t="s">
        <v>95</v>
      </c>
    </row>
    <row r="46" ht="15" spans="1:11">
      <c r="A46" s="286" t="s">
        <v>97</v>
      </c>
      <c r="B46" s="287"/>
      <c r="C46" s="287"/>
      <c r="D46" s="287"/>
      <c r="E46" s="287"/>
      <c r="F46" s="287"/>
      <c r="G46" s="287"/>
      <c r="H46" s="287"/>
      <c r="I46" s="287"/>
      <c r="J46" s="287"/>
      <c r="K46" s="357"/>
    </row>
    <row r="47" ht="15" spans="1:11">
      <c r="A47" s="334" t="s">
        <v>134</v>
      </c>
      <c r="B47" s="334"/>
      <c r="C47" s="334"/>
      <c r="D47" s="334"/>
      <c r="E47" s="334"/>
      <c r="F47" s="334"/>
      <c r="G47" s="334"/>
      <c r="H47" s="334"/>
      <c r="I47" s="334"/>
      <c r="J47" s="334"/>
      <c r="K47" s="334"/>
    </row>
    <row r="48" ht="15" spans="1:11">
      <c r="A48" s="335"/>
      <c r="B48" s="336"/>
      <c r="C48" s="336"/>
      <c r="D48" s="336"/>
      <c r="E48" s="336"/>
      <c r="F48" s="336"/>
      <c r="G48" s="336"/>
      <c r="H48" s="336"/>
      <c r="I48" s="336"/>
      <c r="J48" s="336"/>
      <c r="K48" s="370"/>
    </row>
    <row r="49" ht="15" spans="1:11">
      <c r="A49" s="341" t="s">
        <v>135</v>
      </c>
      <c r="B49" s="342" t="s">
        <v>136</v>
      </c>
      <c r="C49" s="342"/>
      <c r="D49" s="343" t="s">
        <v>137</v>
      </c>
      <c r="E49" s="344" t="s">
        <v>138</v>
      </c>
      <c r="F49" s="345" t="s">
        <v>139</v>
      </c>
      <c r="G49" s="346">
        <v>45431</v>
      </c>
      <c r="H49" s="347" t="s">
        <v>140</v>
      </c>
      <c r="I49" s="373"/>
      <c r="J49" s="374" t="s">
        <v>141</v>
      </c>
      <c r="K49" s="375"/>
    </row>
    <row r="50" ht="15" spans="1:11">
      <c r="A50" s="334" t="s">
        <v>142</v>
      </c>
      <c r="B50" s="334"/>
      <c r="C50" s="334"/>
      <c r="D50" s="334"/>
      <c r="E50" s="334"/>
      <c r="F50" s="334"/>
      <c r="G50" s="334"/>
      <c r="H50" s="334"/>
      <c r="I50" s="334"/>
      <c r="J50" s="334"/>
      <c r="K50" s="334"/>
    </row>
    <row r="51" ht="24" customHeight="1" spans="1:11">
      <c r="A51" s="348" t="s">
        <v>143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76"/>
    </row>
    <row r="52" ht="15" spans="1:11">
      <c r="A52" s="341" t="s">
        <v>135</v>
      </c>
      <c r="B52" s="342" t="s">
        <v>136</v>
      </c>
      <c r="C52" s="342"/>
      <c r="D52" s="343" t="s">
        <v>137</v>
      </c>
      <c r="E52" s="344" t="s">
        <v>138</v>
      </c>
      <c r="F52" s="345" t="s">
        <v>144</v>
      </c>
      <c r="G52" s="346">
        <v>45431</v>
      </c>
      <c r="H52" s="347" t="s">
        <v>140</v>
      </c>
      <c r="I52" s="373"/>
      <c r="J52" s="374" t="s">
        <v>141</v>
      </c>
      <c r="K52" s="3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3"/>
  <sheetViews>
    <sheetView workbookViewId="0">
      <selection activeCell="H26" sqref="H26"/>
    </sheetView>
  </sheetViews>
  <sheetFormatPr defaultColWidth="9" defaultRowHeight="14.25"/>
  <cols>
    <col min="1" max="1" width="19.25" style="87" customWidth="1"/>
    <col min="2" max="2" width="10.625" style="87" customWidth="1"/>
    <col min="3" max="4" width="10.625" style="88" customWidth="1"/>
    <col min="5" max="9" width="10.625" style="87" customWidth="1"/>
    <col min="10" max="10" width="6.75" style="87" customWidth="1"/>
    <col min="11" max="11" width="9.15833333333333" style="87" customWidth="1"/>
    <col min="12" max="12" width="10.75" style="87" customWidth="1"/>
    <col min="13" max="16" width="9.75" style="87" customWidth="1"/>
    <col min="17" max="17" width="9.75" style="223" customWidth="1"/>
    <col min="18" max="255" width="9" style="87"/>
    <col min="256" max="16384" width="9" style="90"/>
  </cols>
  <sheetData>
    <row r="1" s="87" customFormat="1" ht="29" customHeight="1" spans="1:258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34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</row>
    <row r="2" s="87" customFormat="1" ht="20" customHeight="1" spans="1:258">
      <c r="A2" s="224" t="s">
        <v>61</v>
      </c>
      <c r="B2" s="225" t="str">
        <f>首期!B4</f>
        <v>TAJJFM81858</v>
      </c>
      <c r="C2" s="226"/>
      <c r="D2" s="227"/>
      <c r="E2" s="228" t="s">
        <v>67</v>
      </c>
      <c r="F2" s="229" t="s">
        <v>68</v>
      </c>
      <c r="G2" s="229"/>
      <c r="H2" s="229"/>
      <c r="I2" s="229"/>
      <c r="J2" s="236"/>
      <c r="K2" s="237" t="s">
        <v>57</v>
      </c>
      <c r="L2" s="238" t="s">
        <v>56</v>
      </c>
      <c r="M2" s="238"/>
      <c r="N2" s="238"/>
      <c r="O2" s="238"/>
      <c r="P2" s="239"/>
      <c r="Q2" s="253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</row>
    <row r="3" s="87" customFormat="1" spans="1:258">
      <c r="A3" s="230" t="s">
        <v>146</v>
      </c>
      <c r="B3" s="100" t="s">
        <v>147</v>
      </c>
      <c r="C3" s="101"/>
      <c r="D3" s="100"/>
      <c r="E3" s="100"/>
      <c r="F3" s="100"/>
      <c r="G3" s="100"/>
      <c r="H3" s="100"/>
      <c r="I3" s="100"/>
      <c r="J3" s="122"/>
      <c r="K3" s="123"/>
      <c r="L3" s="123"/>
      <c r="M3" s="123"/>
      <c r="N3" s="123"/>
      <c r="O3" s="123"/>
      <c r="P3" s="240"/>
      <c r="Q3" s="254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</row>
    <row r="4" s="87" customFormat="1" ht="18" spans="1:258">
      <c r="A4" s="230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3" t="s">
        <v>115</v>
      </c>
      <c r="I4" s="103" t="s">
        <v>116</v>
      </c>
      <c r="J4" s="122"/>
      <c r="K4" s="241"/>
      <c r="L4" s="242"/>
      <c r="M4" s="242" t="s">
        <v>148</v>
      </c>
      <c r="N4" s="242"/>
      <c r="O4" s="243"/>
      <c r="P4" s="243"/>
      <c r="Q4" s="255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</row>
    <row r="5" s="87" customFormat="1" ht="18" spans="1:258">
      <c r="A5" s="230"/>
      <c r="B5" s="102" t="s">
        <v>149</v>
      </c>
      <c r="C5" s="102" t="s">
        <v>150</v>
      </c>
      <c r="D5" s="102" t="s">
        <v>151</v>
      </c>
      <c r="E5" s="102" t="s">
        <v>152</v>
      </c>
      <c r="F5" s="102" t="s">
        <v>153</v>
      </c>
      <c r="G5" s="102" t="s">
        <v>154</v>
      </c>
      <c r="H5" s="103" t="s">
        <v>155</v>
      </c>
      <c r="I5" s="103" t="s">
        <v>156</v>
      </c>
      <c r="J5" s="244"/>
      <c r="K5" s="245"/>
      <c r="L5" s="246"/>
      <c r="M5" s="247"/>
      <c r="N5" s="247"/>
      <c r="O5" s="248"/>
      <c r="P5" s="246"/>
      <c r="Q5" s="256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</row>
    <row r="6" s="87" customFormat="1" ht="22" customHeight="1" spans="1:258">
      <c r="A6" s="231" t="s">
        <v>157</v>
      </c>
      <c r="B6" s="105">
        <f>C6-2</f>
        <v>66.5</v>
      </c>
      <c r="C6" s="105">
        <f>D6-2</f>
        <v>68.5</v>
      </c>
      <c r="D6" s="103">
        <v>70.5</v>
      </c>
      <c r="E6" s="105">
        <f>D6+2</f>
        <v>72.5</v>
      </c>
      <c r="F6" s="105">
        <f>E6+2</f>
        <v>74.5</v>
      </c>
      <c r="G6" s="105">
        <f>F6+1</f>
        <v>75.5</v>
      </c>
      <c r="H6" s="106">
        <f>G6+1</f>
        <v>76.5</v>
      </c>
      <c r="I6" s="124">
        <v>78.5</v>
      </c>
      <c r="J6" s="244"/>
      <c r="K6" s="245"/>
      <c r="L6" s="245"/>
      <c r="M6" s="245"/>
      <c r="N6" s="245"/>
      <c r="O6" s="245"/>
      <c r="P6" s="245"/>
      <c r="Q6" s="257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</row>
    <row r="7" s="87" customFormat="1" ht="22" customHeight="1" spans="1:258">
      <c r="A7" s="231" t="s">
        <v>158</v>
      </c>
      <c r="B7" s="105">
        <f t="shared" ref="B7:B9" si="0">C7-4</f>
        <v>100</v>
      </c>
      <c r="C7" s="105">
        <f t="shared" ref="C7:C9" si="1">D7-4</f>
        <v>104</v>
      </c>
      <c r="D7" s="103">
        <v>108</v>
      </c>
      <c r="E7" s="105">
        <f t="shared" ref="E7:E9" si="2">D7+4</f>
        <v>112</v>
      </c>
      <c r="F7" s="105">
        <f>E7+4</f>
        <v>116</v>
      </c>
      <c r="G7" s="105">
        <f t="shared" ref="G7:G9" si="3">F7+6</f>
        <v>122</v>
      </c>
      <c r="H7" s="106">
        <f t="shared" ref="H7:H9" si="4">G7+6</f>
        <v>128</v>
      </c>
      <c r="I7" s="124">
        <v>140</v>
      </c>
      <c r="J7" s="244"/>
      <c r="K7" s="245"/>
      <c r="L7" s="245"/>
      <c r="M7" s="245"/>
      <c r="N7" s="245"/>
      <c r="O7" s="245"/>
      <c r="P7" s="245"/>
      <c r="Q7" s="257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</row>
    <row r="8" s="87" customFormat="1" ht="22" customHeight="1" spans="1:258">
      <c r="A8" s="231" t="s">
        <v>159</v>
      </c>
      <c r="B8" s="105">
        <f t="shared" si="0"/>
        <v>98</v>
      </c>
      <c r="C8" s="105">
        <f t="shared" si="1"/>
        <v>102</v>
      </c>
      <c r="D8" s="103">
        <v>106</v>
      </c>
      <c r="E8" s="105">
        <f t="shared" si="2"/>
        <v>110</v>
      </c>
      <c r="F8" s="105">
        <f>E8+5</f>
        <v>115</v>
      </c>
      <c r="G8" s="105">
        <f t="shared" si="3"/>
        <v>121</v>
      </c>
      <c r="H8" s="106">
        <f t="shared" si="4"/>
        <v>127</v>
      </c>
      <c r="I8" s="124">
        <v>139</v>
      </c>
      <c r="J8" s="244"/>
      <c r="K8" s="245"/>
      <c r="L8" s="245"/>
      <c r="M8" s="245"/>
      <c r="N8" s="245"/>
      <c r="O8" s="245"/>
      <c r="P8" s="245"/>
      <c r="Q8" s="257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</row>
    <row r="9" s="87" customFormat="1" ht="22" customHeight="1" spans="1:258">
      <c r="A9" s="231" t="s">
        <v>160</v>
      </c>
      <c r="B9" s="105">
        <f t="shared" si="0"/>
        <v>98</v>
      </c>
      <c r="C9" s="105">
        <f t="shared" si="1"/>
        <v>102</v>
      </c>
      <c r="D9" s="103">
        <v>106</v>
      </c>
      <c r="E9" s="105">
        <f t="shared" si="2"/>
        <v>110</v>
      </c>
      <c r="F9" s="105">
        <f>E9+5</f>
        <v>115</v>
      </c>
      <c r="G9" s="105">
        <f t="shared" si="3"/>
        <v>121</v>
      </c>
      <c r="H9" s="106">
        <f t="shared" si="4"/>
        <v>127</v>
      </c>
      <c r="I9" s="127">
        <v>139</v>
      </c>
      <c r="J9" s="244"/>
      <c r="K9" s="245"/>
      <c r="L9" s="245"/>
      <c r="M9" s="245"/>
      <c r="N9" s="245"/>
      <c r="O9" s="245"/>
      <c r="P9" s="245"/>
      <c r="Q9" s="257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</row>
    <row r="10" s="87" customFormat="1" ht="22" customHeight="1" spans="1:258">
      <c r="A10" s="231" t="s">
        <v>161</v>
      </c>
      <c r="B10" s="105">
        <f>C10-1.2</f>
        <v>43.6</v>
      </c>
      <c r="C10" s="105">
        <f>D10-1.2</f>
        <v>44.8</v>
      </c>
      <c r="D10" s="103">
        <v>46</v>
      </c>
      <c r="E10" s="105">
        <f>D10+1.2</f>
        <v>47.2</v>
      </c>
      <c r="F10" s="105">
        <f>E10+1.2</f>
        <v>48.4</v>
      </c>
      <c r="G10" s="105">
        <f>F10+1.4</f>
        <v>49.8</v>
      </c>
      <c r="H10" s="106">
        <f>G10+1.4</f>
        <v>51.2</v>
      </c>
      <c r="I10" s="124">
        <v>54</v>
      </c>
      <c r="J10" s="244"/>
      <c r="K10" s="245"/>
      <c r="L10" s="245"/>
      <c r="M10" s="245"/>
      <c r="N10" s="245"/>
      <c r="O10" s="245"/>
      <c r="P10" s="245"/>
      <c r="Q10" s="257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</row>
    <row r="11" s="87" customFormat="1" ht="22" customHeight="1" spans="1:258">
      <c r="A11" s="231" t="s">
        <v>162</v>
      </c>
      <c r="B11" s="105">
        <f>C11-0.5</f>
        <v>19</v>
      </c>
      <c r="C11" s="105">
        <f>D11-0.5</f>
        <v>19.5</v>
      </c>
      <c r="D11" s="103">
        <v>20</v>
      </c>
      <c r="E11" s="105">
        <f t="shared" ref="E11:H11" si="5">D11+0.5</f>
        <v>20.5</v>
      </c>
      <c r="F11" s="105">
        <f t="shared" si="5"/>
        <v>21</v>
      </c>
      <c r="G11" s="105">
        <f t="shared" si="5"/>
        <v>21.5</v>
      </c>
      <c r="H11" s="106">
        <f t="shared" si="5"/>
        <v>22</v>
      </c>
      <c r="I11" s="124">
        <v>23</v>
      </c>
      <c r="J11" s="244"/>
      <c r="K11" s="245"/>
      <c r="L11" s="245"/>
      <c r="M11" s="245"/>
      <c r="N11" s="245"/>
      <c r="O11" s="245"/>
      <c r="P11" s="245"/>
      <c r="Q11" s="257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</row>
    <row r="12" s="87" customFormat="1" ht="22" customHeight="1" spans="1:258">
      <c r="A12" s="231" t="s">
        <v>163</v>
      </c>
      <c r="B12" s="107">
        <f>C12-0.7</f>
        <v>18.1</v>
      </c>
      <c r="C12" s="107">
        <f>D12-0.7</f>
        <v>18.8</v>
      </c>
      <c r="D12" s="103">
        <v>19.5</v>
      </c>
      <c r="E12" s="107">
        <f>D12+0.7</f>
        <v>20.2</v>
      </c>
      <c r="F12" s="107">
        <f>E12+0.7</f>
        <v>20.9</v>
      </c>
      <c r="G12" s="107">
        <f>F12+0.95</f>
        <v>21.85</v>
      </c>
      <c r="H12" s="108">
        <f>G12+0.95</f>
        <v>22.8</v>
      </c>
      <c r="I12" s="124">
        <v>24.7</v>
      </c>
      <c r="J12" s="244"/>
      <c r="K12" s="245"/>
      <c r="L12" s="245"/>
      <c r="M12" s="245"/>
      <c r="N12" s="245"/>
      <c r="O12" s="245"/>
      <c r="P12" s="245"/>
      <c r="Q12" s="257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</row>
    <row r="13" s="87" customFormat="1" ht="22" customHeight="1" spans="1:258">
      <c r="A13" s="231" t="s">
        <v>164</v>
      </c>
      <c r="B13" s="105">
        <f>C13-0.7</f>
        <v>15.6</v>
      </c>
      <c r="C13" s="105">
        <f>D13-0.7</f>
        <v>16.3</v>
      </c>
      <c r="D13" s="103">
        <v>17</v>
      </c>
      <c r="E13" s="105">
        <f>D13+0.7</f>
        <v>17.7</v>
      </c>
      <c r="F13" s="105">
        <f>E13+0.7</f>
        <v>18.4</v>
      </c>
      <c r="G13" s="105">
        <f>F13+0.95</f>
        <v>19.35</v>
      </c>
      <c r="H13" s="106">
        <f>G13+0.95</f>
        <v>20.3</v>
      </c>
      <c r="I13" s="124">
        <v>22.2</v>
      </c>
      <c r="J13" s="244"/>
      <c r="K13" s="245"/>
      <c r="L13" s="245"/>
      <c r="M13" s="245"/>
      <c r="N13" s="245"/>
      <c r="O13" s="245"/>
      <c r="P13" s="245"/>
      <c r="Q13" s="257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</row>
    <row r="14" s="87" customFormat="1" ht="22" customHeight="1" spans="1:258">
      <c r="A14" s="231" t="s">
        <v>165</v>
      </c>
      <c r="B14" s="105">
        <f>C14-0.5</f>
        <v>20.5</v>
      </c>
      <c r="C14" s="105">
        <f>D14-0.5</f>
        <v>21</v>
      </c>
      <c r="D14" s="103">
        <v>21.5</v>
      </c>
      <c r="E14" s="105">
        <f t="shared" ref="E14:H14" si="6">D14+0.5</f>
        <v>22</v>
      </c>
      <c r="F14" s="105">
        <f t="shared" si="6"/>
        <v>22.5</v>
      </c>
      <c r="G14" s="105">
        <f t="shared" si="6"/>
        <v>23</v>
      </c>
      <c r="H14" s="106">
        <f t="shared" si="6"/>
        <v>23.5</v>
      </c>
      <c r="I14" s="124">
        <v>24.5</v>
      </c>
      <c r="J14" s="244"/>
      <c r="K14" s="245"/>
      <c r="L14" s="245"/>
      <c r="M14" s="245"/>
      <c r="N14" s="245"/>
      <c r="O14" s="245"/>
      <c r="P14" s="245"/>
      <c r="Q14" s="257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</row>
    <row r="15" s="87" customFormat="1" ht="22" customHeight="1" spans="1:258">
      <c r="A15" s="231" t="s">
        <v>166</v>
      </c>
      <c r="B15" s="105">
        <f>C15-0.3</f>
        <v>9.7</v>
      </c>
      <c r="C15" s="105">
        <f>D15-0.3</f>
        <v>10</v>
      </c>
      <c r="D15" s="103">
        <v>10.3</v>
      </c>
      <c r="E15" s="105">
        <f t="shared" ref="E15:H15" si="7">D15+0.3</f>
        <v>10.6</v>
      </c>
      <c r="F15" s="105">
        <f t="shared" si="7"/>
        <v>10.9</v>
      </c>
      <c r="G15" s="105">
        <f t="shared" si="7"/>
        <v>11.2</v>
      </c>
      <c r="H15" s="106">
        <f t="shared" si="7"/>
        <v>11.5</v>
      </c>
      <c r="I15" s="124">
        <v>12.1</v>
      </c>
      <c r="J15" s="244"/>
      <c r="K15" s="245"/>
      <c r="L15" s="245"/>
      <c r="M15" s="245"/>
      <c r="N15" s="245"/>
      <c r="O15" s="245"/>
      <c r="P15" s="245"/>
      <c r="Q15" s="257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</row>
    <row r="16" s="87" customFormat="1" ht="22" customHeight="1" spans="1:258">
      <c r="A16" s="231" t="s">
        <v>167</v>
      </c>
      <c r="B16" s="105">
        <f>C16-1</f>
        <v>43</v>
      </c>
      <c r="C16" s="105">
        <f>D16-1</f>
        <v>44</v>
      </c>
      <c r="D16" s="103">
        <v>45</v>
      </c>
      <c r="E16" s="105">
        <f>D16+1</f>
        <v>46</v>
      </c>
      <c r="F16" s="105">
        <f>E16+1</f>
        <v>47</v>
      </c>
      <c r="G16" s="105">
        <f>F16+1.5</f>
        <v>48.5</v>
      </c>
      <c r="H16" s="106">
        <f>G16+1.5</f>
        <v>50</v>
      </c>
      <c r="I16" s="124">
        <v>53</v>
      </c>
      <c r="J16" s="244"/>
      <c r="K16" s="245"/>
      <c r="L16" s="245"/>
      <c r="M16" s="245"/>
      <c r="N16" s="245"/>
      <c r="O16" s="245"/>
      <c r="P16" s="245"/>
      <c r="Q16" s="257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</row>
    <row r="17" s="87" customFormat="1" ht="22" customHeight="1" spans="1:258">
      <c r="A17" s="231" t="s">
        <v>168</v>
      </c>
      <c r="B17" s="105">
        <v>13</v>
      </c>
      <c r="C17" s="105">
        <v>13</v>
      </c>
      <c r="D17" s="103">
        <v>14</v>
      </c>
      <c r="E17" s="105">
        <f>D17</f>
        <v>14</v>
      </c>
      <c r="F17" s="105">
        <f>E17+1.5</f>
        <v>15.5</v>
      </c>
      <c r="G17" s="105">
        <f>F17</f>
        <v>15.5</v>
      </c>
      <c r="H17" s="106">
        <f>G17+1</f>
        <v>16.5</v>
      </c>
      <c r="I17" s="124">
        <v>17.5</v>
      </c>
      <c r="J17" s="244"/>
      <c r="K17" s="245"/>
      <c r="L17" s="245"/>
      <c r="M17" s="245"/>
      <c r="N17" s="245"/>
      <c r="O17" s="245"/>
      <c r="P17" s="245"/>
      <c r="Q17" s="257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</row>
    <row r="18" s="87" customFormat="1" ht="22" customHeight="1" spans="1:258">
      <c r="A18" s="231" t="s">
        <v>169</v>
      </c>
      <c r="B18" s="105">
        <f>C18</f>
        <v>5</v>
      </c>
      <c r="C18" s="105">
        <f>D18</f>
        <v>5</v>
      </c>
      <c r="D18" s="103">
        <v>5</v>
      </c>
      <c r="E18" s="105">
        <f t="shared" ref="E18:H18" si="8">D18</f>
        <v>5</v>
      </c>
      <c r="F18" s="105">
        <f t="shared" si="8"/>
        <v>5</v>
      </c>
      <c r="G18" s="105">
        <f t="shared" si="8"/>
        <v>5</v>
      </c>
      <c r="H18" s="106">
        <f t="shared" si="8"/>
        <v>5</v>
      </c>
      <c r="I18" s="124">
        <v>5</v>
      </c>
      <c r="J18" s="244"/>
      <c r="K18" s="245"/>
      <c r="L18" s="245"/>
      <c r="M18" s="245"/>
      <c r="N18" s="245"/>
      <c r="O18" s="245"/>
      <c r="P18" s="245"/>
      <c r="Q18" s="257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</row>
    <row r="19" s="87" customFormat="1" ht="20" customHeight="1" spans="1:258">
      <c r="A19" s="232"/>
      <c r="B19" s="110"/>
      <c r="C19" s="110"/>
      <c r="D19" s="110"/>
      <c r="E19" s="110"/>
      <c r="F19" s="110"/>
      <c r="G19" s="110"/>
      <c r="H19" s="110"/>
      <c r="I19" s="128"/>
      <c r="J19" s="244"/>
      <c r="K19" s="245"/>
      <c r="L19" s="245"/>
      <c r="M19" s="245"/>
      <c r="N19" s="245"/>
      <c r="O19" s="245"/>
      <c r="P19" s="245"/>
      <c r="Q19" s="257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</row>
    <row r="20" s="87" customFormat="1" ht="20" customHeight="1" spans="1:258">
      <c r="A20" s="233"/>
      <c r="B20" s="234"/>
      <c r="C20" s="234"/>
      <c r="D20" s="234"/>
      <c r="E20" s="235"/>
      <c r="F20" s="234"/>
      <c r="G20" s="234"/>
      <c r="H20" s="234"/>
      <c r="I20" s="234"/>
      <c r="J20" s="249"/>
      <c r="K20" s="250"/>
      <c r="L20" s="250"/>
      <c r="M20" s="251"/>
      <c r="N20" s="250"/>
      <c r="O20" s="250"/>
      <c r="P20" s="251"/>
      <c r="Q20" s="258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</row>
    <row r="21" s="87" customFormat="1" ht="17.25" spans="1:258">
      <c r="A21" s="114"/>
      <c r="B21" s="114"/>
      <c r="C21" s="115"/>
      <c r="D21" s="115"/>
      <c r="E21" s="116"/>
      <c r="F21" s="115"/>
      <c r="G21" s="115"/>
      <c r="H21" s="115"/>
      <c r="I21" s="115"/>
      <c r="Q21" s="134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  <c r="IX21" s="90"/>
    </row>
    <row r="22" s="87" customFormat="1" spans="1:258">
      <c r="A22" s="117" t="s">
        <v>170</v>
      </c>
      <c r="B22" s="117"/>
      <c r="C22" s="118"/>
      <c r="D22" s="118"/>
      <c r="Q22" s="134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  <c r="IX22" s="90"/>
    </row>
    <row r="23" s="87" customFormat="1" spans="3:258">
      <c r="C23" s="88"/>
      <c r="D23" s="88"/>
      <c r="K23" s="132" t="s">
        <v>171</v>
      </c>
      <c r="L23" s="252">
        <v>45431</v>
      </c>
      <c r="M23" s="132" t="s">
        <v>172</v>
      </c>
      <c r="N23" s="132" t="s">
        <v>138</v>
      </c>
      <c r="O23" s="132" t="s">
        <v>173</v>
      </c>
      <c r="P23" s="87" t="s">
        <v>141</v>
      </c>
      <c r="Q23" s="134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  <c r="IX23" s="90"/>
    </row>
  </sheetData>
  <mergeCells count="8">
    <mergeCell ref="A1:P1"/>
    <mergeCell ref="B2:D2"/>
    <mergeCell ref="F2:I2"/>
    <mergeCell ref="L2:P2"/>
    <mergeCell ref="B3:I3"/>
    <mergeCell ref="K3:P3"/>
    <mergeCell ref="A3:A5"/>
    <mergeCell ref="J2:J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43" sqref="N43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174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175</v>
      </c>
      <c r="C2" s="147"/>
      <c r="D2" s="148" t="s">
        <v>61</v>
      </c>
      <c r="E2" s="149" t="str">
        <f>首期!B4</f>
        <v>TAJJFM81858</v>
      </c>
      <c r="F2" s="150" t="s">
        <v>176</v>
      </c>
      <c r="G2" s="151" t="str">
        <f>首期!B5</f>
        <v>男式POLO短袖T恤</v>
      </c>
      <c r="H2" s="152"/>
      <c r="I2" s="180" t="s">
        <v>57</v>
      </c>
      <c r="J2" s="199" t="s">
        <v>177</v>
      </c>
      <c r="K2" s="200"/>
    </row>
    <row r="3" ht="18" customHeight="1" spans="1:11">
      <c r="A3" s="153" t="s">
        <v>75</v>
      </c>
      <c r="B3" s="154">
        <v>513</v>
      </c>
      <c r="C3" s="154"/>
      <c r="D3" s="155" t="s">
        <v>178</v>
      </c>
      <c r="E3" s="156">
        <v>45437</v>
      </c>
      <c r="F3" s="157"/>
      <c r="G3" s="157"/>
      <c r="H3" s="158" t="s">
        <v>179</v>
      </c>
      <c r="I3" s="158"/>
      <c r="J3" s="158"/>
      <c r="K3" s="201"/>
    </row>
    <row r="4" ht="18" customHeight="1" spans="1:11">
      <c r="A4" s="159" t="s">
        <v>71</v>
      </c>
      <c r="B4" s="154">
        <v>1</v>
      </c>
      <c r="C4" s="154">
        <v>9</v>
      </c>
      <c r="D4" s="160" t="s">
        <v>180</v>
      </c>
      <c r="E4" s="157" t="s">
        <v>181</v>
      </c>
      <c r="F4" s="157"/>
      <c r="G4" s="157"/>
      <c r="H4" s="160" t="s">
        <v>182</v>
      </c>
      <c r="I4" s="160"/>
      <c r="J4" s="172" t="s">
        <v>65</v>
      </c>
      <c r="K4" s="202" t="s">
        <v>66</v>
      </c>
    </row>
    <row r="5" ht="18" customHeight="1" spans="1:11">
      <c r="A5" s="159" t="s">
        <v>183</v>
      </c>
      <c r="B5" s="154">
        <v>1</v>
      </c>
      <c r="C5" s="154"/>
      <c r="D5" s="155" t="s">
        <v>184</v>
      </c>
      <c r="E5" s="155"/>
      <c r="G5" s="155"/>
      <c r="H5" s="160" t="s">
        <v>185</v>
      </c>
      <c r="I5" s="160"/>
      <c r="J5" s="172" t="s">
        <v>65</v>
      </c>
      <c r="K5" s="202" t="s">
        <v>66</v>
      </c>
    </row>
    <row r="6" ht="18" customHeight="1" spans="1:13">
      <c r="A6" s="161" t="s">
        <v>186</v>
      </c>
      <c r="B6" s="162">
        <v>50</v>
      </c>
      <c r="C6" s="162"/>
      <c r="D6" s="163" t="s">
        <v>187</v>
      </c>
      <c r="E6" s="164"/>
      <c r="F6" s="164">
        <v>513</v>
      </c>
      <c r="G6" s="163"/>
      <c r="H6" s="165" t="s">
        <v>188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189</v>
      </c>
      <c r="B8" s="150" t="s">
        <v>190</v>
      </c>
      <c r="C8" s="150" t="s">
        <v>191</v>
      </c>
      <c r="D8" s="150" t="s">
        <v>192</v>
      </c>
      <c r="E8" s="150" t="s">
        <v>193</v>
      </c>
      <c r="F8" s="150" t="s">
        <v>194</v>
      </c>
      <c r="G8" s="170" t="s">
        <v>78</v>
      </c>
      <c r="H8" s="171"/>
      <c r="I8" s="171"/>
      <c r="J8" s="171"/>
      <c r="K8" s="205"/>
    </row>
    <row r="9" ht="18" customHeight="1" spans="1:11">
      <c r="A9" s="159" t="s">
        <v>195</v>
      </c>
      <c r="B9" s="160"/>
      <c r="C9" s="172" t="s">
        <v>65</v>
      </c>
      <c r="D9" s="172" t="s">
        <v>66</v>
      </c>
      <c r="E9" s="155" t="s">
        <v>196</v>
      </c>
      <c r="F9" s="173" t="s">
        <v>197</v>
      </c>
      <c r="G9" s="174"/>
      <c r="H9" s="175"/>
      <c r="I9" s="175"/>
      <c r="J9" s="175"/>
      <c r="K9" s="206"/>
    </row>
    <row r="10" ht="18" customHeight="1" spans="1:11">
      <c r="A10" s="159" t="s">
        <v>198</v>
      </c>
      <c r="B10" s="160"/>
      <c r="C10" s="172" t="s">
        <v>65</v>
      </c>
      <c r="D10" s="172" t="s">
        <v>66</v>
      </c>
      <c r="E10" s="155" t="s">
        <v>199</v>
      </c>
      <c r="F10" s="173" t="s">
        <v>200</v>
      </c>
      <c r="G10" s="174" t="s">
        <v>201</v>
      </c>
      <c r="H10" s="175"/>
      <c r="I10" s="175"/>
      <c r="J10" s="175"/>
      <c r="K10" s="206"/>
    </row>
    <row r="11" ht="18" customHeight="1" spans="1:11">
      <c r="A11" s="176" t="s">
        <v>202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88</v>
      </c>
      <c r="B12" s="172" t="s">
        <v>84</v>
      </c>
      <c r="C12" s="172" t="s">
        <v>85</v>
      </c>
      <c r="D12" s="173"/>
      <c r="E12" s="155" t="s">
        <v>86</v>
      </c>
      <c r="F12" s="172" t="s">
        <v>84</v>
      </c>
      <c r="G12" s="172" t="s">
        <v>85</v>
      </c>
      <c r="H12" s="172"/>
      <c r="I12" s="155" t="s">
        <v>203</v>
      </c>
      <c r="J12" s="172" t="s">
        <v>84</v>
      </c>
      <c r="K12" s="202" t="s">
        <v>85</v>
      </c>
    </row>
    <row r="13" ht="18" customHeight="1" spans="1:11">
      <c r="A13" s="153" t="s">
        <v>91</v>
      </c>
      <c r="B13" s="172" t="s">
        <v>84</v>
      </c>
      <c r="C13" s="172" t="s">
        <v>85</v>
      </c>
      <c r="D13" s="173"/>
      <c r="E13" s="155" t="s">
        <v>96</v>
      </c>
      <c r="F13" s="172" t="s">
        <v>84</v>
      </c>
      <c r="G13" s="172" t="s">
        <v>85</v>
      </c>
      <c r="H13" s="172"/>
      <c r="I13" s="155" t="s">
        <v>204</v>
      </c>
      <c r="J13" s="172" t="s">
        <v>84</v>
      </c>
      <c r="K13" s="202" t="s">
        <v>85</v>
      </c>
    </row>
    <row r="14" ht="18" customHeight="1" spans="1:11">
      <c r="A14" s="161" t="s">
        <v>205</v>
      </c>
      <c r="B14" s="164" t="s">
        <v>84</v>
      </c>
      <c r="C14" s="164" t="s">
        <v>85</v>
      </c>
      <c r="D14" s="178"/>
      <c r="E14" s="163" t="s">
        <v>206</v>
      </c>
      <c r="F14" s="164" t="s">
        <v>84</v>
      </c>
      <c r="G14" s="164" t="s">
        <v>85</v>
      </c>
      <c r="H14" s="164"/>
      <c r="I14" s="163" t="s">
        <v>207</v>
      </c>
      <c r="J14" s="164" t="s">
        <v>84</v>
      </c>
      <c r="K14" s="203" t="s">
        <v>85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208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209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210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123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211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212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213</v>
      </c>
    </row>
    <row r="28" ht="23" customHeight="1" spans="1:11">
      <c r="A28" s="182" t="s">
        <v>214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1</v>
      </c>
    </row>
    <row r="29" ht="23" customHeight="1" spans="1:11">
      <c r="A29" s="182" t="s">
        <v>215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 t="s">
        <v>128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216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3</v>
      </c>
    </row>
    <row r="37" ht="18.75" customHeight="1" spans="1:11">
      <c r="A37" s="192" t="s">
        <v>217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218</v>
      </c>
      <c r="B38" s="160"/>
      <c r="C38" s="160"/>
      <c r="D38" s="158" t="s">
        <v>219</v>
      </c>
      <c r="E38" s="158"/>
      <c r="F38" s="194" t="s">
        <v>220</v>
      </c>
      <c r="G38" s="195"/>
      <c r="H38" s="160" t="s">
        <v>221</v>
      </c>
      <c r="I38" s="160"/>
      <c r="J38" s="160" t="s">
        <v>222</v>
      </c>
      <c r="K38" s="209"/>
    </row>
    <row r="39" ht="18.75" customHeight="1" spans="1:11">
      <c r="A39" s="159" t="s">
        <v>124</v>
      </c>
      <c r="B39" s="160" t="s">
        <v>223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135</v>
      </c>
      <c r="B42" s="196" t="s">
        <v>224</v>
      </c>
      <c r="C42" s="196"/>
      <c r="D42" s="163" t="s">
        <v>225</v>
      </c>
      <c r="E42" s="178" t="s">
        <v>138</v>
      </c>
      <c r="F42" s="163" t="s">
        <v>139</v>
      </c>
      <c r="G42" s="197">
        <v>45432</v>
      </c>
      <c r="H42" s="198" t="s">
        <v>140</v>
      </c>
      <c r="I42" s="198"/>
      <c r="J42" s="196" t="s">
        <v>141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zoomScale="90" zoomScaleNormal="90" workbookViewId="0">
      <selection activeCell="L13" sqref="L13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8" width="8.625" style="87" customWidth="1"/>
    <col min="9" max="9" width="9.75" style="87" customWidth="1"/>
    <col min="10" max="10" width="1.625" style="87" customWidth="1"/>
    <col min="11" max="14" width="10.625" style="87" customWidth="1"/>
    <col min="15" max="17" width="10.625" style="89" customWidth="1"/>
    <col min="18" max="19" width="10.625" style="87" customWidth="1"/>
    <col min="20" max="254" width="9" style="87"/>
    <col min="255" max="16384" width="9" style="90"/>
  </cols>
  <sheetData>
    <row r="1" ht="21" spans="1:19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34"/>
    </row>
    <row r="2" ht="18.75" spans="1:19">
      <c r="A2" s="94" t="s">
        <v>61</v>
      </c>
      <c r="B2" s="95" t="s">
        <v>62</v>
      </c>
      <c r="C2" s="96"/>
      <c r="D2" s="95"/>
      <c r="E2" s="97" t="s">
        <v>67</v>
      </c>
      <c r="F2" s="98" t="s">
        <v>68</v>
      </c>
      <c r="G2" s="98"/>
      <c r="H2" s="98"/>
      <c r="I2" s="98"/>
      <c r="J2" s="119"/>
      <c r="K2" s="120" t="s">
        <v>57</v>
      </c>
      <c r="L2" s="121" t="s">
        <v>56</v>
      </c>
      <c r="M2" s="121"/>
      <c r="N2" s="121"/>
      <c r="O2" s="121"/>
      <c r="P2" s="121"/>
      <c r="Q2" s="121"/>
      <c r="R2" s="121"/>
      <c r="S2" s="135"/>
    </row>
    <row r="3" spans="1:19">
      <c r="A3" s="99" t="s">
        <v>146</v>
      </c>
      <c r="B3" s="100" t="s">
        <v>147</v>
      </c>
      <c r="C3" s="101"/>
      <c r="D3" s="100"/>
      <c r="E3" s="100"/>
      <c r="F3" s="100"/>
      <c r="G3" s="100"/>
      <c r="H3" s="100"/>
      <c r="I3" s="100"/>
      <c r="J3" s="122"/>
      <c r="K3" s="123"/>
      <c r="L3" s="123"/>
      <c r="M3" s="123"/>
      <c r="N3" s="123"/>
      <c r="O3" s="123"/>
      <c r="P3" s="123"/>
      <c r="Q3" s="123"/>
      <c r="R3" s="123"/>
      <c r="S3" s="136"/>
    </row>
    <row r="4" ht="18" spans="1:19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3" t="s">
        <v>115</v>
      </c>
      <c r="I4" s="103" t="s">
        <v>116</v>
      </c>
      <c r="J4" s="122"/>
      <c r="K4" s="102" t="s">
        <v>109</v>
      </c>
      <c r="L4" s="102" t="s">
        <v>110</v>
      </c>
      <c r="M4" s="102" t="s">
        <v>111</v>
      </c>
      <c r="N4" s="102" t="s">
        <v>112</v>
      </c>
      <c r="O4" s="102" t="s">
        <v>113</v>
      </c>
      <c r="P4" s="102" t="s">
        <v>114</v>
      </c>
      <c r="Q4" s="103" t="s">
        <v>115</v>
      </c>
      <c r="R4" s="103" t="s">
        <v>116</v>
      </c>
      <c r="S4" s="137"/>
    </row>
    <row r="5" ht="18" spans="1:19">
      <c r="A5" s="99"/>
      <c r="B5" s="102" t="s">
        <v>149</v>
      </c>
      <c r="C5" s="102" t="s">
        <v>150</v>
      </c>
      <c r="D5" s="102" t="s">
        <v>151</v>
      </c>
      <c r="E5" s="102" t="s">
        <v>152</v>
      </c>
      <c r="F5" s="102" t="s">
        <v>153</v>
      </c>
      <c r="G5" s="102" t="s">
        <v>154</v>
      </c>
      <c r="H5" s="103" t="s">
        <v>155</v>
      </c>
      <c r="I5" s="103" t="s">
        <v>156</v>
      </c>
      <c r="J5" s="122"/>
      <c r="K5" s="102" t="s">
        <v>119</v>
      </c>
      <c r="L5" s="102" t="s">
        <v>119</v>
      </c>
      <c r="M5" s="102" t="s">
        <v>119</v>
      </c>
      <c r="N5" s="102" t="s">
        <v>119</v>
      </c>
      <c r="O5" s="102" t="s">
        <v>119</v>
      </c>
      <c r="P5" s="102" t="s">
        <v>119</v>
      </c>
      <c r="Q5" s="102" t="s">
        <v>119</v>
      </c>
      <c r="R5" s="102" t="s">
        <v>119</v>
      </c>
      <c r="S5" s="138"/>
    </row>
    <row r="6" ht="25" customHeight="1" spans="1:19">
      <c r="A6" s="104" t="s">
        <v>157</v>
      </c>
      <c r="B6" s="105">
        <f>C6-2</f>
        <v>66.5</v>
      </c>
      <c r="C6" s="105">
        <f>D6-2</f>
        <v>68.5</v>
      </c>
      <c r="D6" s="103">
        <v>70.5</v>
      </c>
      <c r="E6" s="105">
        <f>D6+2</f>
        <v>72.5</v>
      </c>
      <c r="F6" s="105">
        <f>E6+2</f>
        <v>74.5</v>
      </c>
      <c r="G6" s="105">
        <f>F6+1</f>
        <v>75.5</v>
      </c>
      <c r="H6" s="106">
        <f>G6+1</f>
        <v>76.5</v>
      </c>
      <c r="I6" s="124">
        <v>78.5</v>
      </c>
      <c r="J6" s="122"/>
      <c r="K6" s="125" t="s">
        <v>226</v>
      </c>
      <c r="L6" s="125" t="s">
        <v>227</v>
      </c>
      <c r="M6" s="126" t="s">
        <v>227</v>
      </c>
      <c r="N6" s="125" t="s">
        <v>226</v>
      </c>
      <c r="O6" s="125" t="s">
        <v>228</v>
      </c>
      <c r="P6" s="125" t="s">
        <v>229</v>
      </c>
      <c r="Q6" s="125" t="s">
        <v>230</v>
      </c>
      <c r="R6" s="139" t="s">
        <v>231</v>
      </c>
      <c r="S6" s="139"/>
    </row>
    <row r="7" ht="25" customHeight="1" spans="1:19">
      <c r="A7" s="104" t="s">
        <v>158</v>
      </c>
      <c r="B7" s="105">
        <f>C7-4</f>
        <v>100</v>
      </c>
      <c r="C7" s="105">
        <f>D7-4</f>
        <v>104</v>
      </c>
      <c r="D7" s="103">
        <v>108</v>
      </c>
      <c r="E7" s="105">
        <f>D7+4</f>
        <v>112</v>
      </c>
      <c r="F7" s="105">
        <f>E7+4</f>
        <v>116</v>
      </c>
      <c r="G7" s="105">
        <f>F7+6</f>
        <v>122</v>
      </c>
      <c r="H7" s="106">
        <f>G7+6</f>
        <v>128</v>
      </c>
      <c r="I7" s="124">
        <v>140</v>
      </c>
      <c r="J7" s="122"/>
      <c r="K7" s="125" t="s">
        <v>232</v>
      </c>
      <c r="L7" s="125" t="s">
        <v>233</v>
      </c>
      <c r="M7" s="125" t="s">
        <v>234</v>
      </c>
      <c r="N7" s="125" t="s">
        <v>232</v>
      </c>
      <c r="O7" s="125" t="s">
        <v>230</v>
      </c>
      <c r="P7" s="125" t="s">
        <v>235</v>
      </c>
      <c r="Q7" s="125" t="s">
        <v>236</v>
      </c>
      <c r="R7" s="139" t="s">
        <v>237</v>
      </c>
      <c r="S7" s="139"/>
    </row>
    <row r="8" ht="25" customHeight="1" spans="1:19">
      <c r="A8" s="104" t="s">
        <v>160</v>
      </c>
      <c r="B8" s="105">
        <f>C8-4</f>
        <v>98</v>
      </c>
      <c r="C8" s="105">
        <f>D8-4</f>
        <v>102</v>
      </c>
      <c r="D8" s="103">
        <v>106</v>
      </c>
      <c r="E8" s="105">
        <f>D8+4</f>
        <v>110</v>
      </c>
      <c r="F8" s="105">
        <f>E8+5</f>
        <v>115</v>
      </c>
      <c r="G8" s="105">
        <f>F8+6</f>
        <v>121</v>
      </c>
      <c r="H8" s="106">
        <f>G8+6</f>
        <v>127</v>
      </c>
      <c r="I8" s="127">
        <v>139</v>
      </c>
      <c r="J8" s="122"/>
      <c r="K8" s="125" t="s">
        <v>238</v>
      </c>
      <c r="L8" s="125" t="s">
        <v>230</v>
      </c>
      <c r="M8" s="125" t="s">
        <v>232</v>
      </c>
      <c r="N8" s="125" t="s">
        <v>232</v>
      </c>
      <c r="O8" s="125" t="s">
        <v>233</v>
      </c>
      <c r="P8" s="125" t="s">
        <v>232</v>
      </c>
      <c r="Q8" s="125" t="s">
        <v>233</v>
      </c>
      <c r="R8" s="139" t="s">
        <v>232</v>
      </c>
      <c r="S8" s="139"/>
    </row>
    <row r="9" ht="25" customHeight="1" spans="1:19">
      <c r="A9" s="104" t="s">
        <v>161</v>
      </c>
      <c r="B9" s="105">
        <f>C9-1.2</f>
        <v>43.6</v>
      </c>
      <c r="C9" s="105">
        <f>D9-1.2</f>
        <v>44.8</v>
      </c>
      <c r="D9" s="103">
        <v>46</v>
      </c>
      <c r="E9" s="105">
        <f>D9+1.2</f>
        <v>47.2</v>
      </c>
      <c r="F9" s="105">
        <f>E9+1.2</f>
        <v>48.4</v>
      </c>
      <c r="G9" s="105">
        <f>F9+1.4</f>
        <v>49.8</v>
      </c>
      <c r="H9" s="106">
        <f>G9+1.4</f>
        <v>51.2</v>
      </c>
      <c r="I9" s="124">
        <v>54</v>
      </c>
      <c r="J9" s="122"/>
      <c r="K9" s="125" t="s">
        <v>239</v>
      </c>
      <c r="L9" s="125" t="s">
        <v>240</v>
      </c>
      <c r="M9" s="125" t="s">
        <v>241</v>
      </c>
      <c r="N9" s="125" t="s">
        <v>241</v>
      </c>
      <c r="O9" s="125" t="s">
        <v>230</v>
      </c>
      <c r="P9" s="125" t="s">
        <v>230</v>
      </c>
      <c r="Q9" s="125" t="s">
        <v>242</v>
      </c>
      <c r="R9" s="139" t="s">
        <v>243</v>
      </c>
      <c r="S9" s="139"/>
    </row>
    <row r="10" ht="25" customHeight="1" spans="1:19">
      <c r="A10" s="104" t="s">
        <v>162</v>
      </c>
      <c r="B10" s="105">
        <f>C10-0.5</f>
        <v>19</v>
      </c>
      <c r="C10" s="105">
        <f>D10-0.5</f>
        <v>19.5</v>
      </c>
      <c r="D10" s="103">
        <v>20</v>
      </c>
      <c r="E10" s="105">
        <f t="shared" ref="E10:H10" si="0">D10+0.5</f>
        <v>20.5</v>
      </c>
      <c r="F10" s="105">
        <f t="shared" si="0"/>
        <v>21</v>
      </c>
      <c r="G10" s="105">
        <f t="shared" si="0"/>
        <v>21.5</v>
      </c>
      <c r="H10" s="106">
        <f t="shared" si="0"/>
        <v>22</v>
      </c>
      <c r="I10" s="124">
        <v>23</v>
      </c>
      <c r="J10" s="122"/>
      <c r="K10" s="125" t="s">
        <v>230</v>
      </c>
      <c r="L10" s="125" t="s">
        <v>230</v>
      </c>
      <c r="M10" s="125" t="s">
        <v>230</v>
      </c>
      <c r="N10" s="125" t="s">
        <v>230</v>
      </c>
      <c r="O10" s="125" t="s">
        <v>230</v>
      </c>
      <c r="P10" s="125" t="s">
        <v>230</v>
      </c>
      <c r="Q10" s="125" t="s">
        <v>230</v>
      </c>
      <c r="R10" s="125" t="s">
        <v>230</v>
      </c>
      <c r="S10" s="125"/>
    </row>
    <row r="11" ht="25" customHeight="1" spans="1:19">
      <c r="A11" s="104" t="s">
        <v>163</v>
      </c>
      <c r="B11" s="107">
        <f>C11-0.7</f>
        <v>18.1</v>
      </c>
      <c r="C11" s="107">
        <f>D11-0.7</f>
        <v>18.8</v>
      </c>
      <c r="D11" s="103">
        <v>19.5</v>
      </c>
      <c r="E11" s="107">
        <f>D11+0.7</f>
        <v>20.2</v>
      </c>
      <c r="F11" s="107">
        <f>E11+0.7</f>
        <v>20.9</v>
      </c>
      <c r="G11" s="107">
        <f>F11+0.95</f>
        <v>21.85</v>
      </c>
      <c r="H11" s="108">
        <f>G11+0.95</f>
        <v>22.8</v>
      </c>
      <c r="I11" s="124">
        <v>24.7</v>
      </c>
      <c r="J11" s="122"/>
      <c r="K11" s="125" t="s">
        <v>230</v>
      </c>
      <c r="L11" s="125" t="s">
        <v>244</v>
      </c>
      <c r="M11" s="125" t="s">
        <v>245</v>
      </c>
      <c r="N11" s="125" t="s">
        <v>246</v>
      </c>
      <c r="O11" s="125" t="s">
        <v>247</v>
      </c>
      <c r="P11" s="125" t="s">
        <v>245</v>
      </c>
      <c r="Q11" s="125" t="s">
        <v>247</v>
      </c>
      <c r="R11" s="139" t="s">
        <v>248</v>
      </c>
      <c r="S11" s="139"/>
    </row>
    <row r="12" ht="25" customHeight="1" spans="1:19">
      <c r="A12" s="104" t="s">
        <v>164</v>
      </c>
      <c r="B12" s="105">
        <f>C12-0.7</f>
        <v>15.6</v>
      </c>
      <c r="C12" s="105">
        <f>D12-0.7</f>
        <v>16.3</v>
      </c>
      <c r="D12" s="103">
        <v>17</v>
      </c>
      <c r="E12" s="105">
        <f>D12+0.7</f>
        <v>17.7</v>
      </c>
      <c r="F12" s="105">
        <f>E12+0.7</f>
        <v>18.4</v>
      </c>
      <c r="G12" s="105">
        <f>F12+0.95</f>
        <v>19.35</v>
      </c>
      <c r="H12" s="106">
        <f>G12+0.95</f>
        <v>20.3</v>
      </c>
      <c r="I12" s="124">
        <v>22.2</v>
      </c>
      <c r="J12" s="122"/>
      <c r="K12" s="125" t="s">
        <v>249</v>
      </c>
      <c r="L12" s="125" t="s">
        <v>250</v>
      </c>
      <c r="M12" s="125" t="s">
        <v>251</v>
      </c>
      <c r="N12" s="125" t="s">
        <v>226</v>
      </c>
      <c r="O12" s="125" t="s">
        <v>230</v>
      </c>
      <c r="P12" s="125" t="s">
        <v>230</v>
      </c>
      <c r="Q12" s="125" t="s">
        <v>247</v>
      </c>
      <c r="R12" s="139" t="s">
        <v>247</v>
      </c>
      <c r="S12" s="139"/>
    </row>
    <row r="13" ht="25" customHeight="1" spans="1:19">
      <c r="A13" s="104" t="s">
        <v>167</v>
      </c>
      <c r="B13" s="105">
        <f>C13-1</f>
        <v>43</v>
      </c>
      <c r="C13" s="105">
        <f>D13-1</f>
        <v>44</v>
      </c>
      <c r="D13" s="103">
        <v>45</v>
      </c>
      <c r="E13" s="105">
        <f>D13+1</f>
        <v>46</v>
      </c>
      <c r="F13" s="105">
        <f>E13+1</f>
        <v>47</v>
      </c>
      <c r="G13" s="105">
        <f>F13+1.5</f>
        <v>48.5</v>
      </c>
      <c r="H13" s="106">
        <f>G13+1.5</f>
        <v>50</v>
      </c>
      <c r="I13" s="124">
        <v>53</v>
      </c>
      <c r="J13" s="122"/>
      <c r="K13" s="125" t="s">
        <v>230</v>
      </c>
      <c r="L13" s="125" t="s">
        <v>230</v>
      </c>
      <c r="M13" s="125" t="s">
        <v>230</v>
      </c>
      <c r="N13" s="125" t="s">
        <v>230</v>
      </c>
      <c r="O13" s="125" t="s">
        <v>230</v>
      </c>
      <c r="P13" s="125" t="s">
        <v>230</v>
      </c>
      <c r="Q13" s="125" t="s">
        <v>230</v>
      </c>
      <c r="R13" s="125" t="s">
        <v>230</v>
      </c>
      <c r="S13" s="125"/>
    </row>
    <row r="14" ht="25" customHeight="1" spans="1:19">
      <c r="A14" s="104" t="s">
        <v>168</v>
      </c>
      <c r="B14" s="105">
        <v>13</v>
      </c>
      <c r="C14" s="105">
        <v>13</v>
      </c>
      <c r="D14" s="103">
        <v>14</v>
      </c>
      <c r="E14" s="105">
        <f>D14</f>
        <v>14</v>
      </c>
      <c r="F14" s="105">
        <f>E14+1.5</f>
        <v>15.5</v>
      </c>
      <c r="G14" s="105">
        <f>F14</f>
        <v>15.5</v>
      </c>
      <c r="H14" s="106">
        <f>G14+1</f>
        <v>16.5</v>
      </c>
      <c r="I14" s="124">
        <v>17.5</v>
      </c>
      <c r="J14" s="122"/>
      <c r="K14" s="125" t="s">
        <v>230</v>
      </c>
      <c r="L14" s="125" t="s">
        <v>230</v>
      </c>
      <c r="M14" s="125" t="s">
        <v>230</v>
      </c>
      <c r="N14" s="125" t="s">
        <v>230</v>
      </c>
      <c r="O14" s="125" t="s">
        <v>230</v>
      </c>
      <c r="P14" s="125" t="s">
        <v>230</v>
      </c>
      <c r="Q14" s="125" t="s">
        <v>230</v>
      </c>
      <c r="R14" s="125" t="s">
        <v>230</v>
      </c>
      <c r="S14" s="125"/>
    </row>
    <row r="15" ht="25" customHeight="1" spans="1:19">
      <c r="A15" s="104"/>
      <c r="B15" s="105"/>
      <c r="C15" s="105"/>
      <c r="D15" s="103"/>
      <c r="E15" s="105"/>
      <c r="F15" s="105"/>
      <c r="G15" s="105"/>
      <c r="H15" s="106"/>
      <c r="I15" s="124"/>
      <c r="J15" s="122"/>
      <c r="K15" s="125"/>
      <c r="L15" s="125"/>
      <c r="M15" s="125"/>
      <c r="N15" s="125"/>
      <c r="O15" s="125"/>
      <c r="P15" s="125"/>
      <c r="Q15" s="125"/>
      <c r="R15" s="125"/>
      <c r="S15" s="140"/>
    </row>
    <row r="16" ht="25" customHeight="1" spans="1:19">
      <c r="A16" s="109"/>
      <c r="B16" s="110"/>
      <c r="C16" s="110"/>
      <c r="D16" s="110"/>
      <c r="E16" s="110"/>
      <c r="F16" s="110"/>
      <c r="G16" s="110"/>
      <c r="H16" s="110"/>
      <c r="I16" s="128"/>
      <c r="J16" s="122"/>
      <c r="K16" s="125"/>
      <c r="L16" s="125"/>
      <c r="M16" s="125"/>
      <c r="N16" s="125"/>
      <c r="O16" s="125"/>
      <c r="P16" s="125"/>
      <c r="Q16" s="125"/>
      <c r="R16" s="125"/>
      <c r="S16" s="140"/>
    </row>
    <row r="17" ht="25" customHeight="1" spans="1:19">
      <c r="A17" s="111"/>
      <c r="B17" s="112"/>
      <c r="C17" s="112"/>
      <c r="D17" s="112"/>
      <c r="E17" s="113"/>
      <c r="F17" s="112"/>
      <c r="G17" s="112"/>
      <c r="H17" s="112"/>
      <c r="I17" s="112"/>
      <c r="J17" s="129"/>
      <c r="K17" s="130"/>
      <c r="L17" s="130"/>
      <c r="M17" s="130"/>
      <c r="N17" s="130"/>
      <c r="O17" s="131"/>
      <c r="P17" s="130"/>
      <c r="Q17" s="130"/>
      <c r="R17" s="131"/>
      <c r="S17" s="141"/>
    </row>
    <row r="19" ht="16.5" spans="1:18">
      <c r="A19" s="114"/>
      <c r="B19" s="114"/>
      <c r="C19" s="115"/>
      <c r="D19" s="115"/>
      <c r="E19" s="116"/>
      <c r="F19" s="115"/>
      <c r="G19" s="115"/>
      <c r="H19" s="115"/>
      <c r="O19" s="87"/>
      <c r="P19" s="87"/>
      <c r="Q19" s="87"/>
      <c r="R19" s="90"/>
    </row>
    <row r="20" spans="1:18">
      <c r="A20" s="117" t="s">
        <v>170</v>
      </c>
      <c r="B20" s="117"/>
      <c r="C20" s="118"/>
      <c r="D20" s="118"/>
      <c r="O20" s="87"/>
      <c r="P20" s="87"/>
      <c r="Q20" s="87"/>
      <c r="R20" s="90"/>
    </row>
    <row r="21" spans="3:18">
      <c r="C21" s="88"/>
      <c r="J21" s="132" t="s">
        <v>171</v>
      </c>
      <c r="K21" s="133">
        <v>45432</v>
      </c>
      <c r="L21" s="132" t="s">
        <v>172</v>
      </c>
      <c r="M21" s="132" t="s">
        <v>138</v>
      </c>
      <c r="N21" s="132"/>
      <c r="O21" s="132"/>
      <c r="P21" s="132" t="s">
        <v>173</v>
      </c>
      <c r="Q21" s="87" t="s">
        <v>141</v>
      </c>
      <c r="R21" s="90"/>
    </row>
  </sheetData>
  <mergeCells count="8">
    <mergeCell ref="A1:R1"/>
    <mergeCell ref="B2:D2"/>
    <mergeCell ref="F2:I2"/>
    <mergeCell ref="L2:R2"/>
    <mergeCell ref="B3:I3"/>
    <mergeCell ref="K3:R3"/>
    <mergeCell ref="A3:A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77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213</v>
      </c>
      <c r="J3" s="4" t="s">
        <v>213</v>
      </c>
      <c r="K3" s="4" t="s">
        <v>213</v>
      </c>
      <c r="L3" s="4" t="s">
        <v>213</v>
      </c>
      <c r="M3" s="4" t="s">
        <v>213</v>
      </c>
      <c r="N3" s="7"/>
      <c r="O3" s="7"/>
    </row>
    <row r="4" ht="20" customHeight="1" spans="1:15">
      <c r="A4" s="15">
        <v>1</v>
      </c>
      <c r="B4" s="26" t="s">
        <v>268</v>
      </c>
      <c r="C4" s="26" t="s">
        <v>269</v>
      </c>
      <c r="D4" s="26" t="s">
        <v>270</v>
      </c>
      <c r="E4" s="26" t="s">
        <v>271</v>
      </c>
      <c r="F4" s="14" t="s">
        <v>272</v>
      </c>
      <c r="G4" s="79" t="s">
        <v>65</v>
      </c>
      <c r="H4" s="15" t="s">
        <v>65</v>
      </c>
      <c r="I4" s="83">
        <v>2</v>
      </c>
      <c r="J4" s="84">
        <v>1</v>
      </c>
      <c r="K4" s="84">
        <v>2</v>
      </c>
      <c r="L4" s="84">
        <v>0</v>
      </c>
      <c r="M4" s="15">
        <v>0</v>
      </c>
      <c r="N4" s="15">
        <f>SUM(I4:M4)</f>
        <v>5</v>
      </c>
      <c r="O4" s="15"/>
    </row>
    <row r="5" ht="20" customHeight="1" spans="1:15">
      <c r="A5" s="15"/>
      <c r="B5" s="26"/>
      <c r="C5" s="26"/>
      <c r="D5" s="26"/>
      <c r="E5" s="26"/>
      <c r="F5" s="14"/>
      <c r="G5" s="79"/>
      <c r="H5" s="15"/>
      <c r="I5" s="85"/>
      <c r="J5" s="84"/>
      <c r="K5" s="84"/>
      <c r="L5" s="84"/>
      <c r="M5" s="15"/>
      <c r="N5" s="15"/>
      <c r="O5" s="15"/>
    </row>
    <row r="6" ht="20" customHeight="1" spans="1:15">
      <c r="A6" s="15"/>
      <c r="B6" s="26"/>
      <c r="C6" s="26"/>
      <c r="D6" s="14"/>
      <c r="E6" s="26"/>
      <c r="F6" s="65"/>
      <c r="G6" s="79"/>
      <c r="H6" s="15"/>
      <c r="I6" s="85"/>
      <c r="J6" s="84"/>
      <c r="K6" s="84"/>
      <c r="L6" s="84"/>
      <c r="M6" s="15"/>
      <c r="N6" s="15"/>
      <c r="O6" s="15"/>
    </row>
    <row r="7" ht="20" customHeight="1" spans="1:15">
      <c r="A7" s="15"/>
      <c r="B7" s="26"/>
      <c r="C7" s="26"/>
      <c r="D7" s="14"/>
      <c r="E7" s="29"/>
      <c r="F7" s="26"/>
      <c r="G7" s="80"/>
      <c r="H7" s="56"/>
      <c r="I7" s="85"/>
      <c r="J7" s="84"/>
      <c r="K7" s="84"/>
      <c r="L7" s="84"/>
      <c r="M7" s="15"/>
      <c r="N7" s="15"/>
      <c r="O7" s="15"/>
    </row>
    <row r="8" ht="20" customHeight="1" spans="1:15">
      <c r="A8" s="15"/>
      <c r="B8" s="30"/>
      <c r="C8" s="30"/>
      <c r="D8" s="30"/>
      <c r="E8" s="67"/>
      <c r="F8" s="30"/>
      <c r="G8" s="15"/>
      <c r="H8" s="9"/>
      <c r="I8" s="83"/>
      <c r="J8" s="84"/>
      <c r="K8" s="84"/>
      <c r="L8" s="84"/>
      <c r="M8" s="15"/>
      <c r="N8" s="15"/>
      <c r="O8" s="9"/>
    </row>
    <row r="9" ht="20" customHeight="1" spans="1:15">
      <c r="A9" s="15"/>
      <c r="B9" s="30"/>
      <c r="C9" s="30"/>
      <c r="D9" s="30"/>
      <c r="E9" s="67"/>
      <c r="F9" s="30"/>
      <c r="G9" s="15"/>
      <c r="H9" s="9"/>
      <c r="I9" s="83"/>
      <c r="J9" s="84"/>
      <c r="K9" s="84"/>
      <c r="L9" s="84"/>
      <c r="M9" s="15"/>
      <c r="N9" s="15"/>
      <c r="O9" s="9"/>
    </row>
    <row r="10" ht="20" customHeight="1" spans="1:15">
      <c r="A10" s="15"/>
      <c r="B10" s="30"/>
      <c r="C10" s="30"/>
      <c r="D10" s="30"/>
      <c r="E10" s="67"/>
      <c r="F10" s="30"/>
      <c r="G10" s="15"/>
      <c r="H10" s="9"/>
      <c r="I10" s="83"/>
      <c r="J10" s="84"/>
      <c r="K10" s="84"/>
      <c r="L10" s="84"/>
      <c r="M10" s="15"/>
      <c r="N10" s="15"/>
      <c r="O10" s="9"/>
    </row>
    <row r="11" ht="20" customHeight="1" spans="1:15">
      <c r="A11" s="15"/>
      <c r="B11" s="30"/>
      <c r="C11" s="30"/>
      <c r="D11" s="30"/>
      <c r="E11" s="67"/>
      <c r="F11" s="30"/>
      <c r="G11" s="15"/>
      <c r="H11" s="9"/>
      <c r="I11" s="83"/>
      <c r="J11" s="84"/>
      <c r="K11" s="84"/>
      <c r="L11" s="84"/>
      <c r="M11" s="15"/>
      <c r="N11" s="15"/>
      <c r="O11" s="9"/>
    </row>
    <row r="12" s="2" customFormat="1" ht="18.75" spans="1:15">
      <c r="A12" s="16" t="s">
        <v>273</v>
      </c>
      <c r="B12" s="17"/>
      <c r="C12" s="30"/>
      <c r="D12" s="18"/>
      <c r="E12" s="19"/>
      <c r="F12" s="30"/>
      <c r="G12" s="15"/>
      <c r="H12" s="37"/>
      <c r="I12" s="31"/>
      <c r="J12" s="16" t="s">
        <v>274</v>
      </c>
      <c r="K12" s="17"/>
      <c r="L12" s="17"/>
      <c r="M12" s="18"/>
      <c r="N12" s="17"/>
      <c r="O12" s="24"/>
    </row>
    <row r="13" ht="61" customHeight="1" spans="1:15">
      <c r="A13" s="81" t="s">
        <v>275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277</v>
      </c>
      <c r="H2" s="4"/>
      <c r="I2" s="4" t="s">
        <v>278</v>
      </c>
      <c r="J2" s="4"/>
      <c r="K2" s="6" t="s">
        <v>279</v>
      </c>
      <c r="L2" s="72" t="s">
        <v>280</v>
      </c>
      <c r="M2" s="22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73"/>
      <c r="M3" s="23"/>
    </row>
    <row r="4" ht="22" customHeight="1" spans="1:13">
      <c r="A4" s="62">
        <v>1</v>
      </c>
      <c r="B4" s="14" t="s">
        <v>272</v>
      </c>
      <c r="C4" s="26" t="s">
        <v>268</v>
      </c>
      <c r="D4" s="26" t="s">
        <v>269</v>
      </c>
      <c r="E4" s="26" t="s">
        <v>270</v>
      </c>
      <c r="F4" s="26" t="s">
        <v>271</v>
      </c>
      <c r="G4" s="63">
        <v>-0.01</v>
      </c>
      <c r="H4" s="64">
        <v>-0.02</v>
      </c>
      <c r="I4" s="64">
        <v>-0.02</v>
      </c>
      <c r="J4" s="64">
        <v>-0.02</v>
      </c>
      <c r="K4" s="68"/>
      <c r="L4" s="15" t="s">
        <v>94</v>
      </c>
      <c r="M4" s="15" t="s">
        <v>284</v>
      </c>
    </row>
    <row r="5" ht="22" customHeight="1" spans="1:13">
      <c r="A5" s="62"/>
      <c r="B5" s="14"/>
      <c r="C5" s="26"/>
      <c r="D5" s="26"/>
      <c r="E5" s="26"/>
      <c r="F5" s="26"/>
      <c r="G5" s="63"/>
      <c r="H5" s="63"/>
      <c r="I5" s="64"/>
      <c r="J5" s="63"/>
      <c r="K5" s="68"/>
      <c r="L5" s="15"/>
      <c r="M5" s="15"/>
    </row>
    <row r="6" ht="22" customHeight="1" spans="1:13">
      <c r="A6" s="62"/>
      <c r="B6" s="65"/>
      <c r="C6" s="26"/>
      <c r="D6" s="26"/>
      <c r="E6" s="14"/>
      <c r="F6" s="26"/>
      <c r="G6" s="63"/>
      <c r="H6" s="63"/>
      <c r="I6" s="63"/>
      <c r="J6" s="64"/>
      <c r="K6" s="68"/>
      <c r="L6" s="15"/>
      <c r="M6" s="15"/>
    </row>
    <row r="7" ht="22" customHeight="1" spans="1:13">
      <c r="A7" s="62"/>
      <c r="B7" s="26"/>
      <c r="C7" s="26"/>
      <c r="D7" s="26"/>
      <c r="E7" s="14"/>
      <c r="F7" s="29"/>
      <c r="G7" s="63"/>
      <c r="H7" s="63"/>
      <c r="I7" s="64"/>
      <c r="J7" s="64"/>
      <c r="K7" s="68"/>
      <c r="L7" s="15"/>
      <c r="M7" s="15"/>
    </row>
    <row r="8" ht="22" customHeight="1" spans="1:13">
      <c r="A8" s="62"/>
      <c r="B8" s="66"/>
      <c r="C8" s="30"/>
      <c r="D8" s="30"/>
      <c r="E8" s="30"/>
      <c r="F8" s="67"/>
      <c r="G8" s="68"/>
      <c r="H8" s="69"/>
      <c r="I8" s="69"/>
      <c r="J8" s="69"/>
      <c r="K8" s="68"/>
      <c r="L8" s="9"/>
      <c r="M8" s="9"/>
    </row>
    <row r="9" ht="22" customHeight="1" spans="1:13">
      <c r="A9" s="62"/>
      <c r="B9" s="66"/>
      <c r="C9" s="30"/>
      <c r="D9" s="30"/>
      <c r="E9" s="30"/>
      <c r="F9" s="67"/>
      <c r="G9" s="68"/>
      <c r="H9" s="69"/>
      <c r="I9" s="69"/>
      <c r="J9" s="69"/>
      <c r="K9" s="68"/>
      <c r="L9" s="9"/>
      <c r="M9" s="9"/>
    </row>
    <row r="10" ht="22" customHeight="1" spans="1:13">
      <c r="A10" s="62"/>
      <c r="B10" s="66"/>
      <c r="C10" s="30"/>
      <c r="D10" s="30"/>
      <c r="E10" s="30"/>
      <c r="F10" s="67"/>
      <c r="G10" s="68"/>
      <c r="H10" s="69"/>
      <c r="I10" s="69"/>
      <c r="J10" s="69"/>
      <c r="K10" s="68"/>
      <c r="L10" s="9"/>
      <c r="M10" s="9"/>
    </row>
    <row r="11" ht="22" customHeight="1" spans="1:13">
      <c r="A11" s="62"/>
      <c r="B11" s="66"/>
      <c r="C11" s="30"/>
      <c r="D11" s="30"/>
      <c r="E11" s="30"/>
      <c r="F11" s="67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6" t="s">
        <v>285</v>
      </c>
      <c r="B12" s="17"/>
      <c r="C12" s="17"/>
      <c r="D12" s="30"/>
      <c r="E12" s="18"/>
      <c r="F12" s="67"/>
      <c r="G12" s="31"/>
      <c r="H12" s="16" t="s">
        <v>274</v>
      </c>
      <c r="I12" s="17"/>
      <c r="J12" s="17"/>
      <c r="K12" s="18"/>
      <c r="L12" s="74"/>
      <c r="M12" s="24"/>
    </row>
    <row r="13" ht="84" customHeight="1" spans="1:13">
      <c r="A13" s="70" t="s">
        <v>286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8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8" t="s">
        <v>289</v>
      </c>
      <c r="H2" s="39"/>
      <c r="I2" s="59"/>
      <c r="J2" s="38" t="s">
        <v>290</v>
      </c>
      <c r="K2" s="39"/>
      <c r="L2" s="59"/>
      <c r="M2" s="38" t="s">
        <v>291</v>
      </c>
      <c r="N2" s="39"/>
      <c r="O2" s="59"/>
      <c r="P2" s="38" t="s">
        <v>292</v>
      </c>
      <c r="Q2" s="39"/>
      <c r="R2" s="59"/>
      <c r="S2" s="39" t="s">
        <v>293</v>
      </c>
      <c r="T2" s="39"/>
      <c r="U2" s="59"/>
      <c r="V2" s="34" t="s">
        <v>294</v>
      </c>
      <c r="W2" s="34" t="s">
        <v>267</v>
      </c>
    </row>
    <row r="3" s="1" customFormat="1" ht="16.5" spans="1:23">
      <c r="A3" s="7"/>
      <c r="B3" s="40"/>
      <c r="C3" s="40"/>
      <c r="D3" s="40"/>
      <c r="E3" s="40"/>
      <c r="F3" s="40"/>
      <c r="G3" s="4" t="s">
        <v>295</v>
      </c>
      <c r="H3" s="4" t="s">
        <v>67</v>
      </c>
      <c r="I3" s="4" t="s">
        <v>258</v>
      </c>
      <c r="J3" s="4" t="s">
        <v>295</v>
      </c>
      <c r="K3" s="4" t="s">
        <v>67</v>
      </c>
      <c r="L3" s="4" t="s">
        <v>258</v>
      </c>
      <c r="M3" s="4" t="s">
        <v>295</v>
      </c>
      <c r="N3" s="4" t="s">
        <v>67</v>
      </c>
      <c r="O3" s="4" t="s">
        <v>258</v>
      </c>
      <c r="P3" s="4" t="s">
        <v>295</v>
      </c>
      <c r="Q3" s="4" t="s">
        <v>67</v>
      </c>
      <c r="R3" s="4" t="s">
        <v>258</v>
      </c>
      <c r="S3" s="4" t="s">
        <v>295</v>
      </c>
      <c r="T3" s="4" t="s">
        <v>67</v>
      </c>
      <c r="U3" s="4" t="s">
        <v>258</v>
      </c>
      <c r="V3" s="61"/>
      <c r="W3" s="61"/>
    </row>
    <row r="4" spans="1:23">
      <c r="A4" s="41" t="s">
        <v>296</v>
      </c>
      <c r="B4" s="42" t="s">
        <v>272</v>
      </c>
      <c r="C4" s="26" t="s">
        <v>268</v>
      </c>
      <c r="D4" s="26" t="s">
        <v>269</v>
      </c>
      <c r="E4" s="26" t="s">
        <v>270</v>
      </c>
      <c r="F4" s="26" t="s">
        <v>271</v>
      </c>
      <c r="G4" s="28" t="s">
        <v>297</v>
      </c>
      <c r="H4" s="43"/>
      <c r="I4" s="43" t="s">
        <v>298</v>
      </c>
      <c r="J4" s="43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299</v>
      </c>
      <c r="W4" s="15"/>
    </row>
    <row r="5" ht="16.5" spans="1:23">
      <c r="A5" s="44"/>
      <c r="B5" s="45"/>
      <c r="C5" s="26"/>
      <c r="D5" s="26"/>
      <c r="E5" s="26"/>
      <c r="F5" s="26"/>
      <c r="G5" s="46" t="s">
        <v>300</v>
      </c>
      <c r="H5" s="47"/>
      <c r="I5" s="60"/>
      <c r="J5" s="46" t="s">
        <v>301</v>
      </c>
      <c r="K5" s="47"/>
      <c r="L5" s="60"/>
      <c r="M5" s="38" t="s">
        <v>302</v>
      </c>
      <c r="N5" s="39"/>
      <c r="O5" s="59"/>
      <c r="P5" s="38" t="s">
        <v>303</v>
      </c>
      <c r="Q5" s="39"/>
      <c r="R5" s="59"/>
      <c r="S5" s="39" t="s">
        <v>304</v>
      </c>
      <c r="T5" s="39"/>
      <c r="U5" s="59"/>
      <c r="V5" s="15"/>
      <c r="W5" s="15"/>
    </row>
    <row r="6" ht="18.75" spans="1:23">
      <c r="A6" s="44"/>
      <c r="B6" s="45"/>
      <c r="C6" s="26"/>
      <c r="D6" s="26"/>
      <c r="E6" s="14"/>
      <c r="F6" s="12"/>
      <c r="G6" s="48" t="s">
        <v>295</v>
      </c>
      <c r="H6" s="48" t="s">
        <v>67</v>
      </c>
      <c r="I6" s="48" t="s">
        <v>258</v>
      </c>
      <c r="J6" s="48" t="s">
        <v>295</v>
      </c>
      <c r="K6" s="48" t="s">
        <v>67</v>
      </c>
      <c r="L6" s="48" t="s">
        <v>258</v>
      </c>
      <c r="M6" s="4" t="s">
        <v>295</v>
      </c>
      <c r="N6" s="4" t="s">
        <v>67</v>
      </c>
      <c r="O6" s="4" t="s">
        <v>258</v>
      </c>
      <c r="P6" s="4" t="s">
        <v>295</v>
      </c>
      <c r="Q6" s="4" t="s">
        <v>67</v>
      </c>
      <c r="R6" s="4" t="s">
        <v>258</v>
      </c>
      <c r="S6" s="4" t="s">
        <v>295</v>
      </c>
      <c r="T6" s="4" t="s">
        <v>67</v>
      </c>
      <c r="U6" s="4" t="s">
        <v>258</v>
      </c>
      <c r="V6" s="15"/>
      <c r="W6" s="15"/>
    </row>
    <row r="7" ht="18.75" spans="1:23">
      <c r="A7" s="49"/>
      <c r="B7" s="50"/>
      <c r="C7" s="26"/>
      <c r="D7" s="26"/>
      <c r="E7" s="14"/>
      <c r="F7" s="51"/>
      <c r="G7" s="28"/>
      <c r="H7" s="43"/>
      <c r="I7" s="43"/>
      <c r="J7" s="43"/>
      <c r="K7" s="43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/>
      <c r="B8" s="42"/>
      <c r="C8" s="52"/>
      <c r="D8" s="52"/>
      <c r="E8" s="52"/>
      <c r="F8" s="41"/>
      <c r="G8" s="15"/>
      <c r="H8" s="43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4"/>
      <c r="B9" s="45"/>
      <c r="C9" s="49"/>
      <c r="D9" s="53"/>
      <c r="E9" s="49"/>
      <c r="F9" s="49"/>
      <c r="G9" s="15"/>
      <c r="H9" s="43"/>
      <c r="I9" s="4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/>
      <c r="B10" s="42"/>
      <c r="C10" s="54"/>
      <c r="D10" s="52"/>
      <c r="E10" s="54"/>
      <c r="F10" s="41"/>
      <c r="G10" s="15"/>
      <c r="H10" s="43"/>
      <c r="I10" s="4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5"/>
      <c r="C11" s="55"/>
      <c r="D11" s="53"/>
      <c r="E11" s="55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/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5"/>
      <c r="B13" s="55"/>
      <c r="C13" s="55"/>
      <c r="D13" s="55"/>
      <c r="E13" s="55"/>
      <c r="F13" s="5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285</v>
      </c>
      <c r="B17" s="17"/>
      <c r="C17" s="17"/>
      <c r="D17" s="17"/>
      <c r="E17" s="18"/>
      <c r="F17" s="19"/>
      <c r="G17" s="31"/>
      <c r="H17" s="37"/>
      <c r="I17" s="37"/>
      <c r="J17" s="16" t="s">
        <v>274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7" t="s">
        <v>305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尾期大货</vt:lpstr>
      <vt:lpstr>验货尺寸表 (尾期大货)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2024-05-20T11:26:12Z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