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44525" concurrentCalc="0"/>
</workbook>
</file>

<file path=xl/sharedStrings.xml><?xml version="1.0" encoding="utf-8"?>
<sst xmlns="http://schemas.openxmlformats.org/spreadsheetml/2006/main" count="885" uniqueCount="360">
  <si>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</si>
  <si>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</si>
  <si>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</si>
  <si>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</si>
  <si>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</si>
  <si>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</si>
  <si>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</si>
  <si>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</si>
  <si>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</si>
  <si>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</si>
  <si>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</si>
  <si>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</si>
  <si>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</si>
  <si>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</si>
  <si>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</si>
  <si>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</si>
  <si>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</si>
  <si>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</si>
  <si>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</si>
  <si>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</si>
  <si>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</si>
  <si>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</si>
  <si>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</si>
  <si>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</si>
  <si>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</si>
  <si>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</si>
  <si>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</si>
  <si>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</si>
  <si>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</si>
  <si>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</si>
  <si>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</si>
  <si>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</si>
  <si>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</si>
  <si>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</si>
  <si>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</si>
  <si>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</si>
  <si>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</si>
  <si>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</si>
  <si>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</si>
  <si>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</si>
  <si>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</si>
  <si>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</si>
  <si>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</si>
  <si>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</si>
  <si>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</si>
  <si>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</si>
  <si>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</si>
  <si>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</si>
  <si>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</si>
  <si>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</si>
  <si>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</si>
  <si>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</si>
  <si>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</si>
  <si>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</si>
  <si>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</si>
  <si>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</si>
  <si>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</si>
  <si>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</si>
  <si>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</si>
  <si>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</si>
  <si>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</si>
  <si>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</si>
  <si>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TAJJFM82998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</si>
  <si>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</si>
  <si>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</si>
  <si>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</si>
  <si>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</si>
  <si>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</si>
  <si>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</si>
  <si>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</si>
  <si>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</si>
  <si>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</si>
  <si>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</si>
  <si>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</si>
  <si>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</si>
  <si>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</si>
  <si>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</si>
  <si>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</si>
  <si>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</si>
  <si>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CGDD24050600019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</si>
  <si>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</si>
  <si>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</si>
  <si>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</si>
  <si>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</si>
  <si>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</si>
  <si>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</si>
  <si>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</si>
  <si>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</si>
  <si>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</si>
  <si>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</si>
  <si>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</si>
  <si>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</si>
  <si>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</si>
  <si>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</si>
  <si>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</si>
  <si>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</si>
  <si>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</si>
  <si>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</si>
  <si>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</si>
  <si>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</si>
  <si>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</si>
  <si>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</si>
  <si>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</si>
  <si>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</si>
  <si>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</si>
  <si>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</si>
  <si>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</si>
  <si>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</si>
  <si>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</si>
  <si>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</si>
  <si>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</si>
  <si>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</si>
  <si>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</si>
  <si>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</si>
  <si>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</si>
  <si>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</si>
  <si>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</si>
  <si>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未裁齐原因</t>
  </si>
  <si>
    <t>豆绿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</si>
  <si>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</si>
  <si>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</si>
  <si>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</si>
  <si>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</si>
  <si>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</si>
  <si>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</si>
  <si>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1、下级领拉织带偏紧，筒底起酒窝</t>
  </si>
  <si>
    <t>2、上袖不太圆顺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</si>
  <si>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</si>
  <si>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</si>
  <si>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</si>
  <si>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</si>
  <si>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</si>
  <si>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</si>
  <si>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</si>
  <si>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</si>
  <si>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</si>
  <si>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</si>
  <si>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</si>
  <si>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</si>
  <si>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</si>
  <si>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</si>
  <si>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</si>
  <si>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</si>
  <si>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</si>
  <si>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 xml:space="preserve">          号型</t>
  </si>
  <si>
    <t>XS</t>
  </si>
  <si>
    <t>部位名称</t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</si>
  <si>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</si>
  <si>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</si>
  <si>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</si>
  <si>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</si>
  <si>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</si>
  <si>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</si>
  <si>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</si>
  <si>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</si>
  <si>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后中长</t>
  </si>
  <si>
    <t>+0.5</t>
  </si>
  <si>
    <t>胸围</t>
  </si>
  <si>
    <t>腰围</t>
  </si>
  <si>
    <t>+0</t>
  </si>
  <si>
    <t>摆围</t>
  </si>
  <si>
    <t>+1</t>
  </si>
  <si>
    <t>肩宽</t>
  </si>
  <si>
    <t>领围</t>
  </si>
  <si>
    <t>翻领宽</t>
  </si>
  <si>
    <t>领座高</t>
  </si>
  <si>
    <t>肩点袖长</t>
  </si>
  <si>
    <t>袖肥/2（参考值）</t>
  </si>
  <si>
    <t>+0.3</t>
  </si>
  <si>
    <t>袖口围/2(松量)</t>
  </si>
  <si>
    <t>门襟开口长</t>
  </si>
  <si>
    <t>前胸LOGO距前中</t>
  </si>
  <si>
    <t>前胸LOGO距肩颈点</t>
  </si>
  <si>
    <t>袖印花，距袖口边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</si>
  <si>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</si>
  <si>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</si>
  <si>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</si>
  <si>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</si>
  <si>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</si>
  <si>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</si>
  <si>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</si>
  <si>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</si>
  <si>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</si>
  <si>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</si>
  <si>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</si>
  <si>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</si>
  <si>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</si>
  <si>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</si>
  <si>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</si>
  <si>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指示规格  FINAL SPEC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</si>
  <si>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</si>
  <si>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</si>
  <si>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</si>
  <si>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</si>
  <si>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</si>
  <si>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</si>
  <si>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</si>
  <si>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</si>
  <si>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TOREAD-QC尾期检验报告书</t>
  </si>
  <si>
    <t>科技大学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</si>
  <si>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</si>
  <si>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</si>
  <si>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</si>
  <si>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</si>
  <si>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</si>
  <si>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</si>
  <si>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</si>
  <si>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</si>
  <si>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</si>
  <si>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</si>
  <si>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</si>
  <si>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</si>
  <si>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</si>
  <si>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</si>
  <si>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</si>
  <si>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</si>
  <si>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</si>
  <si>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</si>
  <si>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采购凭证编号：CGDD24050600019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</si>
  <si>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</si>
  <si>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</si>
  <si>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</si>
  <si>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</si>
  <si>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</si>
  <si>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</si>
  <si>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</si>
  <si>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</si>
  <si>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</si>
  <si>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</si>
  <si>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</si>
  <si>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</si>
  <si>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</si>
  <si>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</si>
  <si>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②检验明细：齐色齐80件</t>
  </si>
  <si>
    <t>情况说明：</t>
  </si>
  <si>
    <t xml:space="preserve">【问题点描述】  </t>
  </si>
  <si>
    <t>数量</t>
  </si>
  <si>
    <t>1、门筒起酒窝，后领织带起皱</t>
  </si>
  <si>
    <t>2、上袖不圆顺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</si>
  <si>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</si>
  <si>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</si>
  <si>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</si>
  <si>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</si>
  <si>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</si>
  <si>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</si>
  <si>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</si>
  <si>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</si>
  <si>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尾期验货，抽验50件，验货合格</t>
  </si>
  <si>
    <t>服装QC部门</t>
  </si>
  <si>
    <t>检验人</t>
  </si>
  <si>
    <t>豆沙绿</t>
  </si>
  <si>
    <t xml:space="preserve">+0 +0 </t>
  </si>
  <si>
    <t>+0 +0.5 +0</t>
  </si>
  <si>
    <t>+0 +0.5 +0.5</t>
  </si>
  <si>
    <t>+0 +1 +0</t>
  </si>
  <si>
    <t>+0.5 +0 +0.5</t>
  </si>
  <si>
    <t>+0.5 +0.5 +0.5</t>
  </si>
  <si>
    <t xml:space="preserve">+1 +0 </t>
  </si>
  <si>
    <t>+1 +0 +0</t>
  </si>
  <si>
    <t>+0 +0 +0</t>
  </si>
  <si>
    <t>+1 +0</t>
  </si>
  <si>
    <t>+0 +1 +1</t>
  </si>
  <si>
    <t>+1 +1 +0</t>
  </si>
  <si>
    <t>+1 +1 +1</t>
  </si>
  <si>
    <t>+0 +0.3</t>
  </si>
  <si>
    <t>+0 -0.5 +0</t>
  </si>
  <si>
    <t>-0.2 +0 +0</t>
  </si>
  <si>
    <t>-0.5 +0 +0</t>
  </si>
  <si>
    <t>-0.5 -0.5 +0</t>
  </si>
  <si>
    <t>+0 -0.5 -0.5</t>
  </si>
  <si>
    <t>+0.5 +0 +0</t>
  </si>
  <si>
    <t>+0 +0 .5</t>
  </si>
  <si>
    <t>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</si>
  <si>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</si>
  <si>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</si>
  <si>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</si>
  <si>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</si>
  <si>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</si>
  <si>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</si>
  <si>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</si>
  <si>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</si>
  <si>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</si>
  <si>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</si>
  <si>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</si>
  <si>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</si>
  <si>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</si>
  <si>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</si>
  <si>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</si>
  <si>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</si>
  <si>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F24042214</t>
  </si>
  <si>
    <t>FK08580</t>
  </si>
  <si>
    <t>蓝岩黑</t>
  </si>
  <si>
    <t>TAJJFM81996/82998</t>
  </si>
  <si>
    <t>宏港</t>
  </si>
  <si>
    <t>F240412213</t>
  </si>
  <si>
    <t>制表时间：2024/5/9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</si>
  <si>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</si>
  <si>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</si>
  <si>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</si>
  <si>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</si>
  <si>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</si>
  <si>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</si>
  <si>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</si>
  <si>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</si>
  <si>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</si>
  <si>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</si>
  <si>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</si>
  <si>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制表时间：2024/5/10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</si>
  <si>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</si>
  <si>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</si>
  <si>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</si>
  <si>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</si>
  <si>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</si>
  <si>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</si>
  <si>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</si>
  <si>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</si>
  <si>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</si>
  <si>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</si>
  <si>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</si>
  <si>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哑光树脂四眼扣</t>
  </si>
  <si>
    <t>伟星</t>
  </si>
  <si>
    <t>无互染</t>
  </si>
  <si>
    <t>物料6</t>
  </si>
  <si>
    <t>物料7</t>
  </si>
  <si>
    <t>物料8</t>
  </si>
  <si>
    <t>物料9</t>
  </si>
  <si>
    <t>物料10</t>
  </si>
  <si>
    <t>制表时间：2024/5/11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</si>
  <si>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</si>
  <si>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</si>
  <si>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</si>
  <si>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</si>
  <si>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</si>
  <si>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</si>
  <si>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</si>
  <si>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</si>
  <si>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</si>
  <si>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</si>
  <si>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</si>
  <si>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</si>
  <si>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</si>
  <si>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</si>
  <si>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</si>
  <si>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</si>
  <si>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右胸+左袖</t>
  </si>
  <si>
    <t>印花</t>
  </si>
  <si>
    <t>无脱落开裂</t>
  </si>
  <si>
    <t>制表时间：2024/5/13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</si>
  <si>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</si>
  <si>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</si>
  <si>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</si>
  <si>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</si>
  <si>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</si>
  <si>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</si>
  <si>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1CM印花织带</t>
  </si>
  <si>
    <t>-6%</t>
  </si>
  <si>
    <t>-5%</t>
  </si>
  <si>
    <t>制表时间：5-10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</si>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</sst>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%"/>
    <numFmt numFmtId="178" formatCode="0.0_ "/>
    <numFmt numFmtId="179" formatCode="0.00_ "/>
    <numFmt numFmtId="180" formatCode="_ [$¥-804]* #,##0.00_ ;_ [$¥-804]* \-#,##0.00_ ;_ [$¥-804]* &quot;-&quot;??_ ;_ @_ "/>
  </numFmts>
  <fonts count="7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name val="Arial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2" fontId="12" fillId="0" borderId="0" applyFont="0" applyFill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9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6" fillId="0" borderId="0"/>
    <xf numFmtId="0" fontId="55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2" fillId="15" borderId="97" applyNumberFormat="0" applyFon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98" applyNumberFormat="0" applyFill="0" applyAlignment="0" applyProtection="0">
      <alignment vertical="center"/>
    </xf>
    <xf numFmtId="0" fontId="6" fillId="0" borderId="0"/>
    <xf numFmtId="0" fontId="66" fillId="0" borderId="98" applyNumberFormat="0" applyFill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61" fillId="0" borderId="99" applyNumberFormat="0" applyFill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67" fillId="19" borderId="100" applyNumberFormat="0" applyAlignment="0" applyProtection="0">
      <alignment vertical="center"/>
    </xf>
    <xf numFmtId="0" fontId="68" fillId="19" borderId="96" applyNumberFormat="0" applyAlignment="0" applyProtection="0">
      <alignment vertical="center"/>
    </xf>
    <xf numFmtId="0" fontId="69" fillId="20" borderId="101" applyNumberFormat="0" applyAlignment="0" applyProtection="0">
      <alignment vertical="center"/>
    </xf>
    <xf numFmtId="0" fontId="6" fillId="0" borderId="0">
      <alignment vertical="center"/>
    </xf>
    <xf numFmtId="0" fontId="55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70" fillId="0" borderId="102" applyNumberFormat="0" applyFill="0" applyAlignment="0" applyProtection="0">
      <alignment vertical="center"/>
    </xf>
    <xf numFmtId="0" fontId="71" fillId="0" borderId="103" applyNumberFormat="0" applyFill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2" fillId="0" borderId="0"/>
    <xf numFmtId="0" fontId="12" fillId="0" borderId="0">
      <alignment vertical="center"/>
    </xf>
    <xf numFmtId="0" fontId="6" fillId="0" borderId="0"/>
    <xf numFmtId="0" fontId="12" fillId="0" borderId="0">
      <alignment vertical="center"/>
    </xf>
    <xf numFmtId="0" fontId="74" fillId="0" borderId="0"/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</cellStyleXfs>
  <cellXfs count="5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/>
    <xf numFmtId="0" fontId="11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8" fillId="3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6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4" applyFont="1" applyFill="1" applyAlignment="1"/>
    <xf numFmtId="0" fontId="6" fillId="0" borderId="0" xfId="54" applyFont="1" applyFill="1" applyAlignment="1"/>
    <xf numFmtId="49" fontId="15" fillId="0" borderId="0" xfId="54" applyNumberFormat="1" applyFont="1" applyFill="1" applyAlignment="1"/>
    <xf numFmtId="0" fontId="0" fillId="0" borderId="0" xfId="0" applyFont="1" applyFill="1" applyBorder="1" applyAlignment="1">
      <alignment vertical="center"/>
    </xf>
    <xf numFmtId="0" fontId="16" fillId="0" borderId="0" xfId="54" applyFont="1" applyFill="1" applyBorder="1" applyAlignment="1">
      <alignment horizontal="center" vertical="center"/>
    </xf>
    <xf numFmtId="0" fontId="6" fillId="0" borderId="0" xfId="54" applyFont="1" applyFill="1" applyBorder="1" applyAlignment="1">
      <alignment horizontal="center" vertical="center"/>
    </xf>
    <xf numFmtId="0" fontId="15" fillId="0" borderId="0" xfId="54" applyFont="1" applyFill="1" applyBorder="1" applyAlignment="1">
      <alignment horizontal="center" vertical="center"/>
    </xf>
    <xf numFmtId="0" fontId="17" fillId="0" borderId="9" xfId="53" applyFont="1" applyFill="1" applyBorder="1" applyAlignment="1">
      <alignment horizontal="left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7" fillId="0" borderId="11" xfId="53" applyFont="1" applyFill="1" applyBorder="1" applyAlignment="1">
      <alignment horizontal="center" vertical="center"/>
    </xf>
    <xf numFmtId="0" fontId="17" fillId="0" borderId="12" xfId="53" applyFont="1" applyFill="1" applyBorder="1" applyAlignment="1">
      <alignment vertical="center"/>
    </xf>
    <xf numFmtId="0" fontId="19" fillId="0" borderId="12" xfId="53" applyFont="1" applyFill="1" applyBorder="1" applyAlignment="1">
      <alignment horizontal="center" vertical="center"/>
    </xf>
    <xf numFmtId="0" fontId="20" fillId="0" borderId="13" xfId="55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14" xfId="55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/>
    </xf>
    <xf numFmtId="0" fontId="21" fillId="0" borderId="2" xfId="22" applyFont="1" applyFill="1" applyBorder="1" applyAlignment="1">
      <alignment horizontal="left"/>
    </xf>
    <xf numFmtId="0" fontId="21" fillId="0" borderId="2" xfId="22" applyFont="1" applyFill="1" applyBorder="1" applyAlignment="1">
      <alignment horizontal="center"/>
    </xf>
    <xf numFmtId="0" fontId="22" fillId="0" borderId="15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4" fillId="0" borderId="16" xfId="0" applyNumberFormat="1" applyFont="1" applyFill="1" applyBorder="1" applyAlignment="1">
      <alignment shrinkToFit="1"/>
    </xf>
    <xf numFmtId="0" fontId="25" fillId="0" borderId="17" xfId="0" applyNumberFormat="1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26" fillId="0" borderId="0" xfId="30" applyNumberFormat="1" applyFont="1" applyFill="1" applyBorder="1" applyAlignment="1">
      <alignment horizontal="center" vertical="center"/>
    </xf>
    <xf numFmtId="0" fontId="27" fillId="0" borderId="0" xfId="54" applyFont="1" applyFill="1" applyAlignment="1"/>
    <xf numFmtId="0" fontId="11" fillId="0" borderId="0" xfId="54" applyFont="1" applyFill="1" applyAlignment="1"/>
    <xf numFmtId="0" fontId="0" fillId="0" borderId="0" xfId="0" applyFont="1" applyFill="1" applyBorder="1" applyAlignment="1">
      <alignment horizontal="left" vertical="center"/>
    </xf>
    <xf numFmtId="0" fontId="15" fillId="0" borderId="12" xfId="54" applyFont="1" applyFill="1" applyBorder="1" applyAlignment="1">
      <alignment horizontal="center"/>
    </xf>
    <xf numFmtId="0" fontId="17" fillId="0" borderId="12" xfId="53" applyFont="1" applyFill="1" applyBorder="1" applyAlignment="1">
      <alignment horizontal="left" vertical="center"/>
    </xf>
    <xf numFmtId="0" fontId="15" fillId="0" borderId="12" xfId="53" applyFont="1" applyFill="1" applyBorder="1" applyAlignment="1">
      <alignment horizontal="center" vertical="center"/>
    </xf>
    <xf numFmtId="0" fontId="15" fillId="0" borderId="18" xfId="53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15" fillId="0" borderId="2" xfId="54" applyFont="1" applyFill="1" applyBorder="1" applyAlignment="1">
      <alignment horizontal="center"/>
    </xf>
    <xf numFmtId="0" fontId="20" fillId="0" borderId="2" xfId="55" applyFont="1" applyFill="1" applyBorder="1" applyAlignment="1">
      <alignment horizontal="center" vertical="center"/>
    </xf>
    <xf numFmtId="0" fontId="20" fillId="4" borderId="2" xfId="55" applyFont="1" applyFill="1" applyBorder="1" applyAlignment="1">
      <alignment horizontal="center" vertical="center"/>
    </xf>
    <xf numFmtId="0" fontId="20" fillId="0" borderId="20" xfId="55" applyFont="1" applyFill="1" applyBorder="1" applyAlignment="1">
      <alignment horizontal="center" vertical="center"/>
    </xf>
    <xf numFmtId="0" fontId="15" fillId="0" borderId="5" xfId="54" applyFont="1" applyFill="1" applyBorder="1" applyAlignment="1">
      <alignment horizontal="center"/>
    </xf>
    <xf numFmtId="49" fontId="27" fillId="0" borderId="2" xfId="56" applyNumberFormat="1" applyFont="1" applyFill="1" applyBorder="1" applyAlignment="1">
      <alignment horizontal="center" vertical="center"/>
    </xf>
    <xf numFmtId="49" fontId="28" fillId="0" borderId="2" xfId="56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27" fillId="0" borderId="20" xfId="56" applyNumberFormat="1" applyFont="1" applyFill="1" applyBorder="1" applyAlignment="1">
      <alignment horizontal="center" vertical="center"/>
    </xf>
    <xf numFmtId="49" fontId="27" fillId="0" borderId="21" xfId="56" applyNumberFormat="1" applyFont="1" applyFill="1" applyBorder="1" applyAlignment="1">
      <alignment horizontal="center" vertical="center"/>
    </xf>
    <xf numFmtId="49" fontId="27" fillId="0" borderId="22" xfId="56" applyNumberFormat="1" applyFont="1" applyFill="1" applyBorder="1" applyAlignment="1">
      <alignment horizontal="center" vertical="center"/>
    </xf>
    <xf numFmtId="0" fontId="15" fillId="0" borderId="23" xfId="54" applyFont="1" applyFill="1" applyBorder="1" applyAlignment="1">
      <alignment horizontal="center"/>
    </xf>
    <xf numFmtId="49" fontId="15" fillId="0" borderId="24" xfId="54" applyNumberFormat="1" applyFont="1" applyFill="1" applyBorder="1" applyAlignment="1">
      <alignment horizontal="center"/>
    </xf>
    <xf numFmtId="49" fontId="27" fillId="0" borderId="24" xfId="56" applyNumberFormat="1" applyFont="1" applyFill="1" applyBorder="1" applyAlignment="1">
      <alignment horizontal="center" vertical="center"/>
    </xf>
    <xf numFmtId="49" fontId="27" fillId="0" borderId="25" xfId="56" applyNumberFormat="1" applyFont="1" applyFill="1" applyBorder="1" applyAlignment="1">
      <alignment horizontal="center" vertical="center"/>
    </xf>
    <xf numFmtId="0" fontId="29" fillId="0" borderId="0" xfId="54" applyFont="1" applyFill="1" applyAlignment="1"/>
    <xf numFmtId="14" fontId="29" fillId="0" borderId="0" xfId="54" applyNumberFormat="1" applyFont="1" applyFill="1" applyAlignment="1">
      <alignment horizontal="left"/>
    </xf>
    <xf numFmtId="0" fontId="6" fillId="0" borderId="0" xfId="53" applyFill="1" applyBorder="1" applyAlignment="1">
      <alignment horizontal="left" vertical="center"/>
    </xf>
    <xf numFmtId="0" fontId="6" fillId="0" borderId="0" xfId="53" applyFont="1" applyFill="1" applyAlignment="1">
      <alignment horizontal="left" vertical="center"/>
    </xf>
    <xf numFmtId="0" fontId="6" fillId="0" borderId="0" xfId="53" applyFill="1" applyAlignment="1">
      <alignment horizontal="left" vertical="center"/>
    </xf>
    <xf numFmtId="0" fontId="30" fillId="0" borderId="26" xfId="53" applyFont="1" applyBorder="1" applyAlignment="1">
      <alignment horizontal="center" vertical="top"/>
    </xf>
    <xf numFmtId="0" fontId="31" fillId="0" borderId="27" xfId="53" applyFont="1" applyFill="1" applyBorder="1" applyAlignment="1">
      <alignment horizontal="left" vertical="center"/>
    </xf>
    <xf numFmtId="0" fontId="18" fillId="0" borderId="28" xfId="53" applyFont="1" applyFill="1" applyBorder="1" applyAlignment="1">
      <alignment horizontal="left" vertical="center"/>
    </xf>
    <xf numFmtId="0" fontId="31" fillId="0" borderId="28" xfId="53" applyFont="1" applyFill="1" applyBorder="1" applyAlignment="1">
      <alignment horizontal="center" vertical="center"/>
    </xf>
    <xf numFmtId="0" fontId="11" fillId="0" borderId="28" xfId="53" applyFont="1" applyFill="1" applyBorder="1" applyAlignment="1">
      <alignment vertical="center"/>
    </xf>
    <xf numFmtId="0" fontId="31" fillId="0" borderId="28" xfId="53" applyFont="1" applyFill="1" applyBorder="1" applyAlignment="1">
      <alignment vertical="center"/>
    </xf>
    <xf numFmtId="0" fontId="18" fillId="0" borderId="21" xfId="53" applyFont="1" applyBorder="1" applyAlignment="1">
      <alignment horizontal="left" vertical="center"/>
    </xf>
    <xf numFmtId="0" fontId="18" fillId="0" borderId="22" xfId="53" applyFont="1" applyBorder="1" applyAlignment="1">
      <alignment horizontal="left" vertical="center"/>
    </xf>
    <xf numFmtId="0" fontId="31" fillId="0" borderId="29" xfId="53" applyFont="1" applyFill="1" applyBorder="1" applyAlignment="1">
      <alignment vertical="center"/>
    </xf>
    <xf numFmtId="0" fontId="18" fillId="0" borderId="21" xfId="53" applyFont="1" applyFill="1" applyBorder="1" applyAlignment="1">
      <alignment horizontal="left" vertical="center"/>
    </xf>
    <xf numFmtId="0" fontId="31" fillId="0" borderId="21" xfId="53" applyFont="1" applyFill="1" applyBorder="1" applyAlignment="1">
      <alignment vertical="center"/>
    </xf>
    <xf numFmtId="58" fontId="11" fillId="0" borderId="21" xfId="53" applyNumberFormat="1" applyFont="1" applyFill="1" applyBorder="1" applyAlignment="1">
      <alignment horizontal="center" vertical="center"/>
    </xf>
    <xf numFmtId="0" fontId="11" fillId="0" borderId="21" xfId="53" applyFont="1" applyFill="1" applyBorder="1" applyAlignment="1">
      <alignment horizontal="center" vertical="center"/>
    </xf>
    <xf numFmtId="0" fontId="31" fillId="0" borderId="21" xfId="53" applyFont="1" applyFill="1" applyBorder="1" applyAlignment="1">
      <alignment horizontal="center" vertical="center"/>
    </xf>
    <xf numFmtId="0" fontId="31" fillId="0" borderId="29" xfId="53" applyFont="1" applyFill="1" applyBorder="1" applyAlignment="1">
      <alignment horizontal="left" vertical="center"/>
    </xf>
    <xf numFmtId="0" fontId="31" fillId="0" borderId="21" xfId="53" applyFont="1" applyFill="1" applyBorder="1" applyAlignment="1">
      <alignment horizontal="left" vertical="center"/>
    </xf>
    <xf numFmtId="0" fontId="31" fillId="0" borderId="30" xfId="53" applyFont="1" applyFill="1" applyBorder="1" applyAlignment="1">
      <alignment vertical="center"/>
    </xf>
    <xf numFmtId="0" fontId="18" fillId="0" borderId="24" xfId="53" applyFont="1" applyFill="1" applyBorder="1" applyAlignment="1">
      <alignment horizontal="left" vertical="center"/>
    </xf>
    <xf numFmtId="0" fontId="31" fillId="0" borderId="24" xfId="53" applyFont="1" applyFill="1" applyBorder="1" applyAlignment="1">
      <alignment vertical="center"/>
    </xf>
    <xf numFmtId="0" fontId="11" fillId="0" borderId="24" xfId="53" applyFont="1" applyFill="1" applyBorder="1" applyAlignment="1">
      <alignment horizontal="left" vertical="center"/>
    </xf>
    <xf numFmtId="0" fontId="31" fillId="0" borderId="24" xfId="53" applyFont="1" applyFill="1" applyBorder="1" applyAlignment="1">
      <alignment horizontal="left" vertical="center"/>
    </xf>
    <xf numFmtId="0" fontId="31" fillId="0" borderId="0" xfId="53" applyFont="1" applyFill="1" applyBorder="1" applyAlignment="1">
      <alignment vertical="center"/>
    </xf>
    <xf numFmtId="0" fontId="11" fillId="0" borderId="0" xfId="53" applyFont="1" applyFill="1" applyBorder="1" applyAlignment="1">
      <alignment vertical="center"/>
    </xf>
    <xf numFmtId="0" fontId="11" fillId="0" borderId="0" xfId="53" applyFont="1" applyFill="1" applyAlignment="1">
      <alignment horizontal="left" vertical="center"/>
    </xf>
    <xf numFmtId="0" fontId="31" fillId="0" borderId="27" xfId="53" applyFont="1" applyFill="1" applyBorder="1" applyAlignment="1">
      <alignment vertical="center"/>
    </xf>
    <xf numFmtId="0" fontId="31" fillId="0" borderId="31" xfId="53" applyFont="1" applyFill="1" applyBorder="1" applyAlignment="1">
      <alignment horizontal="left" vertical="center"/>
    </xf>
    <xf numFmtId="0" fontId="31" fillId="0" borderId="32" xfId="53" applyFont="1" applyFill="1" applyBorder="1" applyAlignment="1">
      <alignment horizontal="left" vertical="center"/>
    </xf>
    <xf numFmtId="0" fontId="11" fillId="0" borderId="21" xfId="53" applyFont="1" applyFill="1" applyBorder="1" applyAlignment="1">
      <alignment horizontal="left" vertical="center"/>
    </xf>
    <xf numFmtId="0" fontId="11" fillId="0" borderId="21" xfId="53" applyFont="1" applyFill="1" applyBorder="1" applyAlignment="1">
      <alignment vertical="center"/>
    </xf>
    <xf numFmtId="0" fontId="11" fillId="0" borderId="33" xfId="53" applyFont="1" applyFill="1" applyBorder="1" applyAlignment="1">
      <alignment horizontal="center" vertical="center"/>
    </xf>
    <xf numFmtId="0" fontId="11" fillId="0" borderId="34" xfId="53" applyFont="1" applyFill="1" applyBorder="1" applyAlignment="1">
      <alignment horizontal="center" vertical="center"/>
    </xf>
    <xf numFmtId="0" fontId="32" fillId="0" borderId="35" xfId="53" applyFont="1" applyFill="1" applyBorder="1" applyAlignment="1">
      <alignment horizontal="left" vertical="center"/>
    </xf>
    <xf numFmtId="0" fontId="32" fillId="0" borderId="34" xfId="53" applyFont="1" applyFill="1" applyBorder="1" applyAlignment="1">
      <alignment horizontal="left" vertical="center"/>
    </xf>
    <xf numFmtId="0" fontId="11" fillId="0" borderId="24" xfId="53" applyFont="1" applyFill="1" applyBorder="1" applyAlignment="1">
      <alignment vertical="center"/>
    </xf>
    <xf numFmtId="0" fontId="11" fillId="0" borderId="0" xfId="53" applyFont="1" applyFill="1" applyBorder="1" applyAlignment="1">
      <alignment horizontal="left" vertical="center"/>
    </xf>
    <xf numFmtId="0" fontId="31" fillId="0" borderId="28" xfId="53" applyFont="1" applyFill="1" applyBorder="1" applyAlignment="1">
      <alignment horizontal="left" vertical="center"/>
    </xf>
    <xf numFmtId="0" fontId="11" fillId="0" borderId="29" xfId="53" applyFont="1" applyFill="1" applyBorder="1" applyAlignment="1">
      <alignment horizontal="left" vertical="center"/>
    </xf>
    <xf numFmtId="0" fontId="11" fillId="0" borderId="35" xfId="53" applyFont="1" applyFill="1" applyBorder="1" applyAlignment="1">
      <alignment horizontal="left" vertical="center"/>
    </xf>
    <xf numFmtId="0" fontId="11" fillId="0" borderId="34" xfId="53" applyFont="1" applyFill="1" applyBorder="1" applyAlignment="1">
      <alignment horizontal="left" vertical="center"/>
    </xf>
    <xf numFmtId="0" fontId="11" fillId="0" borderId="29" xfId="53" applyFont="1" applyFill="1" applyBorder="1" applyAlignment="1">
      <alignment horizontal="left" vertical="center" wrapText="1"/>
    </xf>
    <xf numFmtId="0" fontId="11" fillId="0" borderId="21" xfId="53" applyFont="1" applyFill="1" applyBorder="1" applyAlignment="1">
      <alignment horizontal="left" vertical="center" wrapText="1"/>
    </xf>
    <xf numFmtId="0" fontId="31" fillId="0" borderId="30" xfId="53" applyFont="1" applyFill="1" applyBorder="1" applyAlignment="1">
      <alignment horizontal="left" vertical="center"/>
    </xf>
    <xf numFmtId="0" fontId="6" fillId="0" borderId="24" xfId="53" applyFill="1" applyBorder="1" applyAlignment="1">
      <alignment horizontal="center" vertical="center"/>
    </xf>
    <xf numFmtId="0" fontId="31" fillId="0" borderId="36" xfId="53" applyFont="1" applyFill="1" applyBorder="1" applyAlignment="1">
      <alignment horizontal="center" vertical="center"/>
    </xf>
    <xf numFmtId="0" fontId="31" fillId="0" borderId="37" xfId="53" applyFont="1" applyFill="1" applyBorder="1" applyAlignment="1">
      <alignment horizontal="left" vertical="center"/>
    </xf>
    <xf numFmtId="0" fontId="11" fillId="0" borderId="35" xfId="53" applyFont="1" applyFill="1" applyBorder="1" applyAlignment="1">
      <alignment horizontal="right" vertical="center"/>
    </xf>
    <xf numFmtId="0" fontId="11" fillId="0" borderId="34" xfId="53" applyFont="1" applyFill="1" applyBorder="1" applyAlignment="1">
      <alignment horizontal="right" vertical="center"/>
    </xf>
    <xf numFmtId="0" fontId="32" fillId="0" borderId="27" xfId="53" applyFont="1" applyFill="1" applyBorder="1" applyAlignment="1">
      <alignment horizontal="left" vertical="center"/>
    </xf>
    <xf numFmtId="0" fontId="32" fillId="0" borderId="28" xfId="53" applyFont="1" applyFill="1" applyBorder="1" applyAlignment="1">
      <alignment horizontal="left" vertical="center"/>
    </xf>
    <xf numFmtId="0" fontId="31" fillId="0" borderId="33" xfId="53" applyFont="1" applyFill="1" applyBorder="1" applyAlignment="1">
      <alignment horizontal="left" vertical="center"/>
    </xf>
    <xf numFmtId="0" fontId="31" fillId="0" borderId="38" xfId="53" applyFont="1" applyFill="1" applyBorder="1" applyAlignment="1">
      <alignment horizontal="left" vertical="center"/>
    </xf>
    <xf numFmtId="0" fontId="11" fillId="0" borderId="24" xfId="53" applyFont="1" applyFill="1" applyBorder="1" applyAlignment="1">
      <alignment horizontal="center" vertical="center"/>
    </xf>
    <xf numFmtId="58" fontId="11" fillId="0" borderId="24" xfId="53" applyNumberFormat="1" applyFont="1" applyFill="1" applyBorder="1" applyAlignment="1">
      <alignment horizontal="center" vertical="center"/>
    </xf>
    <xf numFmtId="0" fontId="31" fillId="0" borderId="24" xfId="53" applyFont="1" applyFill="1" applyBorder="1" applyAlignment="1">
      <alignment horizontal="center" vertical="center"/>
    </xf>
    <xf numFmtId="0" fontId="11" fillId="0" borderId="28" xfId="53" applyFont="1" applyFill="1" applyBorder="1" applyAlignment="1">
      <alignment horizontal="center" vertical="center"/>
    </xf>
    <xf numFmtId="0" fontId="11" fillId="0" borderId="39" xfId="53" applyFont="1" applyFill="1" applyBorder="1" applyAlignment="1">
      <alignment horizontal="center" vertical="center"/>
    </xf>
    <xf numFmtId="0" fontId="31" fillId="0" borderId="22" xfId="53" applyFont="1" applyFill="1" applyBorder="1" applyAlignment="1">
      <alignment horizontal="center" vertical="center"/>
    </xf>
    <xf numFmtId="0" fontId="11" fillId="0" borderId="22" xfId="53" applyFont="1" applyFill="1" applyBorder="1" applyAlignment="1">
      <alignment horizontal="left" vertical="center"/>
    </xf>
    <xf numFmtId="0" fontId="11" fillId="0" borderId="25" xfId="5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1" fillId="0" borderId="40" xfId="53" applyFont="1" applyFill="1" applyBorder="1" applyAlignment="1">
      <alignment horizontal="left" vertical="center"/>
    </xf>
    <xf numFmtId="0" fontId="11" fillId="0" borderId="41" xfId="53" applyFont="1" applyFill="1" applyBorder="1" applyAlignment="1">
      <alignment horizontal="center" vertical="center"/>
    </xf>
    <xf numFmtId="0" fontId="32" fillId="0" borderId="41" xfId="53" applyFont="1" applyFill="1" applyBorder="1" applyAlignment="1">
      <alignment horizontal="left" vertical="center"/>
    </xf>
    <xf numFmtId="0" fontId="31" fillId="0" borderId="39" xfId="53" applyFont="1" applyFill="1" applyBorder="1" applyAlignment="1">
      <alignment horizontal="left" vertical="center"/>
    </xf>
    <xf numFmtId="0" fontId="31" fillId="0" borderId="22" xfId="53" applyFont="1" applyFill="1" applyBorder="1" applyAlignment="1">
      <alignment horizontal="left" vertical="center"/>
    </xf>
    <xf numFmtId="0" fontId="11" fillId="0" borderId="41" xfId="53" applyFont="1" applyFill="1" applyBorder="1" applyAlignment="1">
      <alignment horizontal="left" vertical="center"/>
    </xf>
    <xf numFmtId="0" fontId="11" fillId="0" borderId="22" xfId="53" applyFont="1" applyFill="1" applyBorder="1" applyAlignment="1">
      <alignment horizontal="left" vertical="center" wrapText="1"/>
    </xf>
    <xf numFmtId="0" fontId="6" fillId="0" borderId="25" xfId="53" applyFill="1" applyBorder="1" applyAlignment="1">
      <alignment horizontal="center" vertical="center"/>
    </xf>
    <xf numFmtId="0" fontId="31" fillId="0" borderId="40" xfId="53" applyFont="1" applyFill="1" applyBorder="1" applyAlignment="1">
      <alignment horizontal="center" vertical="center"/>
    </xf>
    <xf numFmtId="0" fontId="11" fillId="0" borderId="38" xfId="53" applyFont="1" applyFill="1" applyBorder="1" applyAlignment="1">
      <alignment horizontal="left" vertical="center"/>
    </xf>
    <xf numFmtId="0" fontId="11" fillId="0" borderId="22" xfId="53" applyFont="1" applyFill="1" applyBorder="1" applyAlignment="1">
      <alignment horizontal="center" vertical="center"/>
    </xf>
    <xf numFmtId="0" fontId="11" fillId="0" borderId="22" xfId="53" applyFont="1" applyFill="1" applyBorder="1" applyAlignment="1">
      <alignment horizontal="center" vertical="center" wrapText="1"/>
    </xf>
    <xf numFmtId="0" fontId="6" fillId="0" borderId="41" xfId="53" applyFont="1" applyFill="1" applyBorder="1" applyAlignment="1">
      <alignment horizontal="center" vertical="center"/>
    </xf>
    <xf numFmtId="0" fontId="33" fillId="0" borderId="41" xfId="53" applyFont="1" applyFill="1" applyBorder="1" applyAlignment="1">
      <alignment horizontal="center" vertical="center"/>
    </xf>
    <xf numFmtId="0" fontId="11" fillId="0" borderId="38" xfId="53" applyFont="1" applyFill="1" applyBorder="1" applyAlignment="1">
      <alignment horizontal="right" vertical="center"/>
    </xf>
    <xf numFmtId="0" fontId="11" fillId="0" borderId="42" xfId="53" applyFont="1" applyFill="1" applyBorder="1" applyAlignment="1">
      <alignment horizontal="center" vertical="center"/>
    </xf>
    <xf numFmtId="0" fontId="32" fillId="0" borderId="39" xfId="53" applyFont="1" applyFill="1" applyBorder="1" applyAlignment="1">
      <alignment horizontal="left" vertical="center"/>
    </xf>
    <xf numFmtId="0" fontId="11" fillId="0" borderId="25" xfId="53" applyFont="1" applyFill="1" applyBorder="1" applyAlignment="1">
      <alignment horizontal="center" vertical="center"/>
    </xf>
    <xf numFmtId="0" fontId="27" fillId="0" borderId="0" xfId="54" applyFont="1" applyFill="1" applyAlignment="1">
      <alignment horizontal="center"/>
    </xf>
    <xf numFmtId="0" fontId="17" fillId="0" borderId="43" xfId="53" applyFont="1" applyFill="1" applyBorder="1" applyAlignment="1">
      <alignment horizontal="left" vertical="center"/>
    </xf>
    <xf numFmtId="0" fontId="0" fillId="0" borderId="44" xfId="53" applyFont="1" applyFill="1" applyBorder="1" applyAlignment="1">
      <alignment horizontal="center" vertical="center"/>
    </xf>
    <xf numFmtId="0" fontId="34" fillId="0" borderId="44" xfId="53" applyFont="1" applyFill="1" applyBorder="1" applyAlignment="1">
      <alignment horizontal="center" vertical="center"/>
    </xf>
    <xf numFmtId="0" fontId="17" fillId="0" borderId="44" xfId="53" applyFont="1" applyFill="1" applyBorder="1" applyAlignment="1">
      <alignment vertical="center"/>
    </xf>
    <xf numFmtId="0" fontId="19" fillId="0" borderId="44" xfId="53" applyFont="1" applyFill="1" applyBorder="1" applyAlignment="1">
      <alignment horizontal="center" vertical="center"/>
    </xf>
    <xf numFmtId="0" fontId="19" fillId="0" borderId="45" xfId="53" applyFont="1" applyFill="1" applyBorder="1" applyAlignment="1">
      <alignment horizontal="center" vertical="center"/>
    </xf>
    <xf numFmtId="0" fontId="15" fillId="0" borderId="46" xfId="54" applyFont="1" applyFill="1" applyBorder="1" applyAlignment="1"/>
    <xf numFmtId="0" fontId="35" fillId="0" borderId="47" xfId="54" applyFont="1" applyFill="1" applyBorder="1" applyAlignment="1" applyProtection="1">
      <alignment horizontal="center" vertical="center"/>
    </xf>
    <xf numFmtId="0" fontId="29" fillId="0" borderId="2" xfId="54" applyFont="1" applyFill="1" applyBorder="1" applyAlignment="1">
      <alignment horizontal="center" vertical="center"/>
    </xf>
    <xf numFmtId="0" fontId="11" fillId="0" borderId="2" xfId="54" applyFont="1" applyFill="1" applyBorder="1" applyAlignment="1">
      <alignment horizontal="center" vertical="center"/>
    </xf>
    <xf numFmtId="0" fontId="20" fillId="0" borderId="7" xfId="57" applyFont="1" applyFill="1" applyBorder="1" applyAlignment="1">
      <alignment horizontal="center"/>
    </xf>
    <xf numFmtId="0" fontId="20" fillId="0" borderId="2" xfId="57" applyFont="1" applyFill="1" applyBorder="1" applyAlignment="1">
      <alignment horizontal="center"/>
    </xf>
    <xf numFmtId="0" fontId="20" fillId="5" borderId="2" xfId="57" applyFont="1" applyFill="1" applyBorder="1" applyAlignment="1">
      <alignment horizontal="center"/>
    </xf>
    <xf numFmtId="49" fontId="36" fillId="0" borderId="2" xfId="30" applyNumberFormat="1" applyFont="1" applyFill="1" applyBorder="1" applyAlignment="1">
      <alignment horizontal="center" vertical="center"/>
    </xf>
    <xf numFmtId="0" fontId="37" fillId="0" borderId="4" xfId="57" applyFont="1" applyFill="1" applyBorder="1" applyAlignment="1">
      <alignment horizontal="center"/>
    </xf>
    <xf numFmtId="178" fontId="38" fillId="0" borderId="2" xfId="57" applyNumberFormat="1" applyFont="1" applyFill="1" applyBorder="1" applyAlignment="1">
      <alignment horizontal="center"/>
    </xf>
    <xf numFmtId="0" fontId="37" fillId="5" borderId="2" xfId="0" applyFont="1" applyFill="1" applyBorder="1" applyAlignment="1">
      <alignment horizontal="center" vertical="center"/>
    </xf>
    <xf numFmtId="0" fontId="37" fillId="0" borderId="2" xfId="57" applyFont="1" applyFill="1" applyBorder="1" applyAlignment="1">
      <alignment horizontal="center"/>
    </xf>
    <xf numFmtId="49" fontId="37" fillId="5" borderId="4" xfId="62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/>
    </xf>
    <xf numFmtId="0" fontId="37" fillId="5" borderId="2" xfId="0" applyFont="1" applyFill="1" applyBorder="1" applyAlignment="1">
      <alignment horizontal="center"/>
    </xf>
    <xf numFmtId="0" fontId="39" fillId="0" borderId="47" xfId="61" applyFont="1" applyFill="1" applyBorder="1" applyAlignment="1">
      <alignment horizontal="center"/>
    </xf>
    <xf numFmtId="0" fontId="40" fillId="0" borderId="2" xfId="0" applyNumberFormat="1" applyFont="1" applyFill="1" applyBorder="1" applyAlignment="1">
      <alignment horizontal="center" vertical="center"/>
    </xf>
    <xf numFmtId="178" fontId="23" fillId="0" borderId="5" xfId="0" applyNumberFormat="1" applyFont="1" applyFill="1" applyBorder="1" applyAlignment="1">
      <alignment horizontal="center" vertical="center"/>
    </xf>
    <xf numFmtId="0" fontId="15" fillId="0" borderId="8" xfId="54" applyFont="1" applyFill="1" applyBorder="1" applyAlignment="1"/>
    <xf numFmtId="0" fontId="25" fillId="0" borderId="48" xfId="0" applyFont="1" applyFill="1" applyBorder="1" applyAlignment="1">
      <alignment horizontal="center" vertical="center"/>
    </xf>
    <xf numFmtId="0" fontId="25" fillId="0" borderId="49" xfId="0" applyNumberFormat="1" applyFont="1" applyFill="1" applyBorder="1" applyAlignment="1">
      <alignment horizontal="center" vertical="center"/>
    </xf>
    <xf numFmtId="0" fontId="26" fillId="0" borderId="49" xfId="0" applyFont="1" applyFill="1" applyBorder="1" applyAlignment="1">
      <alignment horizontal="center" vertical="center"/>
    </xf>
    <xf numFmtId="0" fontId="25" fillId="0" borderId="50" xfId="0" applyNumberFormat="1" applyFont="1" applyFill="1" applyBorder="1" applyAlignment="1">
      <alignment horizontal="center" vertical="center"/>
    </xf>
    <xf numFmtId="0" fontId="15" fillId="0" borderId="51" xfId="54" applyFont="1" applyFill="1" applyBorder="1" applyAlignment="1"/>
    <xf numFmtId="179" fontId="25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7" fillId="0" borderId="52" xfId="53" applyFont="1" applyFill="1" applyBorder="1" applyAlignment="1">
      <alignment horizontal="left" vertical="center"/>
    </xf>
    <xf numFmtId="0" fontId="15" fillId="0" borderId="44" xfId="53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29" fillId="0" borderId="7" xfId="54" applyFont="1" applyFill="1" applyBorder="1" applyAlignment="1" applyProtection="1">
      <alignment horizontal="center" vertical="center"/>
    </xf>
    <xf numFmtId="0" fontId="29" fillId="0" borderId="2" xfId="54" applyFont="1" applyFill="1" applyBorder="1" applyAlignment="1" applyProtection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49" fontId="10" fillId="0" borderId="21" xfId="0" applyNumberFormat="1" applyFont="1" applyFill="1" applyBorder="1" applyAlignment="1">
      <alignment horizontal="center" vertical="center"/>
    </xf>
    <xf numFmtId="49" fontId="10" fillId="0" borderId="53" xfId="0" applyNumberFormat="1" applyFont="1" applyFill="1" applyBorder="1" applyAlignment="1">
      <alignment horizontal="center" vertical="center"/>
    </xf>
    <xf numFmtId="49" fontId="10" fillId="0" borderId="54" xfId="0" applyNumberFormat="1" applyFont="1" applyFill="1" applyBorder="1" applyAlignment="1">
      <alignment horizontal="center" vertical="center"/>
    </xf>
    <xf numFmtId="49" fontId="10" fillId="0" borderId="33" xfId="0" applyNumberFormat="1" applyFont="1" applyFill="1" applyBorder="1" applyAlignment="1">
      <alignment horizontal="center" vertical="center"/>
    </xf>
    <xf numFmtId="49" fontId="27" fillId="0" borderId="38" xfId="56" applyNumberFormat="1" applyFont="1" applyFill="1" applyBorder="1" applyAlignment="1">
      <alignment horizontal="center" vertical="center"/>
    </xf>
    <xf numFmtId="49" fontId="15" fillId="0" borderId="55" xfId="54" applyNumberFormat="1" applyFont="1" applyFill="1" applyBorder="1" applyAlignment="1">
      <alignment horizontal="center"/>
    </xf>
    <xf numFmtId="49" fontId="27" fillId="0" borderId="56" xfId="56" applyNumberFormat="1" applyFont="1" applyFill="1" applyBorder="1" applyAlignment="1">
      <alignment horizontal="center" vertical="center"/>
    </xf>
    <xf numFmtId="49" fontId="15" fillId="0" borderId="56" xfId="54" applyNumberFormat="1" applyFont="1" applyFill="1" applyBorder="1" applyAlignment="1">
      <alignment horizontal="center"/>
    </xf>
    <xf numFmtId="49" fontId="10" fillId="0" borderId="56" xfId="0" applyNumberFormat="1" applyFont="1" applyFill="1" applyBorder="1" applyAlignment="1">
      <alignment horizontal="center" vertical="center"/>
    </xf>
    <xf numFmtId="58" fontId="27" fillId="0" borderId="0" xfId="54" applyNumberFormat="1" applyFont="1" applyFill="1" applyAlignment="1">
      <alignment horizontal="left"/>
    </xf>
    <xf numFmtId="0" fontId="6" fillId="0" borderId="0" xfId="53" applyFont="1" applyAlignment="1">
      <alignment horizontal="left" vertical="center"/>
    </xf>
    <xf numFmtId="0" fontId="33" fillId="0" borderId="57" xfId="53" applyFont="1" applyBorder="1" applyAlignment="1">
      <alignment horizontal="left" vertical="center"/>
    </xf>
    <xf numFmtId="0" fontId="18" fillId="0" borderId="58" xfId="53" applyFont="1" applyBorder="1" applyAlignment="1">
      <alignment horizontal="center" vertical="center"/>
    </xf>
    <xf numFmtId="0" fontId="33" fillId="0" borderId="58" xfId="53" applyFont="1" applyBorder="1" applyAlignment="1">
      <alignment horizontal="center" vertical="center"/>
    </xf>
    <xf numFmtId="0" fontId="32" fillId="0" borderId="58" xfId="53" applyFont="1" applyBorder="1" applyAlignment="1">
      <alignment horizontal="left" vertical="center"/>
    </xf>
    <xf numFmtId="0" fontId="32" fillId="0" borderId="27" xfId="53" applyFont="1" applyBorder="1" applyAlignment="1">
      <alignment horizontal="center" vertical="center"/>
    </xf>
    <xf numFmtId="0" fontId="32" fillId="0" borderId="28" xfId="53" applyFont="1" applyBorder="1" applyAlignment="1">
      <alignment horizontal="center" vertical="center"/>
    </xf>
    <xf numFmtId="0" fontId="32" fillId="0" borderId="39" xfId="53" applyFont="1" applyBorder="1" applyAlignment="1">
      <alignment horizontal="center" vertical="center"/>
    </xf>
    <xf numFmtId="0" fontId="33" fillId="0" borderId="27" xfId="53" applyFont="1" applyBorder="1" applyAlignment="1">
      <alignment horizontal="center" vertical="center"/>
    </xf>
    <xf numFmtId="0" fontId="33" fillId="0" borderId="28" xfId="53" applyFont="1" applyBorder="1" applyAlignment="1">
      <alignment horizontal="center" vertical="center"/>
    </xf>
    <xf numFmtId="0" fontId="33" fillId="0" borderId="39" xfId="53" applyFont="1" applyBorder="1" applyAlignment="1">
      <alignment horizontal="center" vertical="center"/>
    </xf>
    <xf numFmtId="0" fontId="32" fillId="0" borderId="29" xfId="53" applyFont="1" applyBorder="1" applyAlignment="1">
      <alignment horizontal="left" vertical="center"/>
    </xf>
    <xf numFmtId="0" fontId="32" fillId="0" borderId="21" xfId="53" applyFont="1" applyBorder="1" applyAlignment="1">
      <alignment horizontal="left" vertical="center"/>
    </xf>
    <xf numFmtId="14" fontId="18" fillId="0" borderId="21" xfId="53" applyNumberFormat="1" applyFont="1" applyBorder="1" applyAlignment="1">
      <alignment horizontal="center" vertical="center"/>
    </xf>
    <xf numFmtId="14" fontId="18" fillId="0" borderId="22" xfId="53" applyNumberFormat="1" applyFont="1" applyBorder="1" applyAlignment="1">
      <alignment horizontal="center" vertical="center"/>
    </xf>
    <xf numFmtId="0" fontId="32" fillId="0" borderId="29" xfId="53" applyFont="1" applyBorder="1" applyAlignment="1">
      <alignment vertical="center"/>
    </xf>
    <xf numFmtId="49" fontId="18" fillId="0" borderId="21" xfId="53" applyNumberFormat="1" applyFont="1" applyBorder="1" applyAlignment="1">
      <alignment horizontal="center" vertical="center"/>
    </xf>
    <xf numFmtId="0" fontId="18" fillId="0" borderId="22" xfId="53" applyFont="1" applyBorder="1" applyAlignment="1">
      <alignment horizontal="center" vertical="center"/>
    </xf>
    <xf numFmtId="0" fontId="32" fillId="0" borderId="21" xfId="53" applyFont="1" applyBorder="1" applyAlignment="1">
      <alignment vertical="center"/>
    </xf>
    <xf numFmtId="0" fontId="18" fillId="0" borderId="59" xfId="53" applyFont="1" applyBorder="1" applyAlignment="1">
      <alignment horizontal="center" vertical="center"/>
    </xf>
    <xf numFmtId="0" fontId="18" fillId="0" borderId="60" xfId="53" applyFont="1" applyBorder="1" applyAlignment="1">
      <alignment horizontal="center" vertical="center"/>
    </xf>
    <xf numFmtId="0" fontId="6" fillId="0" borderId="21" xfId="53" applyFont="1" applyBorder="1" applyAlignment="1">
      <alignment vertical="center"/>
    </xf>
    <xf numFmtId="0" fontId="42" fillId="0" borderId="30" xfId="53" applyFont="1" applyBorder="1" applyAlignment="1">
      <alignment vertical="center"/>
    </xf>
    <xf numFmtId="0" fontId="18" fillId="0" borderId="61" xfId="53" applyFont="1" applyBorder="1" applyAlignment="1">
      <alignment horizontal="center" vertical="center"/>
    </xf>
    <xf numFmtId="0" fontId="18" fillId="0" borderId="42" xfId="53" applyFont="1" applyBorder="1" applyAlignment="1">
      <alignment horizontal="center" vertical="center"/>
    </xf>
    <xf numFmtId="0" fontId="32" fillId="0" borderId="30" xfId="53" applyFont="1" applyBorder="1" applyAlignment="1">
      <alignment horizontal="left" vertical="center"/>
    </xf>
    <xf numFmtId="0" fontId="32" fillId="0" borderId="24" xfId="53" applyFont="1" applyBorder="1" applyAlignment="1">
      <alignment horizontal="left" vertical="center"/>
    </xf>
    <xf numFmtId="14" fontId="18" fillId="0" borderId="24" xfId="53" applyNumberFormat="1" applyFont="1" applyBorder="1" applyAlignment="1">
      <alignment horizontal="center" vertical="center"/>
    </xf>
    <xf numFmtId="14" fontId="18" fillId="0" borderId="25" xfId="53" applyNumberFormat="1" applyFont="1" applyBorder="1" applyAlignment="1">
      <alignment horizontal="center" vertical="center"/>
    </xf>
    <xf numFmtId="0" fontId="33" fillId="0" borderId="0" xfId="53" applyFont="1" applyBorder="1" applyAlignment="1">
      <alignment horizontal="left" vertical="center"/>
    </xf>
    <xf numFmtId="0" fontId="32" fillId="0" borderId="27" xfId="53" applyFont="1" applyBorder="1" applyAlignment="1">
      <alignment vertical="center"/>
    </xf>
    <xf numFmtId="0" fontId="6" fillId="0" borderId="28" xfId="53" applyFont="1" applyBorder="1" applyAlignment="1">
      <alignment horizontal="left" vertical="center"/>
    </xf>
    <xf numFmtId="0" fontId="18" fillId="0" borderId="28" xfId="53" applyFont="1" applyBorder="1" applyAlignment="1">
      <alignment horizontal="left" vertical="center"/>
    </xf>
    <xf numFmtId="0" fontId="6" fillId="0" borderId="28" xfId="53" applyFont="1" applyBorder="1" applyAlignment="1">
      <alignment vertical="center"/>
    </xf>
    <xf numFmtId="0" fontId="32" fillId="0" borderId="28" xfId="53" applyFont="1" applyBorder="1" applyAlignment="1">
      <alignment vertical="center"/>
    </xf>
    <xf numFmtId="0" fontId="6" fillId="0" borderId="21" xfId="53" applyFont="1" applyBorder="1" applyAlignment="1">
      <alignment horizontal="left" vertical="center"/>
    </xf>
    <xf numFmtId="0" fontId="32" fillId="0" borderId="0" xfId="53" applyFont="1" applyBorder="1" applyAlignment="1">
      <alignment horizontal="left" vertical="center"/>
    </xf>
    <xf numFmtId="0" fontId="11" fillId="0" borderId="37" xfId="53" applyFont="1" applyBorder="1" applyAlignment="1">
      <alignment horizontal="left" vertical="center" wrapText="1"/>
    </xf>
    <xf numFmtId="0" fontId="11" fillId="0" borderId="32" xfId="53" applyFont="1" applyBorder="1" applyAlignment="1">
      <alignment horizontal="left" vertical="center" wrapText="1"/>
    </xf>
    <xf numFmtId="0" fontId="11" fillId="0" borderId="62" xfId="53" applyFont="1" applyBorder="1" applyAlignment="1">
      <alignment horizontal="left" vertical="center" wrapText="1"/>
    </xf>
    <xf numFmtId="0" fontId="11" fillId="0" borderId="35" xfId="53" applyFont="1" applyBorder="1" applyAlignment="1">
      <alignment horizontal="left" vertical="center"/>
    </xf>
    <xf numFmtId="0" fontId="11" fillId="0" borderId="34" xfId="53" applyFont="1" applyBorder="1" applyAlignment="1">
      <alignment horizontal="left" vertical="center"/>
    </xf>
    <xf numFmtId="0" fontId="11" fillId="0" borderId="38" xfId="53" applyFont="1" applyBorder="1" applyAlignment="1">
      <alignment horizontal="left" vertical="center"/>
    </xf>
    <xf numFmtId="0" fontId="11" fillId="0" borderId="33" xfId="53" applyFont="1" applyBorder="1" applyAlignment="1">
      <alignment horizontal="left" vertical="center"/>
    </xf>
    <xf numFmtId="0" fontId="18" fillId="0" borderId="30" xfId="53" applyFont="1" applyBorder="1" applyAlignment="1">
      <alignment horizontal="left" vertical="center"/>
    </xf>
    <xf numFmtId="0" fontId="18" fillId="0" borderId="24" xfId="53" applyFont="1" applyBorder="1" applyAlignment="1">
      <alignment horizontal="left" vertical="center"/>
    </xf>
    <xf numFmtId="0" fontId="11" fillId="0" borderId="27" xfId="53" applyFont="1" applyBorder="1" applyAlignment="1">
      <alignment horizontal="left" vertical="center" wrapText="1"/>
    </xf>
    <xf numFmtId="0" fontId="11" fillId="0" borderId="28" xfId="53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32" fillId="0" borderId="29" xfId="53" applyFont="1" applyFill="1" applyBorder="1" applyAlignment="1">
      <alignment horizontal="left" vertical="center"/>
    </xf>
    <xf numFmtId="0" fontId="32" fillId="0" borderId="30" xfId="53" applyFont="1" applyBorder="1" applyAlignment="1">
      <alignment horizontal="center" vertical="center"/>
    </xf>
    <xf numFmtId="0" fontId="32" fillId="0" borderId="24" xfId="53" applyFont="1" applyBorder="1" applyAlignment="1">
      <alignment horizontal="center" vertical="center"/>
    </xf>
    <xf numFmtId="0" fontId="32" fillId="0" borderId="29" xfId="53" applyFont="1" applyBorder="1" applyAlignment="1">
      <alignment horizontal="center" vertical="center"/>
    </xf>
    <xf numFmtId="0" fontId="32" fillId="0" borderId="21" xfId="53" applyFont="1" applyBorder="1" applyAlignment="1">
      <alignment horizontal="center" vertical="center"/>
    </xf>
    <xf numFmtId="0" fontId="31" fillId="0" borderId="21" xfId="53" applyFont="1" applyBorder="1" applyAlignment="1">
      <alignment horizontal="left" vertical="center"/>
    </xf>
    <xf numFmtId="0" fontId="32" fillId="0" borderId="63" xfId="53" applyFont="1" applyFill="1" applyBorder="1" applyAlignment="1">
      <alignment horizontal="left" vertical="center"/>
    </xf>
    <xf numFmtId="0" fontId="32" fillId="0" borderId="64" xfId="53" applyFont="1" applyFill="1" applyBorder="1" applyAlignment="1">
      <alignment horizontal="left" vertical="center"/>
    </xf>
    <xf numFmtId="0" fontId="33" fillId="0" borderId="0" xfId="53" applyFont="1" applyFill="1" applyBorder="1" applyAlignment="1">
      <alignment horizontal="left" vertical="center"/>
    </xf>
    <xf numFmtId="0" fontId="18" fillId="0" borderId="37" xfId="53" applyFont="1" applyFill="1" applyBorder="1" applyAlignment="1">
      <alignment horizontal="left" vertical="center"/>
    </xf>
    <xf numFmtId="0" fontId="18" fillId="0" borderId="32" xfId="53" applyFont="1" applyFill="1" applyBorder="1" applyAlignment="1">
      <alignment horizontal="left" vertical="center"/>
    </xf>
    <xf numFmtId="0" fontId="18" fillId="0" borderId="35" xfId="53" applyFont="1" applyFill="1" applyBorder="1" applyAlignment="1">
      <alignment horizontal="left" vertical="center"/>
    </xf>
    <xf numFmtId="0" fontId="18" fillId="0" borderId="34" xfId="53" applyFont="1" applyFill="1" applyBorder="1" applyAlignment="1">
      <alignment horizontal="left" vertical="center"/>
    </xf>
    <xf numFmtId="0" fontId="32" fillId="0" borderId="35" xfId="53" applyFont="1" applyBorder="1" applyAlignment="1">
      <alignment horizontal="left" vertical="center"/>
    </xf>
    <xf numFmtId="0" fontId="32" fillId="0" borderId="34" xfId="53" applyFont="1" applyBorder="1" applyAlignment="1">
      <alignment horizontal="left" vertical="center"/>
    </xf>
    <xf numFmtId="0" fontId="33" fillId="0" borderId="65" xfId="53" applyFont="1" applyBorder="1" applyAlignment="1">
      <alignment vertical="center"/>
    </xf>
    <xf numFmtId="0" fontId="18" fillId="0" borderId="66" xfId="53" applyFont="1" applyBorder="1" applyAlignment="1">
      <alignment horizontal="center" vertical="center"/>
    </xf>
    <xf numFmtId="0" fontId="33" fillId="0" borderId="66" xfId="53" applyFont="1" applyBorder="1" applyAlignment="1">
      <alignment vertical="center"/>
    </xf>
    <xf numFmtId="58" fontId="6" fillId="0" borderId="66" xfId="53" applyNumberFormat="1" applyFont="1" applyBorder="1" applyAlignment="1">
      <alignment vertical="center"/>
    </xf>
    <xf numFmtId="0" fontId="33" fillId="0" borderId="66" xfId="53" applyFont="1" applyBorder="1" applyAlignment="1">
      <alignment horizontal="center" vertical="center"/>
    </xf>
    <xf numFmtId="0" fontId="33" fillId="0" borderId="67" xfId="53" applyFont="1" applyFill="1" applyBorder="1" applyAlignment="1">
      <alignment horizontal="left" vertical="center"/>
    </xf>
    <xf numFmtId="0" fontId="33" fillId="0" borderId="66" xfId="53" applyFont="1" applyFill="1" applyBorder="1" applyAlignment="1">
      <alignment horizontal="left" vertical="center"/>
    </xf>
    <xf numFmtId="0" fontId="33" fillId="0" borderId="68" xfId="53" applyFont="1" applyFill="1" applyBorder="1" applyAlignment="1">
      <alignment horizontal="center" vertical="center"/>
    </xf>
    <xf numFmtId="0" fontId="33" fillId="0" borderId="53" xfId="53" applyFont="1" applyFill="1" applyBorder="1" applyAlignment="1">
      <alignment horizontal="center" vertical="center"/>
    </xf>
    <xf numFmtId="0" fontId="33" fillId="0" borderId="30" xfId="53" applyFont="1" applyFill="1" applyBorder="1" applyAlignment="1">
      <alignment horizontal="center" vertical="center"/>
    </xf>
    <xf numFmtId="0" fontId="33" fillId="0" borderId="24" xfId="53" applyFont="1" applyFill="1" applyBorder="1" applyAlignment="1">
      <alignment horizontal="center" vertical="center"/>
    </xf>
    <xf numFmtId="0" fontId="6" fillId="0" borderId="58" xfId="53" applyFont="1" applyBorder="1" applyAlignment="1">
      <alignment horizontal="center" vertical="center"/>
    </xf>
    <xf numFmtId="0" fontId="6" fillId="0" borderId="69" xfId="53" applyFont="1" applyBorder="1" applyAlignment="1">
      <alignment horizontal="center" vertical="center"/>
    </xf>
    <xf numFmtId="0" fontId="18" fillId="0" borderId="25" xfId="53" applyFont="1" applyBorder="1" applyAlignment="1">
      <alignment horizontal="left" vertical="center"/>
    </xf>
    <xf numFmtId="0" fontId="18" fillId="0" borderId="39" xfId="53" applyFont="1" applyBorder="1" applyAlignment="1">
      <alignment horizontal="left" vertical="center"/>
    </xf>
    <xf numFmtId="0" fontId="32" fillId="0" borderId="25" xfId="53" applyFont="1" applyBorder="1" applyAlignment="1">
      <alignment horizontal="left" vertical="center"/>
    </xf>
    <xf numFmtId="0" fontId="31" fillId="0" borderId="28" xfId="53" applyFont="1" applyBorder="1" applyAlignment="1">
      <alignment horizontal="left" vertical="center"/>
    </xf>
    <xf numFmtId="0" fontId="31" fillId="0" borderId="39" xfId="53" applyFont="1" applyBorder="1" applyAlignment="1">
      <alignment horizontal="left" vertical="center"/>
    </xf>
    <xf numFmtId="0" fontId="31" fillId="0" borderId="33" xfId="53" applyFont="1" applyBorder="1" applyAlignment="1">
      <alignment horizontal="left" vertical="center"/>
    </xf>
    <xf numFmtId="0" fontId="31" fillId="0" borderId="34" xfId="53" applyFont="1" applyBorder="1" applyAlignment="1">
      <alignment horizontal="left" vertical="center"/>
    </xf>
    <xf numFmtId="0" fontId="31" fillId="0" borderId="41" xfId="53" applyFont="1" applyBorder="1" applyAlignment="1">
      <alignment horizontal="left" vertical="center"/>
    </xf>
    <xf numFmtId="0" fontId="18" fillId="0" borderId="22" xfId="53" applyFont="1" applyFill="1" applyBorder="1" applyAlignment="1">
      <alignment horizontal="left" vertical="center"/>
    </xf>
    <xf numFmtId="0" fontId="32" fillId="0" borderId="25" xfId="53" applyFont="1" applyBorder="1" applyAlignment="1">
      <alignment horizontal="center" vertical="center"/>
    </xf>
    <xf numFmtId="0" fontId="31" fillId="0" borderId="22" xfId="53" applyFont="1" applyBorder="1" applyAlignment="1">
      <alignment horizontal="left" vertical="center"/>
    </xf>
    <xf numFmtId="0" fontId="32" fillId="0" borderId="42" xfId="53" applyFont="1" applyFill="1" applyBorder="1" applyAlignment="1">
      <alignment horizontal="left" vertical="center"/>
    </xf>
    <xf numFmtId="0" fontId="18" fillId="0" borderId="40" xfId="53" applyFont="1" applyFill="1" applyBorder="1" applyAlignment="1">
      <alignment horizontal="left" vertical="center"/>
    </xf>
    <xf numFmtId="0" fontId="18" fillId="0" borderId="41" xfId="53" applyFont="1" applyFill="1" applyBorder="1" applyAlignment="1">
      <alignment horizontal="left" vertical="center"/>
    </xf>
    <xf numFmtId="0" fontId="32" fillId="0" borderId="41" xfId="53" applyFont="1" applyBorder="1" applyAlignment="1">
      <alignment horizontal="left" vertical="center"/>
    </xf>
    <xf numFmtId="0" fontId="18" fillId="0" borderId="70" xfId="53" applyFont="1" applyBorder="1" applyAlignment="1">
      <alignment horizontal="center" vertical="center"/>
    </xf>
    <xf numFmtId="0" fontId="33" fillId="0" borderId="71" xfId="53" applyFont="1" applyFill="1" applyBorder="1" applyAlignment="1">
      <alignment horizontal="left" vertical="center"/>
    </xf>
    <xf numFmtId="0" fontId="33" fillId="0" borderId="72" xfId="53" applyFont="1" applyFill="1" applyBorder="1" applyAlignment="1">
      <alignment horizontal="center" vertical="center"/>
    </xf>
    <xf numFmtId="0" fontId="33" fillId="0" borderId="25" xfId="53" applyFont="1" applyFill="1" applyBorder="1" applyAlignment="1">
      <alignment horizontal="center" vertical="center"/>
    </xf>
    <xf numFmtId="0" fontId="15" fillId="0" borderId="0" xfId="54" applyFont="1" applyFill="1" applyAlignment="1">
      <alignment horizontal="left"/>
    </xf>
    <xf numFmtId="0" fontId="17" fillId="0" borderId="73" xfId="53" applyFont="1" applyFill="1" applyBorder="1" applyAlignment="1">
      <alignment horizontal="center" vertical="center"/>
    </xf>
    <xf numFmtId="0" fontId="18" fillId="0" borderId="73" xfId="53" applyFont="1" applyFill="1" applyBorder="1" applyAlignment="1">
      <alignment horizontal="center" vertical="center"/>
    </xf>
    <xf numFmtId="0" fontId="17" fillId="0" borderId="52" xfId="53" applyFont="1" applyFill="1" applyBorder="1" applyAlignment="1">
      <alignment horizontal="center" vertical="center"/>
    </xf>
    <xf numFmtId="0" fontId="20" fillId="0" borderId="3" xfId="55" applyFont="1" applyFill="1" applyBorder="1" applyAlignment="1">
      <alignment horizontal="center" vertical="center"/>
    </xf>
    <xf numFmtId="0" fontId="20" fillId="0" borderId="4" xfId="55" applyFont="1" applyFill="1" applyBorder="1" applyAlignment="1">
      <alignment horizontal="center" vertical="center"/>
    </xf>
    <xf numFmtId="0" fontId="25" fillId="0" borderId="2" xfId="55" applyFont="1" applyFill="1" applyBorder="1" applyAlignment="1">
      <alignment vertical="center"/>
    </xf>
    <xf numFmtId="0" fontId="25" fillId="0" borderId="2" xfId="55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/>
    </xf>
    <xf numFmtId="0" fontId="24" fillId="0" borderId="48" xfId="0" applyNumberFormat="1" applyFont="1" applyFill="1" applyBorder="1" applyAlignment="1">
      <alignment shrinkToFit="1"/>
    </xf>
    <xf numFmtId="0" fontId="15" fillId="0" borderId="44" xfId="54" applyFont="1" applyFill="1" applyBorder="1" applyAlignment="1">
      <alignment horizontal="center"/>
    </xf>
    <xf numFmtId="0" fontId="17" fillId="0" borderId="44" xfId="53" applyFont="1" applyFill="1" applyBorder="1" applyAlignment="1">
      <alignment horizontal="left" vertical="center"/>
    </xf>
    <xf numFmtId="0" fontId="15" fillId="0" borderId="74" xfId="53" applyFont="1" applyFill="1" applyBorder="1" applyAlignment="1">
      <alignment horizontal="center" vertical="center"/>
    </xf>
    <xf numFmtId="0" fontId="0" fillId="0" borderId="75" xfId="0" applyFont="1" applyFill="1" applyBorder="1" applyAlignment="1">
      <alignment horizontal="left" vertical="center"/>
    </xf>
    <xf numFmtId="0" fontId="29" fillId="0" borderId="76" xfId="54" applyFont="1" applyFill="1" applyBorder="1" applyAlignment="1" applyProtection="1">
      <alignment horizontal="center" vertical="center"/>
    </xf>
    <xf numFmtId="0" fontId="0" fillId="0" borderId="77" xfId="0" applyFont="1" applyFill="1" applyBorder="1" applyAlignment="1">
      <alignment horizontal="left" vertical="center"/>
    </xf>
    <xf numFmtId="180" fontId="20" fillId="0" borderId="8" xfId="0" applyNumberFormat="1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36" fillId="0" borderId="78" xfId="0" applyFont="1" applyFill="1" applyBorder="1" applyAlignment="1">
      <alignment horizontal="center" vertical="center"/>
    </xf>
    <xf numFmtId="0" fontId="20" fillId="0" borderId="21" xfId="0" applyNumberFormat="1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 wrapText="1"/>
    </xf>
    <xf numFmtId="0" fontId="15" fillId="0" borderId="21" xfId="54" applyFont="1" applyFill="1" applyBorder="1" applyAlignment="1"/>
    <xf numFmtId="0" fontId="20" fillId="0" borderId="79" xfId="0" applyNumberFormat="1" applyFont="1" applyFill="1" applyBorder="1" applyAlignment="1">
      <alignment horizontal="center" vertical="center"/>
    </xf>
    <xf numFmtId="49" fontId="27" fillId="0" borderId="79" xfId="56" applyNumberFormat="1" applyFont="1" applyFill="1" applyBorder="1" applyAlignment="1">
      <alignment horizontal="center" vertical="center"/>
    </xf>
    <xf numFmtId="0" fontId="15" fillId="0" borderId="50" xfId="54" applyFont="1" applyFill="1" applyBorder="1" applyAlignment="1">
      <alignment horizontal="center"/>
    </xf>
    <xf numFmtId="49" fontId="27" fillId="0" borderId="80" xfId="56" applyNumberFormat="1" applyFont="1" applyFill="1" applyBorder="1" applyAlignment="1">
      <alignment horizontal="center" vertical="center"/>
    </xf>
    <xf numFmtId="14" fontId="29" fillId="0" borderId="0" xfId="54" applyNumberFormat="1" applyFont="1" applyFill="1" applyAlignment="1"/>
    <xf numFmtId="0" fontId="6" fillId="0" borderId="0" xfId="53" applyFont="1" applyBorder="1" applyAlignment="1">
      <alignment horizontal="left" vertical="center"/>
    </xf>
    <xf numFmtId="0" fontId="43" fillId="0" borderId="26" xfId="53" applyFont="1" applyBorder="1" applyAlignment="1">
      <alignment horizontal="center" vertical="top"/>
    </xf>
    <xf numFmtId="0" fontId="32" fillId="0" borderId="81" xfId="53" applyFont="1" applyBorder="1" applyAlignment="1">
      <alignment horizontal="left" vertical="center"/>
    </xf>
    <xf numFmtId="0" fontId="32" fillId="0" borderId="26" xfId="53" applyFont="1" applyBorder="1" applyAlignment="1">
      <alignment horizontal="left" vertical="center"/>
    </xf>
    <xf numFmtId="0" fontId="32" fillId="0" borderId="36" xfId="53" applyFont="1" applyBorder="1" applyAlignment="1">
      <alignment horizontal="left" vertical="center"/>
    </xf>
    <xf numFmtId="0" fontId="33" fillId="0" borderId="67" xfId="53" applyFont="1" applyBorder="1" applyAlignment="1">
      <alignment horizontal="left" vertical="center"/>
    </xf>
    <xf numFmtId="0" fontId="33" fillId="0" borderId="66" xfId="53" applyFont="1" applyBorder="1" applyAlignment="1">
      <alignment horizontal="left" vertical="center"/>
    </xf>
    <xf numFmtId="0" fontId="32" fillId="0" borderId="68" xfId="53" applyFont="1" applyBorder="1" applyAlignment="1">
      <alignment vertical="center"/>
    </xf>
    <xf numFmtId="0" fontId="6" fillId="0" borderId="53" xfId="53" applyFont="1" applyBorder="1" applyAlignment="1">
      <alignment horizontal="left" vertical="center"/>
    </xf>
    <xf numFmtId="0" fontId="18" fillId="0" borderId="53" xfId="53" applyFont="1" applyBorder="1" applyAlignment="1">
      <alignment horizontal="left" vertical="center"/>
    </xf>
    <xf numFmtId="0" fontId="6" fillId="0" borderId="53" xfId="53" applyFont="1" applyBorder="1" applyAlignment="1">
      <alignment vertical="center"/>
    </xf>
    <xf numFmtId="0" fontId="32" fillId="0" borderId="53" xfId="53" applyFont="1" applyBorder="1" applyAlignment="1">
      <alignment vertical="center"/>
    </xf>
    <xf numFmtId="0" fontId="32" fillId="0" borderId="68" xfId="53" applyFont="1" applyBorder="1" applyAlignment="1">
      <alignment horizontal="center" vertical="center"/>
    </xf>
    <xf numFmtId="0" fontId="18" fillId="0" borderId="53" xfId="53" applyFont="1" applyBorder="1" applyAlignment="1">
      <alignment horizontal="center" vertical="center"/>
    </xf>
    <xf numFmtId="0" fontId="32" fillId="0" borderId="53" xfId="53" applyFont="1" applyBorder="1" applyAlignment="1">
      <alignment horizontal="center" vertical="center"/>
    </xf>
    <xf numFmtId="0" fontId="6" fillId="0" borderId="53" xfId="53" applyFont="1" applyBorder="1" applyAlignment="1">
      <alignment horizontal="center" vertical="center"/>
    </xf>
    <xf numFmtId="0" fontId="18" fillId="0" borderId="21" xfId="53" applyFont="1" applyBorder="1" applyAlignment="1">
      <alignment horizontal="center" vertical="center"/>
    </xf>
    <xf numFmtId="0" fontId="6" fillId="0" borderId="21" xfId="53" applyFont="1" applyBorder="1" applyAlignment="1">
      <alignment horizontal="center" vertical="center"/>
    </xf>
    <xf numFmtId="0" fontId="32" fillId="0" borderId="63" xfId="53" applyFont="1" applyBorder="1" applyAlignment="1">
      <alignment horizontal="left" vertical="center" wrapText="1"/>
    </xf>
    <xf numFmtId="0" fontId="32" fillId="0" borderId="64" xfId="53" applyFont="1" applyBorder="1" applyAlignment="1">
      <alignment horizontal="left" vertical="center" wrapText="1"/>
    </xf>
    <xf numFmtId="0" fontId="32" fillId="0" borderId="82" xfId="53" applyFont="1" applyBorder="1" applyAlignment="1">
      <alignment horizontal="left" vertical="center"/>
    </xf>
    <xf numFmtId="0" fontId="32" fillId="0" borderId="83" xfId="53" applyFont="1" applyBorder="1" applyAlignment="1">
      <alignment horizontal="left" vertical="center"/>
    </xf>
    <xf numFmtId="0" fontId="44" fillId="0" borderId="84" xfId="53" applyFont="1" applyBorder="1" applyAlignment="1">
      <alignment horizontal="left" vertical="center" wrapText="1"/>
    </xf>
    <xf numFmtId="0" fontId="20" fillId="3" borderId="2" xfId="0" applyFont="1" applyFill="1" applyBorder="1" applyAlignment="1">
      <alignment horizontal="center" vertical="center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9" fontId="18" fillId="0" borderId="2" xfId="53" applyNumberFormat="1" applyFont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0" fontId="18" fillId="0" borderId="68" xfId="53" applyFont="1" applyBorder="1" applyAlignment="1">
      <alignment horizontal="left" vertical="center"/>
    </xf>
    <xf numFmtId="9" fontId="18" fillId="0" borderId="53" xfId="53" applyNumberFormat="1" applyFont="1" applyBorder="1" applyAlignment="1">
      <alignment horizontal="center" vertical="center"/>
    </xf>
    <xf numFmtId="0" fontId="18" fillId="0" borderId="29" xfId="53" applyFont="1" applyBorder="1" applyAlignment="1">
      <alignment horizontal="left" vertical="center"/>
    </xf>
    <xf numFmtId="9" fontId="18" fillId="0" borderId="21" xfId="53" applyNumberFormat="1" applyFont="1" applyBorder="1" applyAlignment="1">
      <alignment horizontal="center" vertical="center"/>
    </xf>
    <xf numFmtId="0" fontId="33" fillId="0" borderId="67" xfId="0" applyFont="1" applyBorder="1" applyAlignment="1">
      <alignment horizontal="left" vertical="center"/>
    </xf>
    <xf numFmtId="0" fontId="33" fillId="0" borderId="66" xfId="0" applyFont="1" applyBorder="1" applyAlignment="1">
      <alignment horizontal="left" vertical="center"/>
    </xf>
    <xf numFmtId="9" fontId="18" fillId="0" borderId="37" xfId="53" applyNumberFormat="1" applyFont="1" applyBorder="1" applyAlignment="1">
      <alignment horizontal="left" vertical="center"/>
    </xf>
    <xf numFmtId="9" fontId="18" fillId="0" borderId="32" xfId="53" applyNumberFormat="1" applyFont="1" applyBorder="1" applyAlignment="1">
      <alignment horizontal="left" vertical="center"/>
    </xf>
    <xf numFmtId="9" fontId="18" fillId="0" borderId="63" xfId="53" applyNumberFormat="1" applyFont="1" applyBorder="1" applyAlignment="1">
      <alignment horizontal="left" vertical="center"/>
    </xf>
    <xf numFmtId="9" fontId="18" fillId="0" borderId="64" xfId="53" applyNumberFormat="1" applyFont="1" applyBorder="1" applyAlignment="1">
      <alignment horizontal="left" vertical="center"/>
    </xf>
    <xf numFmtId="0" fontId="31" fillId="0" borderId="68" xfId="53" applyFont="1" applyFill="1" applyBorder="1" applyAlignment="1">
      <alignment horizontal="left" vertical="center"/>
    </xf>
    <xf numFmtId="0" fontId="31" fillId="0" borderId="53" xfId="53" applyFont="1" applyFill="1" applyBorder="1" applyAlignment="1">
      <alignment horizontal="left" vertical="center"/>
    </xf>
    <xf numFmtId="0" fontId="31" fillId="0" borderId="61" xfId="53" applyFont="1" applyFill="1" applyBorder="1" applyAlignment="1">
      <alignment horizontal="left" vertical="center"/>
    </xf>
    <xf numFmtId="0" fontId="31" fillId="0" borderId="64" xfId="53" applyFont="1" applyFill="1" applyBorder="1" applyAlignment="1">
      <alignment horizontal="left" vertical="center"/>
    </xf>
    <xf numFmtId="0" fontId="33" fillId="0" borderId="36" xfId="53" applyFont="1" applyFill="1" applyBorder="1" applyAlignment="1">
      <alignment horizontal="left" vertical="center"/>
    </xf>
    <xf numFmtId="0" fontId="18" fillId="0" borderId="85" xfId="53" applyFont="1" applyFill="1" applyBorder="1" applyAlignment="1">
      <alignment horizontal="left" vertical="center"/>
    </xf>
    <xf numFmtId="0" fontId="18" fillId="0" borderId="86" xfId="53" applyFont="1" applyFill="1" applyBorder="1" applyAlignment="1">
      <alignment horizontal="left" vertical="center"/>
    </xf>
    <xf numFmtId="0" fontId="33" fillId="0" borderId="57" xfId="53" applyFont="1" applyBorder="1" applyAlignment="1">
      <alignment vertical="center"/>
    </xf>
    <xf numFmtId="0" fontId="48" fillId="0" borderId="66" xfId="53" applyFont="1" applyBorder="1" applyAlignment="1">
      <alignment horizontal="center" vertical="center"/>
    </xf>
    <xf numFmtId="0" fontId="33" fillId="0" borderId="58" xfId="53" applyFont="1" applyBorder="1" applyAlignment="1">
      <alignment vertical="center"/>
    </xf>
    <xf numFmtId="0" fontId="18" fillId="0" borderId="87" xfId="53" applyFont="1" applyBorder="1" applyAlignment="1">
      <alignment vertical="center"/>
    </xf>
    <xf numFmtId="0" fontId="33" fillId="0" borderId="87" xfId="53" applyFont="1" applyBorder="1" applyAlignment="1">
      <alignment vertical="center"/>
    </xf>
    <xf numFmtId="58" fontId="6" fillId="0" borderId="58" xfId="53" applyNumberFormat="1" applyFont="1" applyBorder="1" applyAlignment="1">
      <alignment vertical="center"/>
    </xf>
    <xf numFmtId="0" fontId="33" fillId="0" borderId="36" xfId="53" applyFont="1" applyBorder="1" applyAlignment="1">
      <alignment horizontal="center" vertical="center"/>
    </xf>
    <xf numFmtId="0" fontId="18" fillId="0" borderId="88" xfId="53" applyFont="1" applyFill="1" applyBorder="1" applyAlignment="1">
      <alignment horizontal="left" vertical="center"/>
    </xf>
    <xf numFmtId="0" fontId="18" fillId="0" borderId="36" xfId="53" applyFont="1" applyFill="1" applyBorder="1" applyAlignment="1">
      <alignment horizontal="left" vertical="center"/>
    </xf>
    <xf numFmtId="0" fontId="32" fillId="0" borderId="89" xfId="53" applyFont="1" applyBorder="1" applyAlignment="1">
      <alignment horizontal="left" vertical="center"/>
    </xf>
    <xf numFmtId="0" fontId="33" fillId="0" borderId="71" xfId="53" applyFont="1" applyBorder="1" applyAlignment="1">
      <alignment horizontal="left" vertical="center"/>
    </xf>
    <xf numFmtId="0" fontId="18" fillId="0" borderId="72" xfId="53" applyFont="1" applyBorder="1" applyAlignment="1">
      <alignment horizontal="left" vertical="center"/>
    </xf>
    <xf numFmtId="0" fontId="32" fillId="0" borderId="0" xfId="53" applyFont="1" applyBorder="1" applyAlignment="1">
      <alignment vertical="center"/>
    </xf>
    <xf numFmtId="0" fontId="32" fillId="0" borderId="42" xfId="53" applyFont="1" applyBorder="1" applyAlignment="1">
      <alignment horizontal="left" vertical="center" wrapText="1"/>
    </xf>
    <xf numFmtId="0" fontId="32" fillId="0" borderId="90" xfId="53" applyFont="1" applyBorder="1" applyAlignment="1">
      <alignment horizontal="left" vertical="center"/>
    </xf>
    <xf numFmtId="0" fontId="32" fillId="0" borderId="2" xfId="53" applyFont="1" applyBorder="1" applyAlignment="1">
      <alignment horizontal="center" vertical="center"/>
    </xf>
    <xf numFmtId="0" fontId="31" fillId="0" borderId="2" xfId="53" applyFont="1" applyBorder="1" applyAlignment="1">
      <alignment horizontal="left" vertical="center"/>
    </xf>
    <xf numFmtId="0" fontId="49" fillId="0" borderId="2" xfId="53" applyFont="1" applyBorder="1" applyAlignment="1">
      <alignment horizontal="left" vertical="center"/>
    </xf>
    <xf numFmtId="0" fontId="11" fillId="0" borderId="2" xfId="53" applyFont="1" applyBorder="1" applyAlignment="1">
      <alignment horizontal="left" vertical="center"/>
    </xf>
    <xf numFmtId="0" fontId="11" fillId="0" borderId="72" xfId="53" applyFont="1" applyBorder="1" applyAlignment="1">
      <alignment horizontal="left" vertical="center"/>
    </xf>
    <xf numFmtId="0" fontId="11" fillId="0" borderId="22" xfId="53" applyFont="1" applyBorder="1" applyAlignment="1">
      <alignment horizontal="left" vertical="center"/>
    </xf>
    <xf numFmtId="0" fontId="33" fillId="0" borderId="71" xfId="0" applyFont="1" applyBorder="1" applyAlignment="1">
      <alignment horizontal="left" vertical="center"/>
    </xf>
    <xf numFmtId="9" fontId="18" fillId="0" borderId="40" xfId="53" applyNumberFormat="1" applyFont="1" applyBorder="1" applyAlignment="1">
      <alignment horizontal="left" vertical="center"/>
    </xf>
    <xf numFmtId="9" fontId="18" fillId="0" borderId="42" xfId="53" applyNumberFormat="1" applyFont="1" applyBorder="1" applyAlignment="1">
      <alignment horizontal="left" vertical="center"/>
    </xf>
    <xf numFmtId="0" fontId="31" fillId="0" borderId="72" xfId="53" applyFont="1" applyFill="1" applyBorder="1" applyAlignment="1">
      <alignment horizontal="left" vertical="center"/>
    </xf>
    <xf numFmtId="0" fontId="31" fillId="0" borderId="42" xfId="53" applyFont="1" applyFill="1" applyBorder="1" applyAlignment="1">
      <alignment horizontal="left" vertical="center"/>
    </xf>
    <xf numFmtId="0" fontId="18" fillId="0" borderId="91" xfId="53" applyFont="1" applyFill="1" applyBorder="1" applyAlignment="1">
      <alignment horizontal="left" vertical="center"/>
    </xf>
    <xf numFmtId="0" fontId="33" fillId="0" borderId="92" xfId="53" applyFont="1" applyBorder="1" applyAlignment="1">
      <alignment horizontal="center" vertical="center"/>
    </xf>
    <xf numFmtId="0" fontId="18" fillId="0" borderId="87" xfId="53" applyFont="1" applyBorder="1" applyAlignment="1">
      <alignment horizontal="center" vertical="center"/>
    </xf>
    <xf numFmtId="0" fontId="18" fillId="0" borderId="89" xfId="53" applyFont="1" applyBorder="1" applyAlignment="1">
      <alignment horizontal="center" vertical="center"/>
    </xf>
    <xf numFmtId="0" fontId="18" fillId="0" borderId="89" xfId="53" applyFont="1" applyFill="1" applyBorder="1" applyAlignment="1">
      <alignment horizontal="left" vertical="center"/>
    </xf>
    <xf numFmtId="0" fontId="50" fillId="0" borderId="9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51" fillId="0" borderId="15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6" borderId="5" xfId="0" applyFont="1" applyFill="1" applyBorder="1" applyAlignment="1">
      <alignment horizontal="center" vertical="center"/>
    </xf>
    <xf numFmtId="0" fontId="51" fillId="6" borderId="7" xfId="0" applyFont="1" applyFill="1" applyBorder="1" applyAlignment="1">
      <alignment horizontal="center" vertical="center"/>
    </xf>
    <xf numFmtId="0" fontId="51" fillId="6" borderId="2" xfId="0" applyFont="1" applyFill="1" applyBorder="1"/>
    <xf numFmtId="0" fontId="0" fillId="0" borderId="15" xfId="0" applyBorder="1"/>
    <xf numFmtId="0" fontId="0" fillId="6" borderId="2" xfId="0" applyFill="1" applyBorder="1"/>
    <xf numFmtId="0" fontId="0" fillId="0" borderId="16" xfId="0" applyBorder="1"/>
    <xf numFmtId="0" fontId="0" fillId="0" borderId="17" xfId="0" applyBorder="1"/>
    <xf numFmtId="0" fontId="0" fillId="6" borderId="17" xfId="0" applyFill="1" applyBorder="1"/>
    <xf numFmtId="0" fontId="0" fillId="7" borderId="0" xfId="0" applyFill="1"/>
    <xf numFmtId="0" fontId="50" fillId="0" borderId="93" xfId="0" applyFont="1" applyBorder="1" applyAlignment="1">
      <alignment horizontal="center" vertical="center" wrapText="1"/>
    </xf>
    <xf numFmtId="0" fontId="51" fillId="0" borderId="94" xfId="0" applyFont="1" applyBorder="1" applyAlignment="1">
      <alignment horizontal="center" vertical="center"/>
    </xf>
    <xf numFmtId="0" fontId="51" fillId="0" borderId="20" xfId="0" applyFont="1" applyBorder="1"/>
    <xf numFmtId="0" fontId="0" fillId="0" borderId="20" xfId="0" applyBorder="1"/>
    <xf numFmtId="0" fontId="0" fillId="0" borderId="9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51" fillId="8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68 3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110509_2006-09-28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71" xfId="55"/>
    <cellStyle name="常规 4" xfId="56"/>
    <cellStyle name="常规 23" xfId="57"/>
    <cellStyle name="常规 10 10 2" xfId="58"/>
    <cellStyle name="常规_男款文化衫标准尺寸0311" xfId="59"/>
    <cellStyle name="常规 23 2 3" xfId="60"/>
    <cellStyle name="常规 10 10" xfId="61"/>
    <cellStyle name="常规_110509_2006-09-28 2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3" name="直接连接符 12"/>
        <xdr:cNvCxnSpPr/>
      </xdr:nvCxnSpPr>
      <xdr:spPr>
        <a:xfrm>
          <a:off x="0" y="628650"/>
          <a:ext cx="146685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495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495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495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495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495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495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495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495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495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495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3495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3495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3495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3495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495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3495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3495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3495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3495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3495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3495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3495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3495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3495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3495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3495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3495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3495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3495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3495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3495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3495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3495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3495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3495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3495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3495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2914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2914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2914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2914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2914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2914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2914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01" name="Text Box 1"/>
        <xdr:cNvSpPr txBox="1">
          <a:spLocks noChangeArrowheads="1"/>
        </xdr:cNvSpPr>
      </xdr:nvSpPr>
      <xdr:spPr>
        <a:xfrm>
          <a:off x="0" y="2914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2914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2914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2914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05" name="直接连接符 104"/>
        <xdr:cNvCxnSpPr/>
      </xdr:nvCxnSpPr>
      <xdr:spPr>
        <a:xfrm>
          <a:off x="0" y="511175"/>
          <a:ext cx="103822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626745</xdr:colOff>
      <xdr:row>2</xdr:row>
      <xdr:rowOff>40640</xdr:rowOff>
    </xdr:from>
    <xdr:to>
      <xdr:col>8</xdr:col>
      <xdr:colOff>185420</xdr:colOff>
      <xdr:row>5</xdr:row>
      <xdr:rowOff>24765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5190" y="621665"/>
          <a:ext cx="625475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291465</xdr:colOff>
      <xdr:row>2</xdr:row>
      <xdr:rowOff>116840</xdr:rowOff>
    </xdr:from>
    <xdr:to>
      <xdr:col>8</xdr:col>
      <xdr:colOff>1034415</xdr:colOff>
      <xdr:row>4</xdr:row>
      <xdr:rowOff>117475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66710" y="697865"/>
          <a:ext cx="742950" cy="508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0" customWidth="1"/>
    <col min="3" max="3" width="10.125" customWidth="1"/>
  </cols>
  <sheetData>
    <row r="1" ht="21" customHeight="1" spans="1:2">
      <c r="A1" s="491"/>
      <c r="B1" s="492" t="s">
        <v>0</v>
      </c>
    </row>
    <row r="2" spans="1:2">
      <c r="A2" s="9">
        <v>1</v>
      </c>
      <c r="B2" s="493" t="s">
        <v>1</v>
      </c>
    </row>
    <row r="3" spans="1:2">
      <c r="A3" s="9">
        <v>2</v>
      </c>
      <c r="B3" s="493" t="s">
        <v>2</v>
      </c>
    </row>
    <row r="4" spans="1:2">
      <c r="A4" s="9">
        <v>3</v>
      </c>
      <c r="B4" s="493" t="s">
        <v>3</v>
      </c>
    </row>
    <row r="5" spans="1:2">
      <c r="A5" s="9">
        <v>4</v>
      </c>
      <c r="B5" s="493" t="s">
        <v>4</v>
      </c>
    </row>
    <row r="6" spans="1:2">
      <c r="A6" s="9">
        <v>5</v>
      </c>
      <c r="B6" s="493" t="s">
        <v>5</v>
      </c>
    </row>
    <row r="7" spans="1:2">
      <c r="A7" s="9">
        <v>6</v>
      </c>
      <c r="B7" s="493" t="s">
        <v>6</v>
      </c>
    </row>
    <row r="8" s="489" customFormat="1" ht="15" customHeight="1" spans="1:2">
      <c r="A8" s="494">
        <v>7</v>
      </c>
      <c r="B8" s="495" t="s">
        <v>7</v>
      </c>
    </row>
    <row r="9" ht="18.95" customHeight="1" spans="1:2">
      <c r="A9" s="491"/>
      <c r="B9" s="496" t="s">
        <v>8</v>
      </c>
    </row>
    <row r="10" ht="15.95" customHeight="1" spans="1:2">
      <c r="A10" s="9">
        <v>1</v>
      </c>
      <c r="B10" s="497" t="s">
        <v>9</v>
      </c>
    </row>
    <row r="11" spans="1:2">
      <c r="A11" s="9">
        <v>2</v>
      </c>
      <c r="B11" s="493" t="s">
        <v>10</v>
      </c>
    </row>
    <row r="12" spans="1:2">
      <c r="A12" s="9">
        <v>3</v>
      </c>
      <c r="B12" s="495" t="s">
        <v>11</v>
      </c>
    </row>
    <row r="13" spans="1:2">
      <c r="A13" s="9">
        <v>4</v>
      </c>
      <c r="B13" s="493" t="s">
        <v>12</v>
      </c>
    </row>
    <row r="14" spans="1:2">
      <c r="A14" s="9">
        <v>5</v>
      </c>
      <c r="B14" s="493" t="s">
        <v>13</v>
      </c>
    </row>
    <row r="15" spans="1:2">
      <c r="A15" s="9">
        <v>6</v>
      </c>
      <c r="B15" s="493" t="s">
        <v>14</v>
      </c>
    </row>
    <row r="16" spans="1:2">
      <c r="A16" s="9">
        <v>7</v>
      </c>
      <c r="B16" s="493" t="s">
        <v>15</v>
      </c>
    </row>
    <row r="17" spans="1:2">
      <c r="A17" s="9">
        <v>8</v>
      </c>
      <c r="B17" s="493" t="s">
        <v>16</v>
      </c>
    </row>
    <row r="18" spans="1:2">
      <c r="A18" s="9">
        <v>9</v>
      </c>
      <c r="B18" s="493" t="s">
        <v>17</v>
      </c>
    </row>
    <row r="19" spans="1:2">
      <c r="A19" s="9"/>
      <c r="B19" s="493"/>
    </row>
    <row r="20" ht="20.25" spans="1:2">
      <c r="A20" s="491"/>
      <c r="B20" s="492" t="s">
        <v>18</v>
      </c>
    </row>
    <row r="21" spans="1:2">
      <c r="A21" s="9">
        <v>1</v>
      </c>
      <c r="B21" s="498" t="s">
        <v>19</v>
      </c>
    </row>
    <row r="22" spans="1:2">
      <c r="A22" s="9">
        <v>2</v>
      </c>
      <c r="B22" s="493" t="s">
        <v>20</v>
      </c>
    </row>
    <row r="23" spans="1:2">
      <c r="A23" s="9">
        <v>3</v>
      </c>
      <c r="B23" s="493" t="s">
        <v>21</v>
      </c>
    </row>
    <row r="24" spans="1:2">
      <c r="A24" s="9">
        <v>4</v>
      </c>
      <c r="B24" s="493" t="s">
        <v>22</v>
      </c>
    </row>
    <row r="25" spans="1:2">
      <c r="A25" s="9">
        <v>5</v>
      </c>
      <c r="B25" s="493" t="s">
        <v>23</v>
      </c>
    </row>
    <row r="26" spans="1:2">
      <c r="A26" s="9">
        <v>6</v>
      </c>
      <c r="B26" s="493" t="s">
        <v>24</v>
      </c>
    </row>
    <row r="27" spans="1:2">
      <c r="A27" s="9">
        <v>7</v>
      </c>
      <c r="B27" s="493" t="s">
        <v>25</v>
      </c>
    </row>
    <row r="28" spans="1:2">
      <c r="A28" s="9"/>
      <c r="B28" s="493"/>
    </row>
    <row r="29" ht="20.25" spans="1:2">
      <c r="A29" s="491"/>
      <c r="B29" s="492" t="s">
        <v>26</v>
      </c>
    </row>
    <row r="30" spans="1:2">
      <c r="A30" s="9">
        <v>1</v>
      </c>
      <c r="B30" s="498" t="s">
        <v>27</v>
      </c>
    </row>
    <row r="31" spans="1:2">
      <c r="A31" s="9">
        <v>2</v>
      </c>
      <c r="B31" s="493" t="s">
        <v>28</v>
      </c>
    </row>
    <row r="32" spans="1:2">
      <c r="A32" s="9">
        <v>3</v>
      </c>
      <c r="B32" s="493" t="s">
        <v>29</v>
      </c>
    </row>
    <row r="33" ht="28.5" spans="1:2">
      <c r="A33" s="9">
        <v>4</v>
      </c>
      <c r="B33" s="493" t="s">
        <v>30</v>
      </c>
    </row>
    <row r="34" spans="1:2">
      <c r="A34" s="9">
        <v>5</v>
      </c>
      <c r="B34" s="493" t="s">
        <v>31</v>
      </c>
    </row>
    <row r="35" spans="1:2">
      <c r="A35" s="9">
        <v>6</v>
      </c>
      <c r="B35" s="493" t="s">
        <v>32</v>
      </c>
    </row>
    <row r="36" spans="1:2">
      <c r="A36" s="9">
        <v>7</v>
      </c>
      <c r="B36" s="493" t="s">
        <v>33</v>
      </c>
    </row>
    <row r="37" spans="1:2">
      <c r="A37" s="9"/>
      <c r="B37" s="493"/>
    </row>
    <row r="39" spans="1:2">
      <c r="A39" s="499" t="s">
        <v>34</v>
      </c>
      <c r="B39" s="50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274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" t="s">
        <v>299</v>
      </c>
      <c r="H2" s="4"/>
      <c r="I2" s="4" t="s">
        <v>300</v>
      </c>
      <c r="J2" s="4"/>
      <c r="K2" s="6" t="s">
        <v>301</v>
      </c>
      <c r="L2" s="69" t="s">
        <v>302</v>
      </c>
      <c r="M2" s="22" t="s">
        <v>303</v>
      </c>
    </row>
    <row r="3" s="1" customFormat="1" ht="16.5" spans="1:13">
      <c r="A3" s="4"/>
      <c r="B3" s="7"/>
      <c r="C3" s="7"/>
      <c r="D3" s="7"/>
      <c r="E3" s="7"/>
      <c r="F3" s="7"/>
      <c r="G3" s="4" t="s">
        <v>304</v>
      </c>
      <c r="H3" s="4" t="s">
        <v>305</v>
      </c>
      <c r="I3" s="4" t="s">
        <v>304</v>
      </c>
      <c r="J3" s="4" t="s">
        <v>305</v>
      </c>
      <c r="K3" s="8"/>
      <c r="L3" s="70"/>
      <c r="M3" s="23"/>
    </row>
    <row r="4" ht="22" customHeight="1" spans="1:13">
      <c r="A4" s="59">
        <v>1</v>
      </c>
      <c r="B4" s="11" t="s">
        <v>293</v>
      </c>
      <c r="C4" s="11" t="s">
        <v>289</v>
      </c>
      <c r="D4" s="11" t="s">
        <v>290</v>
      </c>
      <c r="E4" s="11" t="s">
        <v>291</v>
      </c>
      <c r="F4" s="12" t="s">
        <v>292</v>
      </c>
      <c r="G4" s="60">
        <v>0</v>
      </c>
      <c r="H4" s="60">
        <v>0</v>
      </c>
      <c r="I4" s="62">
        <v>-0.01</v>
      </c>
      <c r="J4" s="60">
        <v>0</v>
      </c>
      <c r="K4" s="65"/>
      <c r="L4" s="15" t="s">
        <v>95</v>
      </c>
      <c r="M4" s="15" t="s">
        <v>306</v>
      </c>
    </row>
    <row r="5" ht="22" customHeight="1" spans="1:13">
      <c r="A5" s="59">
        <v>2</v>
      </c>
      <c r="B5" s="11" t="s">
        <v>293</v>
      </c>
      <c r="C5" s="11" t="s">
        <v>294</v>
      </c>
      <c r="D5" s="11" t="s">
        <v>290</v>
      </c>
      <c r="E5" s="11" t="s">
        <v>250</v>
      </c>
      <c r="F5" s="12" t="s">
        <v>292</v>
      </c>
      <c r="G5" s="60">
        <v>0</v>
      </c>
      <c r="H5" s="60">
        <v>0</v>
      </c>
      <c r="I5" s="62">
        <v>-0.01</v>
      </c>
      <c r="J5" s="60">
        <v>0</v>
      </c>
      <c r="K5" s="65"/>
      <c r="L5" s="15" t="s">
        <v>95</v>
      </c>
      <c r="M5" s="15" t="s">
        <v>306</v>
      </c>
    </row>
    <row r="6" ht="22" customHeight="1" spans="1:13">
      <c r="A6" s="59"/>
      <c r="B6" s="61"/>
      <c r="C6" s="11"/>
      <c r="D6" s="11"/>
      <c r="E6" s="14"/>
      <c r="F6" s="12"/>
      <c r="G6" s="62"/>
      <c r="H6" s="62"/>
      <c r="I6" s="62"/>
      <c r="J6" s="60"/>
      <c r="K6" s="65"/>
      <c r="L6" s="15"/>
      <c r="M6" s="15"/>
    </row>
    <row r="7" ht="22" customHeight="1" spans="1:13">
      <c r="A7" s="59"/>
      <c r="B7" s="11"/>
      <c r="C7" s="11"/>
      <c r="D7" s="11"/>
      <c r="E7" s="14"/>
      <c r="F7" s="28"/>
      <c r="G7" s="62"/>
      <c r="H7" s="62"/>
      <c r="I7" s="60"/>
      <c r="J7" s="60"/>
      <c r="K7" s="65"/>
      <c r="L7" s="15"/>
      <c r="M7" s="15"/>
    </row>
    <row r="8" ht="22" customHeight="1" spans="1:13">
      <c r="A8" s="59"/>
      <c r="B8" s="63"/>
      <c r="C8" s="29"/>
      <c r="D8" s="29"/>
      <c r="E8" s="29"/>
      <c r="F8" s="64"/>
      <c r="G8" s="65"/>
      <c r="H8" s="66"/>
      <c r="I8" s="66"/>
      <c r="J8" s="66"/>
      <c r="K8" s="65"/>
      <c r="L8" s="9"/>
      <c r="M8" s="9"/>
    </row>
    <row r="9" ht="22" customHeight="1" spans="1:13">
      <c r="A9" s="59"/>
      <c r="B9" s="63"/>
      <c r="C9" s="29"/>
      <c r="D9" s="29"/>
      <c r="E9" s="29"/>
      <c r="F9" s="64"/>
      <c r="G9" s="65"/>
      <c r="H9" s="66"/>
      <c r="I9" s="66"/>
      <c r="J9" s="66"/>
      <c r="K9" s="65"/>
      <c r="L9" s="9"/>
      <c r="M9" s="9"/>
    </row>
    <row r="10" ht="22" customHeight="1" spans="1:13">
      <c r="A10" s="59"/>
      <c r="B10" s="63"/>
      <c r="C10" s="29"/>
      <c r="D10" s="29"/>
      <c r="E10" s="29"/>
      <c r="F10" s="64"/>
      <c r="G10" s="65"/>
      <c r="H10" s="66"/>
      <c r="I10" s="66"/>
      <c r="J10" s="66"/>
      <c r="K10" s="65"/>
      <c r="L10" s="9"/>
      <c r="M10" s="9"/>
    </row>
    <row r="11" ht="22" customHeight="1" spans="1:13">
      <c r="A11" s="59"/>
      <c r="B11" s="63"/>
      <c r="C11" s="29"/>
      <c r="D11" s="29"/>
      <c r="E11" s="29"/>
      <c r="F11" s="64"/>
      <c r="G11" s="65"/>
      <c r="H11" s="66"/>
      <c r="I11" s="66"/>
      <c r="J11" s="66"/>
      <c r="K11" s="65"/>
      <c r="L11" s="9"/>
      <c r="M11" s="9"/>
    </row>
    <row r="12" s="2" customFormat="1" ht="18.75" spans="1:13">
      <c r="A12" s="16" t="s">
        <v>307</v>
      </c>
      <c r="B12" s="17"/>
      <c r="C12" s="17"/>
      <c r="D12" s="29"/>
      <c r="E12" s="18"/>
      <c r="F12" s="64"/>
      <c r="G12" s="30"/>
      <c r="H12" s="16" t="s">
        <v>296</v>
      </c>
      <c r="I12" s="17"/>
      <c r="J12" s="17"/>
      <c r="K12" s="18"/>
      <c r="L12" s="71"/>
      <c r="M12" s="24"/>
    </row>
    <row r="13" ht="84" customHeight="1" spans="1:13">
      <c r="A13" s="67" t="s">
        <v>308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72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7 M1:M3 M4:M6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E4" sqref="E4:E5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9.8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310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37" t="s">
        <v>311</v>
      </c>
      <c r="H2" s="38"/>
      <c r="I2" s="56"/>
      <c r="J2" s="37" t="s">
        <v>312</v>
      </c>
      <c r="K2" s="38"/>
      <c r="L2" s="56"/>
      <c r="M2" s="37" t="s">
        <v>313</v>
      </c>
      <c r="N2" s="38"/>
      <c r="O2" s="56"/>
      <c r="P2" s="37" t="s">
        <v>314</v>
      </c>
      <c r="Q2" s="38"/>
      <c r="R2" s="56"/>
      <c r="S2" s="38" t="s">
        <v>315</v>
      </c>
      <c r="T2" s="38"/>
      <c r="U2" s="56"/>
      <c r="V2" s="33" t="s">
        <v>316</v>
      </c>
      <c r="W2" s="33" t="s">
        <v>288</v>
      </c>
    </row>
    <row r="3" s="1" customFormat="1" ht="16.5" spans="1:23">
      <c r="A3" s="7"/>
      <c r="B3" s="39"/>
      <c r="C3" s="39"/>
      <c r="D3" s="39"/>
      <c r="E3" s="39"/>
      <c r="F3" s="39"/>
      <c r="G3" s="4" t="s">
        <v>317</v>
      </c>
      <c r="H3" s="4" t="s">
        <v>67</v>
      </c>
      <c r="I3" s="4" t="s">
        <v>279</v>
      </c>
      <c r="J3" s="4" t="s">
        <v>317</v>
      </c>
      <c r="K3" s="4" t="s">
        <v>67</v>
      </c>
      <c r="L3" s="4" t="s">
        <v>279</v>
      </c>
      <c r="M3" s="4" t="s">
        <v>317</v>
      </c>
      <c r="N3" s="4" t="s">
        <v>67</v>
      </c>
      <c r="O3" s="4" t="s">
        <v>279</v>
      </c>
      <c r="P3" s="4" t="s">
        <v>317</v>
      </c>
      <c r="Q3" s="4" t="s">
        <v>67</v>
      </c>
      <c r="R3" s="4" t="s">
        <v>279</v>
      </c>
      <c r="S3" s="4" t="s">
        <v>317</v>
      </c>
      <c r="T3" s="4" t="s">
        <v>67</v>
      </c>
      <c r="U3" s="4" t="s">
        <v>279</v>
      </c>
      <c r="V3" s="58"/>
      <c r="W3" s="58"/>
    </row>
    <row r="4" spans="1:23">
      <c r="A4" s="40" t="s">
        <v>318</v>
      </c>
      <c r="B4" s="11" t="s">
        <v>293</v>
      </c>
      <c r="C4" s="11" t="s">
        <v>289</v>
      </c>
      <c r="D4" s="11" t="s">
        <v>290</v>
      </c>
      <c r="E4" s="11" t="s">
        <v>291</v>
      </c>
      <c r="F4" s="12" t="s">
        <v>292</v>
      </c>
      <c r="G4" s="27" t="s">
        <v>319</v>
      </c>
      <c r="H4" s="41"/>
      <c r="I4" s="41" t="s">
        <v>320</v>
      </c>
      <c r="J4" s="41"/>
      <c r="K4" s="27"/>
      <c r="L4" s="27"/>
      <c r="M4" s="15"/>
      <c r="N4" s="15"/>
      <c r="O4" s="15"/>
      <c r="P4" s="15"/>
      <c r="Q4" s="15"/>
      <c r="R4" s="15"/>
      <c r="S4" s="15"/>
      <c r="T4" s="15"/>
      <c r="U4" s="15"/>
      <c r="V4" s="15" t="s">
        <v>321</v>
      </c>
      <c r="W4" s="15"/>
    </row>
    <row r="5" ht="16.5" spans="1:23">
      <c r="A5" s="42"/>
      <c r="B5" s="11" t="s">
        <v>293</v>
      </c>
      <c r="C5" s="11" t="s">
        <v>294</v>
      </c>
      <c r="D5" s="11" t="s">
        <v>290</v>
      </c>
      <c r="E5" s="11" t="s">
        <v>250</v>
      </c>
      <c r="F5" s="12" t="s">
        <v>292</v>
      </c>
      <c r="G5" s="43" t="s">
        <v>322</v>
      </c>
      <c r="H5" s="44"/>
      <c r="I5" s="57"/>
      <c r="J5" s="43" t="s">
        <v>323</v>
      </c>
      <c r="K5" s="44"/>
      <c r="L5" s="57"/>
      <c r="M5" s="37" t="s">
        <v>324</v>
      </c>
      <c r="N5" s="38"/>
      <c r="O5" s="56"/>
      <c r="P5" s="37" t="s">
        <v>325</v>
      </c>
      <c r="Q5" s="38"/>
      <c r="R5" s="56"/>
      <c r="S5" s="38" t="s">
        <v>326</v>
      </c>
      <c r="T5" s="38"/>
      <c r="U5" s="56"/>
      <c r="V5" s="15"/>
      <c r="W5" s="15"/>
    </row>
    <row r="6" ht="16.5" spans="1:23">
      <c r="A6" s="42"/>
      <c r="B6" s="11"/>
      <c r="C6" s="11"/>
      <c r="D6" s="11"/>
      <c r="E6" s="11"/>
      <c r="F6" s="12"/>
      <c r="G6" s="45" t="s">
        <v>317</v>
      </c>
      <c r="H6" s="45" t="s">
        <v>67</v>
      </c>
      <c r="I6" s="45" t="s">
        <v>279</v>
      </c>
      <c r="J6" s="45" t="s">
        <v>317</v>
      </c>
      <c r="K6" s="45" t="s">
        <v>67</v>
      </c>
      <c r="L6" s="45" t="s">
        <v>279</v>
      </c>
      <c r="M6" s="4" t="s">
        <v>317</v>
      </c>
      <c r="N6" s="4" t="s">
        <v>67</v>
      </c>
      <c r="O6" s="4" t="s">
        <v>279</v>
      </c>
      <c r="P6" s="4" t="s">
        <v>317</v>
      </c>
      <c r="Q6" s="4" t="s">
        <v>67</v>
      </c>
      <c r="R6" s="4" t="s">
        <v>279</v>
      </c>
      <c r="S6" s="4" t="s">
        <v>317</v>
      </c>
      <c r="T6" s="4" t="s">
        <v>67</v>
      </c>
      <c r="U6" s="4" t="s">
        <v>279</v>
      </c>
      <c r="V6" s="15"/>
      <c r="W6" s="15"/>
    </row>
    <row r="7" spans="1:23">
      <c r="A7" s="46"/>
      <c r="B7" s="11"/>
      <c r="C7" s="11"/>
      <c r="D7" s="11"/>
      <c r="E7" s="11"/>
      <c r="F7" s="12"/>
      <c r="G7" s="27"/>
      <c r="H7" s="41"/>
      <c r="I7" s="41"/>
      <c r="J7" s="41"/>
      <c r="K7" s="41"/>
      <c r="L7" s="27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0"/>
      <c r="B8" s="47"/>
      <c r="C8" s="48"/>
      <c r="D8" s="48"/>
      <c r="E8" s="48"/>
      <c r="F8" s="40"/>
      <c r="G8" s="15"/>
      <c r="H8" s="41"/>
      <c r="I8" s="41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ht="22" customHeight="1" spans="1:23">
      <c r="A9" s="42"/>
      <c r="B9" s="49"/>
      <c r="C9" s="46"/>
      <c r="D9" s="50"/>
      <c r="E9" s="46"/>
      <c r="F9" s="46"/>
      <c r="G9" s="15"/>
      <c r="H9" s="41"/>
      <c r="I9" s="41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0"/>
      <c r="B10" s="47"/>
      <c r="C10" s="51"/>
      <c r="D10" s="48"/>
      <c r="E10" s="51"/>
      <c r="F10" s="40"/>
      <c r="G10" s="15"/>
      <c r="H10" s="41"/>
      <c r="I10" s="41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2"/>
      <c r="B11" s="49"/>
      <c r="C11" s="52"/>
      <c r="D11" s="50"/>
      <c r="E11" s="52"/>
      <c r="F11" s="46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53"/>
      <c r="B12" s="53"/>
      <c r="C12" s="53"/>
      <c r="D12" s="53"/>
      <c r="E12" s="53"/>
      <c r="F12" s="53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52"/>
      <c r="B13" s="52"/>
      <c r="C13" s="52"/>
      <c r="D13" s="52"/>
      <c r="E13" s="52"/>
      <c r="F13" s="52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53"/>
      <c r="B14" s="53"/>
      <c r="C14" s="53"/>
      <c r="D14" s="53"/>
      <c r="E14" s="53"/>
      <c r="F14" s="5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2"/>
      <c r="B15" s="52"/>
      <c r="C15" s="52"/>
      <c r="D15" s="52"/>
      <c r="E15" s="52"/>
      <c r="F15" s="5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6" t="s">
        <v>327</v>
      </c>
      <c r="B17" s="17"/>
      <c r="C17" s="17"/>
      <c r="D17" s="17"/>
      <c r="E17" s="18"/>
      <c r="F17" s="19"/>
      <c r="G17" s="30"/>
      <c r="H17" s="36"/>
      <c r="I17" s="36"/>
      <c r="J17" s="16" t="s">
        <v>296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80" customHeight="1" spans="1:23">
      <c r="A18" s="54" t="s">
        <v>328</v>
      </c>
      <c r="B18" s="54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330</v>
      </c>
      <c r="B2" s="33" t="s">
        <v>275</v>
      </c>
      <c r="C2" s="33" t="s">
        <v>276</v>
      </c>
      <c r="D2" s="33" t="s">
        <v>277</v>
      </c>
      <c r="E2" s="33" t="s">
        <v>278</v>
      </c>
      <c r="F2" s="33" t="s">
        <v>279</v>
      </c>
      <c r="G2" s="32" t="s">
        <v>331</v>
      </c>
      <c r="H2" s="32" t="s">
        <v>332</v>
      </c>
      <c r="I2" s="32" t="s">
        <v>333</v>
      </c>
      <c r="J2" s="32" t="s">
        <v>332</v>
      </c>
      <c r="K2" s="32" t="s">
        <v>334</v>
      </c>
      <c r="L2" s="32" t="s">
        <v>332</v>
      </c>
      <c r="M2" s="33" t="s">
        <v>316</v>
      </c>
      <c r="N2" s="33" t="s">
        <v>288</v>
      </c>
    </row>
    <row r="3" spans="1:14">
      <c r="A3" s="9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34" t="s">
        <v>330</v>
      </c>
      <c r="B4" s="35" t="s">
        <v>335</v>
      </c>
      <c r="C4" s="35" t="s">
        <v>317</v>
      </c>
      <c r="D4" s="35" t="s">
        <v>277</v>
      </c>
      <c r="E4" s="33" t="s">
        <v>278</v>
      </c>
      <c r="F4" s="33" t="s">
        <v>279</v>
      </c>
      <c r="G4" s="32" t="s">
        <v>331</v>
      </c>
      <c r="H4" s="32" t="s">
        <v>332</v>
      </c>
      <c r="I4" s="32" t="s">
        <v>333</v>
      </c>
      <c r="J4" s="32" t="s">
        <v>332</v>
      </c>
      <c r="K4" s="32" t="s">
        <v>334</v>
      </c>
      <c r="L4" s="32" t="s">
        <v>332</v>
      </c>
      <c r="M4" s="33" t="s">
        <v>316</v>
      </c>
      <c r="N4" s="33" t="s">
        <v>288</v>
      </c>
    </row>
    <row r="5" spans="1:14">
      <c r="A5" s="9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9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336</v>
      </c>
      <c r="B11" s="17"/>
      <c r="C11" s="17"/>
      <c r="D11" s="18"/>
      <c r="E11" s="19"/>
      <c r="F11" s="36"/>
      <c r="G11" s="30"/>
      <c r="H11" s="36"/>
      <c r="I11" s="16" t="s">
        <v>337</v>
      </c>
      <c r="J11" s="17"/>
      <c r="K11" s="17"/>
      <c r="L11" s="17"/>
      <c r="M11" s="17"/>
      <c r="N11" s="24"/>
    </row>
    <row r="12" ht="16.5" spans="1:14">
      <c r="A12" s="20" t="s">
        <v>338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G23" sqref="G23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0.1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310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" t="s">
        <v>340</v>
      </c>
      <c r="H2" s="4" t="s">
        <v>341</v>
      </c>
      <c r="I2" s="4" t="s">
        <v>342</v>
      </c>
      <c r="J2" s="4" t="s">
        <v>343</v>
      </c>
      <c r="K2" s="5" t="s">
        <v>316</v>
      </c>
      <c r="L2" s="5" t="s">
        <v>288</v>
      </c>
    </row>
    <row r="3" ht="20" customHeight="1" spans="1:12">
      <c r="A3" s="25" t="s">
        <v>318</v>
      </c>
      <c r="B3" s="11" t="s">
        <v>293</v>
      </c>
      <c r="C3" s="11" t="s">
        <v>289</v>
      </c>
      <c r="D3" s="11" t="s">
        <v>290</v>
      </c>
      <c r="E3" s="11" t="s">
        <v>291</v>
      </c>
      <c r="F3" s="12" t="s">
        <v>292</v>
      </c>
      <c r="G3" s="26" t="s">
        <v>344</v>
      </c>
      <c r="H3" s="27" t="s">
        <v>345</v>
      </c>
      <c r="I3" s="27"/>
      <c r="J3" s="15"/>
      <c r="K3" s="31" t="s">
        <v>346</v>
      </c>
      <c r="L3" s="15" t="s">
        <v>306</v>
      </c>
    </row>
    <row r="4" ht="20" customHeight="1" spans="1:12">
      <c r="A4" s="25" t="s">
        <v>318</v>
      </c>
      <c r="B4" s="11" t="s">
        <v>293</v>
      </c>
      <c r="C4" s="11" t="s">
        <v>294</v>
      </c>
      <c r="D4" s="11" t="s">
        <v>290</v>
      </c>
      <c r="E4" s="11" t="s">
        <v>250</v>
      </c>
      <c r="F4" s="12" t="s">
        <v>292</v>
      </c>
      <c r="G4" s="26" t="s">
        <v>344</v>
      </c>
      <c r="H4" s="27" t="s">
        <v>345</v>
      </c>
      <c r="I4" s="27"/>
      <c r="J4" s="15"/>
      <c r="K4" s="31" t="s">
        <v>346</v>
      </c>
      <c r="L4" s="15" t="s">
        <v>306</v>
      </c>
    </row>
    <row r="5" ht="18.75" spans="1:12">
      <c r="A5" s="25"/>
      <c r="B5" s="11"/>
      <c r="C5" s="11"/>
      <c r="D5" s="11"/>
      <c r="E5" s="14"/>
      <c r="F5" s="12"/>
      <c r="G5" s="26"/>
      <c r="H5" s="27"/>
      <c r="I5" s="9"/>
      <c r="J5" s="9"/>
      <c r="K5" s="31"/>
      <c r="L5" s="15"/>
    </row>
    <row r="6" ht="18.75" spans="1:12">
      <c r="A6" s="25"/>
      <c r="B6" s="11"/>
      <c r="C6" s="11"/>
      <c r="D6" s="11"/>
      <c r="E6" s="14"/>
      <c r="F6" s="28"/>
      <c r="G6" s="26"/>
      <c r="H6" s="27"/>
      <c r="I6" s="9"/>
      <c r="J6" s="9"/>
      <c r="K6" s="31"/>
      <c r="L6" s="15"/>
    </row>
    <row r="7" spans="1:12">
      <c r="A7" s="9"/>
      <c r="B7" s="2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6" t="s">
        <v>347</v>
      </c>
      <c r="B9" s="17"/>
      <c r="C9" s="17"/>
      <c r="D9" s="17"/>
      <c r="E9" s="18"/>
      <c r="F9" s="19"/>
      <c r="G9" s="30"/>
      <c r="H9" s="16" t="s">
        <v>348</v>
      </c>
      <c r="I9" s="17"/>
      <c r="J9" s="17"/>
      <c r="K9" s="17"/>
      <c r="L9" s="24"/>
    </row>
    <row r="10" ht="16.5" spans="1:12">
      <c r="A10" s="20" t="s">
        <v>349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:L6 L7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9" sqref="D9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21.4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274</v>
      </c>
      <c r="B2" s="5" t="s">
        <v>279</v>
      </c>
      <c r="C2" s="5" t="s">
        <v>317</v>
      </c>
      <c r="D2" s="5" t="s">
        <v>277</v>
      </c>
      <c r="E2" s="5" t="s">
        <v>278</v>
      </c>
      <c r="F2" s="4" t="s">
        <v>351</v>
      </c>
      <c r="G2" s="4" t="s">
        <v>300</v>
      </c>
      <c r="H2" s="6" t="s">
        <v>301</v>
      </c>
      <c r="I2" s="22" t="s">
        <v>303</v>
      </c>
    </row>
    <row r="3" s="1" customFormat="1" ht="16.5" spans="1:9">
      <c r="A3" s="4"/>
      <c r="B3" s="7"/>
      <c r="C3" s="7"/>
      <c r="D3" s="7"/>
      <c r="E3" s="7"/>
      <c r="F3" s="4" t="s">
        <v>352</v>
      </c>
      <c r="G3" s="4" t="s">
        <v>304</v>
      </c>
      <c r="H3" s="8"/>
      <c r="I3" s="23"/>
    </row>
    <row r="4" spans="1:9">
      <c r="A4" s="9">
        <v>1</v>
      </c>
      <c r="B4" s="9" t="s">
        <v>353</v>
      </c>
      <c r="C4" s="10" t="s">
        <v>354</v>
      </c>
      <c r="D4" s="11" t="s">
        <v>291</v>
      </c>
      <c r="E4" s="12" t="s">
        <v>292</v>
      </c>
      <c r="F4" s="13" t="s">
        <v>355</v>
      </c>
      <c r="G4" s="13" t="s">
        <v>356</v>
      </c>
      <c r="H4" s="13">
        <f>G4+F4</f>
        <v>-0.11</v>
      </c>
      <c r="I4" s="15" t="s">
        <v>306</v>
      </c>
    </row>
    <row r="5" spans="1:9">
      <c r="A5" s="9">
        <v>2</v>
      </c>
      <c r="B5" s="9" t="s">
        <v>353</v>
      </c>
      <c r="C5" s="10" t="s">
        <v>354</v>
      </c>
      <c r="D5" s="11" t="s">
        <v>250</v>
      </c>
      <c r="E5" s="12" t="s">
        <v>292</v>
      </c>
      <c r="F5" s="13">
        <v>-0.05</v>
      </c>
      <c r="G5" s="13">
        <v>-0.05</v>
      </c>
      <c r="H5" s="13">
        <f>G5+F5</f>
        <v>-0.1</v>
      </c>
      <c r="I5" s="15" t="s">
        <v>306</v>
      </c>
    </row>
    <row r="6" ht="18.75" spans="1:9">
      <c r="A6" s="9"/>
      <c r="B6" s="9"/>
      <c r="C6" s="10"/>
      <c r="D6" s="14"/>
      <c r="E6" s="12"/>
      <c r="F6" s="13"/>
      <c r="G6" s="13"/>
      <c r="H6" s="13"/>
      <c r="I6" s="15"/>
    </row>
    <row r="7" spans="1:9">
      <c r="A7" s="9"/>
      <c r="B7" s="9"/>
      <c r="C7" s="15"/>
      <c r="D7" s="15"/>
      <c r="E7" s="15"/>
      <c r="F7" s="15"/>
      <c r="G7" s="15"/>
      <c r="H7" s="15"/>
      <c r="I7" s="15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6" t="s">
        <v>357</v>
      </c>
      <c r="B12" s="17"/>
      <c r="C12" s="17"/>
      <c r="D12" s="18"/>
      <c r="E12" s="19"/>
      <c r="F12" s="16" t="s">
        <v>358</v>
      </c>
      <c r="G12" s="17"/>
      <c r="H12" s="18"/>
      <c r="I12" s="24"/>
    </row>
    <row r="13" ht="16.5" spans="1:9">
      <c r="A13" s="20" t="s">
        <v>359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9" t="s">
        <v>35</v>
      </c>
      <c r="C2" s="470"/>
      <c r="D2" s="470"/>
      <c r="E2" s="470"/>
      <c r="F2" s="470"/>
      <c r="G2" s="470"/>
      <c r="H2" s="470"/>
      <c r="I2" s="484"/>
    </row>
    <row r="3" ht="27.95" customHeight="1" spans="2:9">
      <c r="B3" s="471"/>
      <c r="C3" s="472"/>
      <c r="D3" s="473" t="s">
        <v>36</v>
      </c>
      <c r="E3" s="474"/>
      <c r="F3" s="475" t="s">
        <v>37</v>
      </c>
      <c r="G3" s="476"/>
      <c r="H3" s="473" t="s">
        <v>38</v>
      </c>
      <c r="I3" s="485"/>
    </row>
    <row r="4" ht="27.95" customHeight="1" spans="2:9">
      <c r="B4" s="471" t="s">
        <v>39</v>
      </c>
      <c r="C4" s="472" t="s">
        <v>40</v>
      </c>
      <c r="D4" s="472" t="s">
        <v>41</v>
      </c>
      <c r="E4" s="472" t="s">
        <v>42</v>
      </c>
      <c r="F4" s="477" t="s">
        <v>41</v>
      </c>
      <c r="G4" s="477" t="s">
        <v>42</v>
      </c>
      <c r="H4" s="472" t="s">
        <v>41</v>
      </c>
      <c r="I4" s="486" t="s">
        <v>42</v>
      </c>
    </row>
    <row r="5" ht="27.95" customHeight="1" spans="2:9">
      <c r="B5" s="478" t="s">
        <v>43</v>
      </c>
      <c r="C5" s="9">
        <v>13</v>
      </c>
      <c r="D5" s="9">
        <v>0</v>
      </c>
      <c r="E5" s="9">
        <v>1</v>
      </c>
      <c r="F5" s="479">
        <v>0</v>
      </c>
      <c r="G5" s="479">
        <v>1</v>
      </c>
      <c r="H5" s="9">
        <v>1</v>
      </c>
      <c r="I5" s="487">
        <v>2</v>
      </c>
    </row>
    <row r="6" ht="27.95" customHeight="1" spans="2:9">
      <c r="B6" s="478" t="s">
        <v>44</v>
      </c>
      <c r="C6" s="9">
        <v>20</v>
      </c>
      <c r="D6" s="9">
        <v>0</v>
      </c>
      <c r="E6" s="9">
        <v>1</v>
      </c>
      <c r="F6" s="479">
        <v>1</v>
      </c>
      <c r="G6" s="479">
        <v>2</v>
      </c>
      <c r="H6" s="9">
        <v>2</v>
      </c>
      <c r="I6" s="487">
        <v>3</v>
      </c>
    </row>
    <row r="7" ht="27.95" customHeight="1" spans="2:9">
      <c r="B7" s="478" t="s">
        <v>45</v>
      </c>
      <c r="C7" s="9">
        <v>32</v>
      </c>
      <c r="D7" s="9">
        <v>0</v>
      </c>
      <c r="E7" s="9">
        <v>1</v>
      </c>
      <c r="F7" s="479">
        <v>2</v>
      </c>
      <c r="G7" s="479">
        <v>3</v>
      </c>
      <c r="H7" s="9">
        <v>3</v>
      </c>
      <c r="I7" s="487">
        <v>4</v>
      </c>
    </row>
    <row r="8" ht="27.95" customHeight="1" spans="2:9">
      <c r="B8" s="478" t="s">
        <v>46</v>
      </c>
      <c r="C8" s="9">
        <v>50</v>
      </c>
      <c r="D8" s="9">
        <v>1</v>
      </c>
      <c r="E8" s="9">
        <v>2</v>
      </c>
      <c r="F8" s="479">
        <v>3</v>
      </c>
      <c r="G8" s="479">
        <v>4</v>
      </c>
      <c r="H8" s="9">
        <v>5</v>
      </c>
      <c r="I8" s="487">
        <v>6</v>
      </c>
    </row>
    <row r="9" ht="27.95" customHeight="1" spans="2:9">
      <c r="B9" s="478" t="s">
        <v>47</v>
      </c>
      <c r="C9" s="9">
        <v>80</v>
      </c>
      <c r="D9" s="9">
        <v>2</v>
      </c>
      <c r="E9" s="9">
        <v>3</v>
      </c>
      <c r="F9" s="479">
        <v>5</v>
      </c>
      <c r="G9" s="479">
        <v>6</v>
      </c>
      <c r="H9" s="9">
        <v>7</v>
      </c>
      <c r="I9" s="487">
        <v>8</v>
      </c>
    </row>
    <row r="10" ht="27.95" customHeight="1" spans="2:9">
      <c r="B10" s="478" t="s">
        <v>48</v>
      </c>
      <c r="C10" s="9">
        <v>125</v>
      </c>
      <c r="D10" s="9">
        <v>3</v>
      </c>
      <c r="E10" s="9">
        <v>4</v>
      </c>
      <c r="F10" s="479">
        <v>7</v>
      </c>
      <c r="G10" s="479">
        <v>8</v>
      </c>
      <c r="H10" s="9">
        <v>10</v>
      </c>
      <c r="I10" s="487">
        <v>11</v>
      </c>
    </row>
    <row r="11" ht="27.95" customHeight="1" spans="2:9">
      <c r="B11" s="478" t="s">
        <v>49</v>
      </c>
      <c r="C11" s="9">
        <v>200</v>
      </c>
      <c r="D11" s="9">
        <v>5</v>
      </c>
      <c r="E11" s="9">
        <v>6</v>
      </c>
      <c r="F11" s="479">
        <v>10</v>
      </c>
      <c r="G11" s="479">
        <v>11</v>
      </c>
      <c r="H11" s="9">
        <v>14</v>
      </c>
      <c r="I11" s="487">
        <v>15</v>
      </c>
    </row>
    <row r="12" ht="27.95" customHeight="1" spans="2:9">
      <c r="B12" s="480" t="s">
        <v>50</v>
      </c>
      <c r="C12" s="481">
        <v>315</v>
      </c>
      <c r="D12" s="481">
        <v>7</v>
      </c>
      <c r="E12" s="481">
        <v>8</v>
      </c>
      <c r="F12" s="482">
        <v>14</v>
      </c>
      <c r="G12" s="482">
        <v>15</v>
      </c>
      <c r="H12" s="481">
        <v>21</v>
      </c>
      <c r="I12" s="488">
        <v>22</v>
      </c>
    </row>
    <row r="14" spans="2:4">
      <c r="B14" s="483" t="s">
        <v>51</v>
      </c>
      <c r="C14" s="483"/>
      <c r="D14" s="4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N22" sqref="N22"/>
    </sheetView>
  </sheetViews>
  <sheetFormatPr defaultColWidth="10.375" defaultRowHeight="16.5" customHeight="1"/>
  <cols>
    <col min="1" max="1" width="11.125" style="268" customWidth="1"/>
    <col min="2" max="9" width="10.375" style="268"/>
    <col min="10" max="10" width="8.875" style="268" customWidth="1"/>
    <col min="11" max="11" width="12" style="268" customWidth="1"/>
    <col min="12" max="16384" width="10.375" style="268"/>
  </cols>
  <sheetData>
    <row r="1" ht="21" spans="1:11">
      <c r="A1" s="393" t="s">
        <v>52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ht="15" spans="1:11">
      <c r="A2" s="269" t="s">
        <v>53</v>
      </c>
      <c r="B2" s="270" t="s">
        <v>54</v>
      </c>
      <c r="C2" s="270"/>
      <c r="D2" s="271" t="s">
        <v>55</v>
      </c>
      <c r="E2" s="271"/>
      <c r="F2" s="270" t="s">
        <v>56</v>
      </c>
      <c r="G2" s="270"/>
      <c r="H2" s="272" t="s">
        <v>57</v>
      </c>
      <c r="I2" s="343" t="s">
        <v>56</v>
      </c>
      <c r="J2" s="343"/>
      <c r="K2" s="344"/>
    </row>
    <row r="3" ht="14.25" spans="1:11">
      <c r="A3" s="273" t="s">
        <v>58</v>
      </c>
      <c r="B3" s="274"/>
      <c r="C3" s="275"/>
      <c r="D3" s="276" t="s">
        <v>59</v>
      </c>
      <c r="E3" s="277"/>
      <c r="F3" s="277"/>
      <c r="G3" s="278"/>
      <c r="H3" s="276" t="s">
        <v>60</v>
      </c>
      <c r="I3" s="277"/>
      <c r="J3" s="277"/>
      <c r="K3" s="278"/>
    </row>
    <row r="4" ht="14.25" spans="1:11">
      <c r="A4" s="279" t="s">
        <v>61</v>
      </c>
      <c r="B4" s="146" t="s">
        <v>62</v>
      </c>
      <c r="C4" s="147"/>
      <c r="D4" s="279" t="s">
        <v>63</v>
      </c>
      <c r="E4" s="280"/>
      <c r="F4" s="281">
        <v>45432</v>
      </c>
      <c r="G4" s="282"/>
      <c r="H4" s="279" t="s">
        <v>64</v>
      </c>
      <c r="I4" s="280"/>
      <c r="J4" s="146" t="s">
        <v>65</v>
      </c>
      <c r="K4" s="147" t="s">
        <v>66</v>
      </c>
    </row>
    <row r="5" ht="14.25" spans="1:11">
      <c r="A5" s="283" t="s">
        <v>67</v>
      </c>
      <c r="B5" s="146" t="s">
        <v>68</v>
      </c>
      <c r="C5" s="147"/>
      <c r="D5" s="279" t="s">
        <v>69</v>
      </c>
      <c r="E5" s="280"/>
      <c r="F5" s="281">
        <v>45427</v>
      </c>
      <c r="G5" s="282"/>
      <c r="H5" s="279" t="s">
        <v>70</v>
      </c>
      <c r="I5" s="280"/>
      <c r="J5" s="146" t="s">
        <v>65</v>
      </c>
      <c r="K5" s="147" t="s">
        <v>66</v>
      </c>
    </row>
    <row r="6" ht="14.25" spans="1:11">
      <c r="A6" s="279" t="s">
        <v>71</v>
      </c>
      <c r="B6" s="284" t="s">
        <v>72</v>
      </c>
      <c r="C6" s="285">
        <v>7</v>
      </c>
      <c r="D6" s="283" t="s">
        <v>73</v>
      </c>
      <c r="E6" s="286"/>
      <c r="F6" s="281">
        <v>45429</v>
      </c>
      <c r="G6" s="282"/>
      <c r="H6" s="279" t="s">
        <v>74</v>
      </c>
      <c r="I6" s="280"/>
      <c r="J6" s="146" t="s">
        <v>65</v>
      </c>
      <c r="K6" s="147" t="s">
        <v>66</v>
      </c>
    </row>
    <row r="7" ht="14.25" spans="1:11">
      <c r="A7" s="279" t="s">
        <v>75</v>
      </c>
      <c r="B7" s="287">
        <v>250</v>
      </c>
      <c r="C7" s="288"/>
      <c r="D7" s="283" t="s">
        <v>76</v>
      </c>
      <c r="E7" s="289"/>
      <c r="F7" s="281">
        <v>45430</v>
      </c>
      <c r="G7" s="282"/>
      <c r="H7" s="279" t="s">
        <v>77</v>
      </c>
      <c r="I7" s="280"/>
      <c r="J7" s="146" t="s">
        <v>65</v>
      </c>
      <c r="K7" s="147" t="s">
        <v>66</v>
      </c>
    </row>
    <row r="8" ht="15" spans="1:11">
      <c r="A8" s="290" t="s">
        <v>78</v>
      </c>
      <c r="B8" s="291" t="s">
        <v>79</v>
      </c>
      <c r="C8" s="292"/>
      <c r="D8" s="293" t="s">
        <v>80</v>
      </c>
      <c r="E8" s="294"/>
      <c r="F8" s="295">
        <v>45431</v>
      </c>
      <c r="G8" s="296"/>
      <c r="H8" s="293" t="s">
        <v>81</v>
      </c>
      <c r="I8" s="294"/>
      <c r="J8" s="313" t="s">
        <v>65</v>
      </c>
      <c r="K8" s="345" t="s">
        <v>66</v>
      </c>
    </row>
    <row r="9" ht="15" spans="1:11">
      <c r="A9" s="394" t="s">
        <v>82</v>
      </c>
      <c r="B9" s="395"/>
      <c r="C9" s="395"/>
      <c r="D9" s="396"/>
      <c r="E9" s="396"/>
      <c r="F9" s="396"/>
      <c r="G9" s="396"/>
      <c r="H9" s="396"/>
      <c r="I9" s="396"/>
      <c r="J9" s="396"/>
      <c r="K9" s="447"/>
    </row>
    <row r="10" ht="15" spans="1:11">
      <c r="A10" s="397" t="s">
        <v>83</v>
      </c>
      <c r="B10" s="398"/>
      <c r="C10" s="398"/>
      <c r="D10" s="398"/>
      <c r="E10" s="398"/>
      <c r="F10" s="398"/>
      <c r="G10" s="398"/>
      <c r="H10" s="398"/>
      <c r="I10" s="398"/>
      <c r="J10" s="398"/>
      <c r="K10" s="448"/>
    </row>
    <row r="11" ht="14.25" spans="1:11">
      <c r="A11" s="399" t="s">
        <v>84</v>
      </c>
      <c r="B11" s="400" t="s">
        <v>85</v>
      </c>
      <c r="C11" s="401" t="s">
        <v>86</v>
      </c>
      <c r="D11" s="402"/>
      <c r="E11" s="403" t="s">
        <v>87</v>
      </c>
      <c r="F11" s="400" t="s">
        <v>85</v>
      </c>
      <c r="G11" s="401" t="s">
        <v>86</v>
      </c>
      <c r="H11" s="401" t="s">
        <v>88</v>
      </c>
      <c r="I11" s="403" t="s">
        <v>89</v>
      </c>
      <c r="J11" s="400" t="s">
        <v>85</v>
      </c>
      <c r="K11" s="449" t="s">
        <v>86</v>
      </c>
    </row>
    <row r="12" ht="14.25" spans="1:11">
      <c r="A12" s="283" t="s">
        <v>90</v>
      </c>
      <c r="B12" s="303" t="s">
        <v>85</v>
      </c>
      <c r="C12" s="146" t="s">
        <v>86</v>
      </c>
      <c r="D12" s="289"/>
      <c r="E12" s="286" t="s">
        <v>91</v>
      </c>
      <c r="F12" s="303" t="s">
        <v>85</v>
      </c>
      <c r="G12" s="146" t="s">
        <v>86</v>
      </c>
      <c r="H12" s="146" t="s">
        <v>88</v>
      </c>
      <c r="I12" s="286" t="s">
        <v>92</v>
      </c>
      <c r="J12" s="303" t="s">
        <v>85</v>
      </c>
      <c r="K12" s="147" t="s">
        <v>86</v>
      </c>
    </row>
    <row r="13" ht="14.25" spans="1:11">
      <c r="A13" s="283" t="s">
        <v>93</v>
      </c>
      <c r="B13" s="303" t="s">
        <v>85</v>
      </c>
      <c r="C13" s="146" t="s">
        <v>86</v>
      </c>
      <c r="D13" s="289"/>
      <c r="E13" s="286" t="s">
        <v>94</v>
      </c>
      <c r="F13" s="146" t="s">
        <v>95</v>
      </c>
      <c r="G13" s="146" t="s">
        <v>96</v>
      </c>
      <c r="H13" s="146" t="s">
        <v>88</v>
      </c>
      <c r="I13" s="286" t="s">
        <v>97</v>
      </c>
      <c r="J13" s="303" t="s">
        <v>85</v>
      </c>
      <c r="K13" s="147" t="s">
        <v>86</v>
      </c>
    </row>
    <row r="14" ht="15" spans="1:11">
      <c r="A14" s="293" t="s">
        <v>98</v>
      </c>
      <c r="B14" s="294"/>
      <c r="C14" s="294"/>
      <c r="D14" s="294"/>
      <c r="E14" s="294"/>
      <c r="F14" s="294"/>
      <c r="G14" s="294"/>
      <c r="H14" s="294"/>
      <c r="I14" s="294"/>
      <c r="J14" s="294"/>
      <c r="K14" s="347"/>
    </row>
    <row r="15" ht="15" spans="1:11">
      <c r="A15" s="397" t="s">
        <v>99</v>
      </c>
      <c r="B15" s="398"/>
      <c r="C15" s="398"/>
      <c r="D15" s="398"/>
      <c r="E15" s="398"/>
      <c r="F15" s="398"/>
      <c r="G15" s="398"/>
      <c r="H15" s="398"/>
      <c r="I15" s="398"/>
      <c r="J15" s="398"/>
      <c r="K15" s="448"/>
    </row>
    <row r="16" ht="14.25" spans="1:11">
      <c r="A16" s="404" t="s">
        <v>100</v>
      </c>
      <c r="B16" s="401" t="s">
        <v>95</v>
      </c>
      <c r="C16" s="401" t="s">
        <v>96</v>
      </c>
      <c r="D16" s="405"/>
      <c r="E16" s="406" t="s">
        <v>101</v>
      </c>
      <c r="F16" s="401" t="s">
        <v>95</v>
      </c>
      <c r="G16" s="401" t="s">
        <v>96</v>
      </c>
      <c r="H16" s="407"/>
      <c r="I16" s="406" t="s">
        <v>102</v>
      </c>
      <c r="J16" s="401" t="s">
        <v>95</v>
      </c>
      <c r="K16" s="449" t="s">
        <v>96</v>
      </c>
    </row>
    <row r="17" customHeight="1" spans="1:22">
      <c r="A17" s="320" t="s">
        <v>103</v>
      </c>
      <c r="B17" s="146" t="s">
        <v>95</v>
      </c>
      <c r="C17" s="146" t="s">
        <v>96</v>
      </c>
      <c r="D17" s="408"/>
      <c r="E17" s="321" t="s">
        <v>104</v>
      </c>
      <c r="F17" s="146" t="s">
        <v>95</v>
      </c>
      <c r="G17" s="146" t="s">
        <v>96</v>
      </c>
      <c r="H17" s="409"/>
      <c r="I17" s="321" t="s">
        <v>105</v>
      </c>
      <c r="J17" s="146" t="s">
        <v>95</v>
      </c>
      <c r="K17" s="147" t="s">
        <v>96</v>
      </c>
      <c r="L17" s="450"/>
      <c r="M17" s="450"/>
      <c r="N17" s="450"/>
      <c r="O17" s="450"/>
      <c r="P17" s="450"/>
      <c r="Q17" s="450"/>
      <c r="R17" s="450"/>
      <c r="S17" s="450"/>
      <c r="T17" s="450"/>
      <c r="U17" s="450"/>
      <c r="V17" s="450"/>
    </row>
    <row r="18" ht="18" customHeight="1" spans="1:11">
      <c r="A18" s="410" t="s">
        <v>106</v>
      </c>
      <c r="B18" s="411"/>
      <c r="C18" s="411"/>
      <c r="D18" s="411"/>
      <c r="E18" s="411"/>
      <c r="F18" s="411"/>
      <c r="G18" s="411"/>
      <c r="H18" s="411"/>
      <c r="I18" s="411"/>
      <c r="J18" s="411"/>
      <c r="K18" s="451"/>
    </row>
    <row r="19" s="392" customFormat="1" ht="18" customHeight="1" spans="1:11">
      <c r="A19" s="397" t="s">
        <v>107</v>
      </c>
      <c r="B19" s="398"/>
      <c r="C19" s="398"/>
      <c r="D19" s="398"/>
      <c r="E19" s="398"/>
      <c r="F19" s="398"/>
      <c r="G19" s="398"/>
      <c r="H19" s="398"/>
      <c r="I19" s="398"/>
      <c r="J19" s="398"/>
      <c r="K19" s="448"/>
    </row>
    <row r="20" customHeight="1" spans="1:11">
      <c r="A20" s="412" t="s">
        <v>108</v>
      </c>
      <c r="B20" s="413"/>
      <c r="C20" s="413"/>
      <c r="D20" s="413"/>
      <c r="E20" s="413"/>
      <c r="F20" s="413"/>
      <c r="G20" s="413"/>
      <c r="H20" s="413"/>
      <c r="I20" s="413"/>
      <c r="J20" s="413"/>
      <c r="K20" s="452"/>
    </row>
    <row r="21" ht="21.75" customHeight="1" spans="1:11">
      <c r="A21" s="414" t="s">
        <v>109</v>
      </c>
      <c r="B21" s="415"/>
      <c r="C21" s="416" t="s">
        <v>110</v>
      </c>
      <c r="D21" s="416" t="s">
        <v>111</v>
      </c>
      <c r="E21" s="416" t="s">
        <v>112</v>
      </c>
      <c r="F21" s="416" t="s">
        <v>113</v>
      </c>
      <c r="G21" s="416" t="s">
        <v>114</v>
      </c>
      <c r="H21" s="417" t="s">
        <v>115</v>
      </c>
      <c r="I21" s="417" t="s">
        <v>116</v>
      </c>
      <c r="J21" s="453"/>
      <c r="K21" s="454" t="s">
        <v>117</v>
      </c>
    </row>
    <row r="22" ht="23" customHeight="1" spans="1:11">
      <c r="A22" s="418" t="s">
        <v>118</v>
      </c>
      <c r="B22" s="419"/>
      <c r="C22" s="419" t="s">
        <v>95</v>
      </c>
      <c r="D22" s="419" t="s">
        <v>95</v>
      </c>
      <c r="E22" s="419" t="s">
        <v>95</v>
      </c>
      <c r="F22" s="419" t="s">
        <v>95</v>
      </c>
      <c r="G22" s="419" t="s">
        <v>95</v>
      </c>
      <c r="H22" s="419" t="s">
        <v>95</v>
      </c>
      <c r="I22" s="419" t="s">
        <v>95</v>
      </c>
      <c r="J22" s="419"/>
      <c r="K22" s="455" t="s">
        <v>95</v>
      </c>
    </row>
    <row r="23" ht="23" customHeight="1" spans="1:11">
      <c r="A23" s="418"/>
      <c r="B23" s="419"/>
      <c r="C23" s="419"/>
      <c r="D23" s="419"/>
      <c r="E23" s="419"/>
      <c r="F23" s="419"/>
      <c r="G23" s="419"/>
      <c r="H23" s="419"/>
      <c r="I23" s="419"/>
      <c r="J23" s="419"/>
      <c r="K23" s="455"/>
    </row>
    <row r="24" ht="23" customHeight="1" spans="1:11">
      <c r="A24" s="418"/>
      <c r="B24" s="419"/>
      <c r="C24" s="419"/>
      <c r="D24" s="419"/>
      <c r="E24" s="419"/>
      <c r="F24" s="419"/>
      <c r="G24" s="419"/>
      <c r="H24" s="419"/>
      <c r="I24" s="419"/>
      <c r="J24" s="419"/>
      <c r="K24" s="455"/>
    </row>
    <row r="25" ht="23" customHeight="1" spans="1:11">
      <c r="A25" s="420"/>
      <c r="B25" s="419"/>
      <c r="C25" s="419"/>
      <c r="D25" s="419"/>
      <c r="E25" s="419"/>
      <c r="F25" s="419"/>
      <c r="G25" s="419"/>
      <c r="H25" s="419"/>
      <c r="I25" s="419"/>
      <c r="J25" s="419"/>
      <c r="K25" s="456"/>
    </row>
    <row r="26" ht="23" customHeight="1" spans="1:11">
      <c r="A26" s="421"/>
      <c r="B26" s="422"/>
      <c r="C26" s="422"/>
      <c r="D26" s="422"/>
      <c r="E26" s="422"/>
      <c r="F26" s="422"/>
      <c r="G26" s="422"/>
      <c r="H26" s="422"/>
      <c r="I26" s="422"/>
      <c r="J26" s="422"/>
      <c r="K26" s="457"/>
    </row>
    <row r="27" ht="23" customHeight="1" spans="1:11">
      <c r="A27" s="423"/>
      <c r="B27" s="424"/>
      <c r="C27" s="424"/>
      <c r="D27" s="424"/>
      <c r="E27" s="424"/>
      <c r="F27" s="424"/>
      <c r="G27" s="424"/>
      <c r="H27" s="424"/>
      <c r="I27" s="424"/>
      <c r="J27" s="424"/>
      <c r="K27" s="458"/>
    </row>
    <row r="28" ht="18" customHeight="1" spans="1:11">
      <c r="A28" s="425" t="s">
        <v>119</v>
      </c>
      <c r="B28" s="426"/>
      <c r="C28" s="426"/>
      <c r="D28" s="426"/>
      <c r="E28" s="426"/>
      <c r="F28" s="426"/>
      <c r="G28" s="426"/>
      <c r="H28" s="426"/>
      <c r="I28" s="426"/>
      <c r="J28" s="426"/>
      <c r="K28" s="459"/>
    </row>
    <row r="29" ht="18.75" customHeight="1" spans="1:11">
      <c r="A29" s="427"/>
      <c r="B29" s="428"/>
      <c r="C29" s="428"/>
      <c r="D29" s="428"/>
      <c r="E29" s="428"/>
      <c r="F29" s="428"/>
      <c r="G29" s="428"/>
      <c r="H29" s="428"/>
      <c r="I29" s="428"/>
      <c r="J29" s="428"/>
      <c r="K29" s="460"/>
    </row>
    <row r="30" ht="18.75" customHeight="1" spans="1:11">
      <c r="A30" s="429"/>
      <c r="B30" s="430"/>
      <c r="C30" s="430"/>
      <c r="D30" s="430"/>
      <c r="E30" s="430"/>
      <c r="F30" s="430"/>
      <c r="G30" s="430"/>
      <c r="H30" s="430"/>
      <c r="I30" s="430"/>
      <c r="J30" s="430"/>
      <c r="K30" s="461"/>
    </row>
    <row r="31" ht="18" customHeight="1" spans="1:11">
      <c r="A31" s="425" t="s">
        <v>120</v>
      </c>
      <c r="B31" s="426"/>
      <c r="C31" s="426"/>
      <c r="D31" s="426"/>
      <c r="E31" s="426"/>
      <c r="F31" s="426"/>
      <c r="G31" s="426"/>
      <c r="H31" s="426"/>
      <c r="I31" s="426"/>
      <c r="J31" s="426"/>
      <c r="K31" s="459"/>
    </row>
    <row r="32" ht="14.25" spans="1:11">
      <c r="A32" s="431" t="s">
        <v>121</v>
      </c>
      <c r="B32" s="432"/>
      <c r="C32" s="432"/>
      <c r="D32" s="432"/>
      <c r="E32" s="432"/>
      <c r="F32" s="432"/>
      <c r="G32" s="432"/>
      <c r="H32" s="432"/>
      <c r="I32" s="432"/>
      <c r="J32" s="432"/>
      <c r="K32" s="462"/>
    </row>
    <row r="33" ht="15" spans="1:11">
      <c r="A33" s="154" t="s">
        <v>122</v>
      </c>
      <c r="B33" s="155"/>
      <c r="C33" s="146" t="s">
        <v>65</v>
      </c>
      <c r="D33" s="146" t="s">
        <v>66</v>
      </c>
      <c r="E33" s="433" t="s">
        <v>123</v>
      </c>
      <c r="F33" s="434"/>
      <c r="G33" s="434"/>
      <c r="H33" s="434"/>
      <c r="I33" s="434"/>
      <c r="J33" s="434"/>
      <c r="K33" s="463"/>
    </row>
    <row r="34" ht="15" spans="1:11">
      <c r="A34" s="435" t="s">
        <v>124</v>
      </c>
      <c r="B34" s="435"/>
      <c r="C34" s="435"/>
      <c r="D34" s="435"/>
      <c r="E34" s="435"/>
      <c r="F34" s="435"/>
      <c r="G34" s="435"/>
      <c r="H34" s="435"/>
      <c r="I34" s="435"/>
      <c r="J34" s="435"/>
      <c r="K34" s="435"/>
    </row>
    <row r="35" ht="21" customHeight="1" spans="1:11">
      <c r="A35" s="436" t="s">
        <v>125</v>
      </c>
      <c r="B35" s="437"/>
      <c r="C35" s="437"/>
      <c r="D35" s="437"/>
      <c r="E35" s="437"/>
      <c r="F35" s="437"/>
      <c r="G35" s="437"/>
      <c r="H35" s="437"/>
      <c r="I35" s="437"/>
      <c r="J35" s="437"/>
      <c r="K35" s="464"/>
    </row>
    <row r="36" ht="21" customHeight="1" spans="1:11">
      <c r="A36" s="328" t="s">
        <v>126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58"/>
    </row>
    <row r="37" ht="21" customHeight="1" spans="1:11">
      <c r="A37" s="328"/>
      <c r="B37" s="329"/>
      <c r="C37" s="329"/>
      <c r="D37" s="329"/>
      <c r="E37" s="329"/>
      <c r="F37" s="329"/>
      <c r="G37" s="329"/>
      <c r="H37" s="329"/>
      <c r="I37" s="329"/>
      <c r="J37" s="329"/>
      <c r="K37" s="358"/>
    </row>
    <row r="38" ht="21" customHeight="1" spans="1:11">
      <c r="A38" s="328"/>
      <c r="B38" s="329"/>
      <c r="C38" s="329"/>
      <c r="D38" s="329"/>
      <c r="E38" s="329"/>
      <c r="F38" s="329"/>
      <c r="G38" s="329"/>
      <c r="H38" s="329"/>
      <c r="I38" s="329"/>
      <c r="J38" s="329"/>
      <c r="K38" s="358"/>
    </row>
    <row r="39" ht="21" customHeight="1" spans="1:11">
      <c r="A39" s="328"/>
      <c r="B39" s="329"/>
      <c r="C39" s="329"/>
      <c r="D39" s="329"/>
      <c r="E39" s="329"/>
      <c r="F39" s="329"/>
      <c r="G39" s="329"/>
      <c r="H39" s="329"/>
      <c r="I39" s="329"/>
      <c r="J39" s="329"/>
      <c r="K39" s="358"/>
    </row>
    <row r="40" ht="21" customHeight="1" spans="1:11">
      <c r="A40" s="328"/>
      <c r="B40" s="329"/>
      <c r="C40" s="329"/>
      <c r="D40" s="329"/>
      <c r="E40" s="329"/>
      <c r="F40" s="329"/>
      <c r="G40" s="329"/>
      <c r="H40" s="329"/>
      <c r="I40" s="329"/>
      <c r="J40" s="329"/>
      <c r="K40" s="358"/>
    </row>
    <row r="41" ht="21" customHeight="1" spans="1:11">
      <c r="A41" s="328"/>
      <c r="B41" s="329"/>
      <c r="C41" s="329"/>
      <c r="D41" s="329"/>
      <c r="E41" s="329"/>
      <c r="F41" s="329"/>
      <c r="G41" s="329"/>
      <c r="H41" s="329"/>
      <c r="I41" s="329"/>
      <c r="J41" s="329"/>
      <c r="K41" s="358"/>
    </row>
    <row r="42" ht="15" spans="1:11">
      <c r="A42" s="323" t="s">
        <v>127</v>
      </c>
      <c r="B42" s="324"/>
      <c r="C42" s="324"/>
      <c r="D42" s="324"/>
      <c r="E42" s="324"/>
      <c r="F42" s="324"/>
      <c r="G42" s="324"/>
      <c r="H42" s="324"/>
      <c r="I42" s="324"/>
      <c r="J42" s="324"/>
      <c r="K42" s="356"/>
    </row>
    <row r="43" ht="15" spans="1:11">
      <c r="A43" s="397" t="s">
        <v>128</v>
      </c>
      <c r="B43" s="398"/>
      <c r="C43" s="398"/>
      <c r="D43" s="398"/>
      <c r="E43" s="398"/>
      <c r="F43" s="398"/>
      <c r="G43" s="398"/>
      <c r="H43" s="398"/>
      <c r="I43" s="398"/>
      <c r="J43" s="398"/>
      <c r="K43" s="448"/>
    </row>
    <row r="44" ht="14.25" spans="1:11">
      <c r="A44" s="404" t="s">
        <v>129</v>
      </c>
      <c r="B44" s="401" t="s">
        <v>95</v>
      </c>
      <c r="C44" s="401" t="s">
        <v>96</v>
      </c>
      <c r="D44" s="401" t="s">
        <v>88</v>
      </c>
      <c r="E44" s="406" t="s">
        <v>130</v>
      </c>
      <c r="F44" s="401" t="s">
        <v>95</v>
      </c>
      <c r="G44" s="401" t="s">
        <v>96</v>
      </c>
      <c r="H44" s="401" t="s">
        <v>88</v>
      </c>
      <c r="I44" s="406" t="s">
        <v>131</v>
      </c>
      <c r="J44" s="401" t="s">
        <v>95</v>
      </c>
      <c r="K44" s="449" t="s">
        <v>96</v>
      </c>
    </row>
    <row r="45" ht="14.25" spans="1:11">
      <c r="A45" s="320" t="s">
        <v>87</v>
      </c>
      <c r="B45" s="146" t="s">
        <v>95</v>
      </c>
      <c r="C45" s="146" t="s">
        <v>96</v>
      </c>
      <c r="D45" s="146" t="s">
        <v>88</v>
      </c>
      <c r="E45" s="321" t="s">
        <v>94</v>
      </c>
      <c r="F45" s="146" t="s">
        <v>95</v>
      </c>
      <c r="G45" s="146" t="s">
        <v>96</v>
      </c>
      <c r="H45" s="146" t="s">
        <v>88</v>
      </c>
      <c r="I45" s="321" t="s">
        <v>105</v>
      </c>
      <c r="J45" s="146" t="s">
        <v>95</v>
      </c>
      <c r="K45" s="147" t="s">
        <v>96</v>
      </c>
    </row>
    <row r="46" ht="15" spans="1:11">
      <c r="A46" s="293" t="s">
        <v>98</v>
      </c>
      <c r="B46" s="294"/>
      <c r="C46" s="294"/>
      <c r="D46" s="294"/>
      <c r="E46" s="294"/>
      <c r="F46" s="294"/>
      <c r="G46" s="294"/>
      <c r="H46" s="294"/>
      <c r="I46" s="294"/>
      <c r="J46" s="294"/>
      <c r="K46" s="347"/>
    </row>
    <row r="47" ht="15" spans="1:11">
      <c r="A47" s="435" t="s">
        <v>132</v>
      </c>
      <c r="B47" s="435"/>
      <c r="C47" s="435"/>
      <c r="D47" s="435"/>
      <c r="E47" s="435"/>
      <c r="F47" s="435"/>
      <c r="G47" s="435"/>
      <c r="H47" s="435"/>
      <c r="I47" s="435"/>
      <c r="J47" s="435"/>
      <c r="K47" s="435"/>
    </row>
    <row r="48" ht="15" spans="1:11">
      <c r="A48" s="436"/>
      <c r="B48" s="437"/>
      <c r="C48" s="437"/>
      <c r="D48" s="437"/>
      <c r="E48" s="437"/>
      <c r="F48" s="437"/>
      <c r="G48" s="437"/>
      <c r="H48" s="437"/>
      <c r="I48" s="437"/>
      <c r="J48" s="437"/>
      <c r="K48" s="464"/>
    </row>
    <row r="49" ht="15" spans="1:11">
      <c r="A49" s="438" t="s">
        <v>133</v>
      </c>
      <c r="B49" s="439" t="s">
        <v>134</v>
      </c>
      <c r="C49" s="439"/>
      <c r="D49" s="440" t="s">
        <v>135</v>
      </c>
      <c r="E49" s="441" t="s">
        <v>136</v>
      </c>
      <c r="F49" s="442" t="s">
        <v>137</v>
      </c>
      <c r="G49" s="443">
        <v>45429</v>
      </c>
      <c r="H49" s="444" t="s">
        <v>138</v>
      </c>
      <c r="I49" s="465"/>
      <c r="J49" s="466" t="s">
        <v>139</v>
      </c>
      <c r="K49" s="467"/>
    </row>
    <row r="50" ht="15" spans="1:11">
      <c r="A50" s="435" t="s">
        <v>140</v>
      </c>
      <c r="B50" s="435"/>
      <c r="C50" s="435"/>
      <c r="D50" s="435"/>
      <c r="E50" s="435"/>
      <c r="F50" s="435"/>
      <c r="G50" s="435"/>
      <c r="H50" s="435"/>
      <c r="I50" s="435"/>
      <c r="J50" s="435"/>
      <c r="K50" s="435"/>
    </row>
    <row r="51" ht="24" customHeight="1" spans="1:11">
      <c r="A51" s="445" t="s">
        <v>141</v>
      </c>
      <c r="B51" s="446"/>
      <c r="C51" s="446"/>
      <c r="D51" s="446"/>
      <c r="E51" s="446"/>
      <c r="F51" s="446"/>
      <c r="G51" s="446"/>
      <c r="H51" s="446"/>
      <c r="I51" s="446"/>
      <c r="J51" s="446"/>
      <c r="K51" s="468"/>
    </row>
    <row r="52" ht="15" spans="1:11">
      <c r="A52" s="438" t="s">
        <v>133</v>
      </c>
      <c r="B52" s="439" t="s">
        <v>134</v>
      </c>
      <c r="C52" s="439"/>
      <c r="D52" s="440" t="s">
        <v>135</v>
      </c>
      <c r="E52" s="441" t="s">
        <v>136</v>
      </c>
      <c r="F52" s="442" t="s">
        <v>142</v>
      </c>
      <c r="G52" s="443">
        <v>45429</v>
      </c>
      <c r="H52" s="444" t="s">
        <v>138</v>
      </c>
      <c r="I52" s="465"/>
      <c r="J52" s="466" t="s">
        <v>139</v>
      </c>
      <c r="K52" s="4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F28" sqref="F28"/>
    </sheetView>
  </sheetViews>
  <sheetFormatPr defaultColWidth="9" defaultRowHeight="14.25"/>
  <cols>
    <col min="1" max="1" width="19.25" style="84" customWidth="1"/>
    <col min="2" max="2" width="9" style="84" customWidth="1"/>
    <col min="3" max="4" width="8.5" style="85" customWidth="1"/>
    <col min="5" max="7" width="8.5" style="84" customWidth="1"/>
    <col min="8" max="8" width="6.5" style="84" customWidth="1"/>
    <col min="9" max="9" width="2.75" style="84" customWidth="1"/>
    <col min="10" max="10" width="9.15833333333333" style="84" customWidth="1"/>
    <col min="11" max="11" width="10.75" style="84" customWidth="1"/>
    <col min="12" max="15" width="9.75" style="84" customWidth="1"/>
    <col min="16" max="16" width="9.75" style="364" customWidth="1"/>
    <col min="17" max="254" width="9" style="84"/>
    <col min="255" max="16384" width="9" style="87"/>
  </cols>
  <sheetData>
    <row r="1" s="84" customFormat="1" ht="29" customHeight="1" spans="1:257">
      <c r="A1" s="88" t="s">
        <v>143</v>
      </c>
      <c r="B1" s="88"/>
      <c r="C1" s="89"/>
      <c r="D1" s="89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114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  <c r="IW1" s="87"/>
    </row>
    <row r="2" s="84" customFormat="1" ht="20" customHeight="1" spans="1:257">
      <c r="A2" s="219" t="s">
        <v>61</v>
      </c>
      <c r="B2" s="365" t="str">
        <f>首期!B4</f>
        <v>TAJJFM82998</v>
      </c>
      <c r="C2" s="366"/>
      <c r="D2" s="367"/>
      <c r="E2" s="222" t="s">
        <v>67</v>
      </c>
      <c r="F2" s="223" t="str">
        <f>首期!B5</f>
        <v>女式POLO短袖T恤</v>
      </c>
      <c r="G2" s="223"/>
      <c r="H2" s="223"/>
      <c r="I2" s="374"/>
      <c r="J2" s="375" t="s">
        <v>57</v>
      </c>
      <c r="K2" s="253" t="s">
        <v>56</v>
      </c>
      <c r="L2" s="253"/>
      <c r="M2" s="253"/>
      <c r="N2" s="253"/>
      <c r="O2" s="376"/>
      <c r="P2" s="37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  <c r="IW2" s="87"/>
    </row>
    <row r="3" s="84" customFormat="1" ht="16.5" spans="1:257">
      <c r="A3" s="368" t="s">
        <v>144</v>
      </c>
      <c r="B3" s="98" t="s">
        <v>145</v>
      </c>
      <c r="C3" s="98" t="s">
        <v>110</v>
      </c>
      <c r="D3" s="98" t="s">
        <v>111</v>
      </c>
      <c r="E3" s="98" t="s">
        <v>112</v>
      </c>
      <c r="F3" s="98" t="s">
        <v>113</v>
      </c>
      <c r="G3" s="98" t="s">
        <v>114</v>
      </c>
      <c r="H3" s="98" t="s">
        <v>115</v>
      </c>
      <c r="I3" s="120"/>
      <c r="J3" s="256"/>
      <c r="K3" s="256"/>
      <c r="L3" s="256"/>
      <c r="M3" s="256"/>
      <c r="N3" s="256"/>
      <c r="O3" s="378"/>
      <c r="P3" s="379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  <c r="IW3" s="87"/>
    </row>
    <row r="4" s="84" customFormat="1" ht="16.5" spans="1:257">
      <c r="A4" s="369" t="s">
        <v>146</v>
      </c>
      <c r="B4" s="98" t="s">
        <v>147</v>
      </c>
      <c r="C4" s="98" t="s">
        <v>148</v>
      </c>
      <c r="D4" s="98" t="s">
        <v>149</v>
      </c>
      <c r="E4" s="100" t="s">
        <v>150</v>
      </c>
      <c r="F4" s="100" t="s">
        <v>151</v>
      </c>
      <c r="G4" s="100" t="s">
        <v>152</v>
      </c>
      <c r="H4" s="100" t="s">
        <v>153</v>
      </c>
      <c r="I4" s="120"/>
      <c r="J4" s="380"/>
      <c r="K4" s="381"/>
      <c r="L4" s="381" t="s">
        <v>154</v>
      </c>
      <c r="M4" s="381"/>
      <c r="N4" s="382"/>
      <c r="O4" s="382"/>
      <c r="P4" s="383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</row>
    <row r="5" s="84" customFormat="1" ht="16.5" spans="1:257">
      <c r="A5" s="101" t="s">
        <v>155</v>
      </c>
      <c r="B5" s="102">
        <f t="shared" ref="B5:B10" si="0">C5-1</f>
        <v>55</v>
      </c>
      <c r="C5" s="102">
        <f>D5-2</f>
        <v>56</v>
      </c>
      <c r="D5" s="102">
        <v>58</v>
      </c>
      <c r="E5" s="102">
        <f>D5+2</f>
        <v>60</v>
      </c>
      <c r="F5" s="102">
        <f>E5+2</f>
        <v>62</v>
      </c>
      <c r="G5" s="102">
        <f>F5+1</f>
        <v>63</v>
      </c>
      <c r="H5" s="102">
        <f>G5+1</f>
        <v>64</v>
      </c>
      <c r="I5" s="124"/>
      <c r="J5" s="129"/>
      <c r="K5" s="384"/>
      <c r="L5" s="129" t="s">
        <v>156</v>
      </c>
      <c r="M5" s="385"/>
      <c r="N5" s="386"/>
      <c r="O5" s="384"/>
      <c r="P5" s="3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  <c r="IW5" s="87"/>
    </row>
    <row r="6" s="84" customFormat="1" ht="20" customHeight="1" spans="1:257">
      <c r="A6" s="101" t="s">
        <v>157</v>
      </c>
      <c r="B6" s="102">
        <f t="shared" ref="B6:B8" si="1">C6-4</f>
        <v>82</v>
      </c>
      <c r="C6" s="102">
        <f t="shared" ref="C6:C8" si="2">D6-4</f>
        <v>86</v>
      </c>
      <c r="D6" s="102">
        <v>90</v>
      </c>
      <c r="E6" s="102">
        <f t="shared" ref="E6:E8" si="3">D6+4</f>
        <v>94</v>
      </c>
      <c r="F6" s="102">
        <f>E6+4</f>
        <v>98</v>
      </c>
      <c r="G6" s="102">
        <f t="shared" ref="G6:G8" si="4">F6+6</f>
        <v>104</v>
      </c>
      <c r="H6" s="102">
        <f>G6+6</f>
        <v>110</v>
      </c>
      <c r="I6" s="124"/>
      <c r="J6" s="129"/>
      <c r="K6" s="129"/>
      <c r="L6" s="129" t="s">
        <v>156</v>
      </c>
      <c r="M6" s="129"/>
      <c r="N6" s="129"/>
      <c r="O6" s="129"/>
      <c r="P6" s="388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  <c r="IW6" s="87"/>
    </row>
    <row r="7" s="84" customFormat="1" ht="20" customHeight="1" spans="1:257">
      <c r="A7" s="101" t="s">
        <v>158</v>
      </c>
      <c r="B7" s="102">
        <f t="shared" si="1"/>
        <v>78</v>
      </c>
      <c r="C7" s="102">
        <f t="shared" si="2"/>
        <v>82</v>
      </c>
      <c r="D7" s="102">
        <v>86</v>
      </c>
      <c r="E7" s="102">
        <f t="shared" si="3"/>
        <v>90</v>
      </c>
      <c r="F7" s="102">
        <f>E7+5</f>
        <v>95</v>
      </c>
      <c r="G7" s="102">
        <f t="shared" si="4"/>
        <v>101</v>
      </c>
      <c r="H7" s="102">
        <f>G7+7</f>
        <v>108</v>
      </c>
      <c r="I7" s="124"/>
      <c r="J7" s="129"/>
      <c r="K7" s="129"/>
      <c r="L7" s="129" t="s">
        <v>159</v>
      </c>
      <c r="M7" s="129"/>
      <c r="N7" s="129"/>
      <c r="O7" s="129"/>
      <c r="P7" s="388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</row>
    <row r="8" s="84" customFormat="1" ht="20" customHeight="1" spans="1:257">
      <c r="A8" s="101" t="s">
        <v>160</v>
      </c>
      <c r="B8" s="102">
        <f t="shared" si="1"/>
        <v>86</v>
      </c>
      <c r="C8" s="102">
        <f t="shared" si="2"/>
        <v>90</v>
      </c>
      <c r="D8" s="102">
        <v>94</v>
      </c>
      <c r="E8" s="102">
        <f t="shared" si="3"/>
        <v>98</v>
      </c>
      <c r="F8" s="102">
        <f>E8+5</f>
        <v>103</v>
      </c>
      <c r="G8" s="102">
        <f t="shared" si="4"/>
        <v>109</v>
      </c>
      <c r="H8" s="102">
        <f>G8+7</f>
        <v>116</v>
      </c>
      <c r="I8" s="124"/>
      <c r="J8" s="129"/>
      <c r="K8" s="129"/>
      <c r="L8" s="129" t="s">
        <v>161</v>
      </c>
      <c r="M8" s="129"/>
      <c r="N8" s="129"/>
      <c r="O8" s="129"/>
      <c r="P8" s="388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</row>
    <row r="9" s="84" customFormat="1" ht="20" customHeight="1" spans="1:257">
      <c r="A9" s="101" t="s">
        <v>162</v>
      </c>
      <c r="B9" s="102">
        <f t="shared" si="0"/>
        <v>36</v>
      </c>
      <c r="C9" s="102">
        <f t="shared" ref="C9:C13" si="5">D9-1</f>
        <v>37</v>
      </c>
      <c r="D9" s="102">
        <v>38</v>
      </c>
      <c r="E9" s="102">
        <f t="shared" ref="E9:E13" si="6">D9+1</f>
        <v>39</v>
      </c>
      <c r="F9" s="102">
        <f t="shared" ref="F9:F13" si="7">E9+1</f>
        <v>40</v>
      </c>
      <c r="G9" s="102">
        <f>F9+1.2</f>
        <v>41.2</v>
      </c>
      <c r="H9" s="102">
        <f>G9+1.2</f>
        <v>42.4</v>
      </c>
      <c r="I9" s="124"/>
      <c r="J9" s="129"/>
      <c r="K9" s="129"/>
      <c r="L9" s="129" t="s">
        <v>159</v>
      </c>
      <c r="M9" s="129"/>
      <c r="N9" s="129"/>
      <c r="O9" s="129"/>
      <c r="P9" s="388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</row>
    <row r="10" s="84" customFormat="1" ht="20" customHeight="1" spans="1:257">
      <c r="A10" s="101" t="s">
        <v>163</v>
      </c>
      <c r="B10" s="102">
        <f t="shared" si="0"/>
        <v>37</v>
      </c>
      <c r="C10" s="102">
        <f t="shared" si="5"/>
        <v>38</v>
      </c>
      <c r="D10" s="102">
        <v>39</v>
      </c>
      <c r="E10" s="102">
        <f t="shared" si="6"/>
        <v>40</v>
      </c>
      <c r="F10" s="102">
        <f t="shared" si="7"/>
        <v>41</v>
      </c>
      <c r="G10" s="102">
        <f>F10+1.5</f>
        <v>42.5</v>
      </c>
      <c r="H10" s="102">
        <f>G10+1.5</f>
        <v>44</v>
      </c>
      <c r="I10" s="124"/>
      <c r="J10" s="129"/>
      <c r="K10" s="129"/>
      <c r="L10" s="129" t="s">
        <v>159</v>
      </c>
      <c r="M10" s="129"/>
      <c r="N10" s="129"/>
      <c r="O10" s="129"/>
      <c r="P10" s="388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</row>
    <row r="11" s="84" customFormat="1" ht="20" customHeight="1" spans="1:257">
      <c r="A11" s="101" t="s">
        <v>164</v>
      </c>
      <c r="B11" s="102">
        <v>4.2</v>
      </c>
      <c r="C11" s="102">
        <v>4.2</v>
      </c>
      <c r="D11" s="102">
        <v>4.2</v>
      </c>
      <c r="E11" s="102">
        <v>4.2</v>
      </c>
      <c r="F11" s="102">
        <v>4.2</v>
      </c>
      <c r="G11" s="102">
        <v>4.2</v>
      </c>
      <c r="H11" s="102">
        <v>4.2</v>
      </c>
      <c r="I11" s="124"/>
      <c r="J11" s="129"/>
      <c r="K11" s="129"/>
      <c r="L11" s="129" t="s">
        <v>159</v>
      </c>
      <c r="M11" s="129"/>
      <c r="N11" s="129"/>
      <c r="O11" s="129"/>
      <c r="P11" s="388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  <c r="IW11" s="87"/>
    </row>
    <row r="12" s="84" customFormat="1" ht="20" customHeight="1" spans="1:257">
      <c r="A12" s="101" t="s">
        <v>165</v>
      </c>
      <c r="B12" s="102">
        <v>2.3</v>
      </c>
      <c r="C12" s="102">
        <v>2.3</v>
      </c>
      <c r="D12" s="102">
        <v>2.3</v>
      </c>
      <c r="E12" s="102">
        <v>2.3</v>
      </c>
      <c r="F12" s="102">
        <v>2.3</v>
      </c>
      <c r="G12" s="102">
        <v>2.3</v>
      </c>
      <c r="H12" s="102">
        <v>2.3</v>
      </c>
      <c r="I12" s="124"/>
      <c r="J12" s="129"/>
      <c r="K12" s="129"/>
      <c r="L12" s="129" t="s">
        <v>159</v>
      </c>
      <c r="M12" s="129"/>
      <c r="N12" s="129"/>
      <c r="O12" s="129"/>
      <c r="P12" s="388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</row>
    <row r="13" s="84" customFormat="1" ht="20" customHeight="1" spans="1:257">
      <c r="A13" s="101" t="s">
        <v>166</v>
      </c>
      <c r="B13" s="102">
        <f>C13-0.5</f>
        <v>15.5</v>
      </c>
      <c r="C13" s="102">
        <f t="shared" si="5"/>
        <v>16</v>
      </c>
      <c r="D13" s="102">
        <v>17</v>
      </c>
      <c r="E13" s="102">
        <f t="shared" si="6"/>
        <v>18</v>
      </c>
      <c r="F13" s="102">
        <f t="shared" si="7"/>
        <v>19</v>
      </c>
      <c r="G13" s="102">
        <f>F13+0.5</f>
        <v>19.5</v>
      </c>
      <c r="H13" s="102">
        <f>G13+0.5</f>
        <v>20</v>
      </c>
      <c r="I13" s="124"/>
      <c r="J13" s="129"/>
      <c r="K13" s="129"/>
      <c r="L13" s="129" t="s">
        <v>156</v>
      </c>
      <c r="M13" s="129"/>
      <c r="N13" s="129"/>
      <c r="O13" s="129"/>
      <c r="P13" s="388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  <c r="IW13" s="87"/>
    </row>
    <row r="14" s="84" customFormat="1" ht="20" customHeight="1" spans="1:257">
      <c r="A14" s="101" t="s">
        <v>167</v>
      </c>
      <c r="B14" s="102">
        <f>C14-0.8</f>
        <v>14.4</v>
      </c>
      <c r="C14" s="102">
        <f>D14-0.8</f>
        <v>15.2</v>
      </c>
      <c r="D14" s="102">
        <v>16</v>
      </c>
      <c r="E14" s="102">
        <f>D14+0.8</f>
        <v>16.8</v>
      </c>
      <c r="F14" s="102">
        <f>E14+0.8</f>
        <v>17.6</v>
      </c>
      <c r="G14" s="102">
        <f>F14+1.1</f>
        <v>18.7</v>
      </c>
      <c r="H14" s="102">
        <f>G14+1.1</f>
        <v>19.8</v>
      </c>
      <c r="I14" s="124"/>
      <c r="J14" s="129"/>
      <c r="K14" s="129"/>
      <c r="L14" s="129" t="s">
        <v>168</v>
      </c>
      <c r="M14" s="129"/>
      <c r="N14" s="129"/>
      <c r="O14" s="129"/>
      <c r="P14" s="388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  <c r="IW14" s="87"/>
    </row>
    <row r="15" s="84" customFormat="1" ht="20" customHeight="1" spans="1:257">
      <c r="A15" s="101" t="s">
        <v>169</v>
      </c>
      <c r="B15" s="102">
        <v>14.3</v>
      </c>
      <c r="C15" s="102">
        <v>14.9</v>
      </c>
      <c r="D15" s="102">
        <v>15.5</v>
      </c>
      <c r="E15" s="102">
        <v>16.1</v>
      </c>
      <c r="F15" s="102">
        <v>16.7</v>
      </c>
      <c r="G15" s="102">
        <v>17.5</v>
      </c>
      <c r="H15" s="102">
        <f>G15+0.6</f>
        <v>18.1</v>
      </c>
      <c r="I15" s="124"/>
      <c r="J15" s="129"/>
      <c r="K15" s="129"/>
      <c r="L15" s="129" t="s">
        <v>159</v>
      </c>
      <c r="M15" s="129"/>
      <c r="N15" s="129"/>
      <c r="O15" s="129"/>
      <c r="P15" s="388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  <c r="IW15" s="87"/>
    </row>
    <row r="16" s="84" customFormat="1" ht="20" customHeight="1" spans="1:257">
      <c r="A16" s="101" t="s">
        <v>170</v>
      </c>
      <c r="B16" s="102">
        <f>C16</f>
        <v>12</v>
      </c>
      <c r="C16" s="102">
        <f>E16-1</f>
        <v>12</v>
      </c>
      <c r="D16" s="102">
        <v>13</v>
      </c>
      <c r="E16" s="102">
        <f>D16</f>
        <v>13</v>
      </c>
      <c r="F16" s="102">
        <v>14</v>
      </c>
      <c r="G16" s="102">
        <f>F16</f>
        <v>14</v>
      </c>
      <c r="H16" s="102">
        <v>15</v>
      </c>
      <c r="I16" s="124"/>
      <c r="J16" s="129"/>
      <c r="K16" s="129"/>
      <c r="L16" s="129" t="s">
        <v>159</v>
      </c>
      <c r="M16" s="129"/>
      <c r="N16" s="129"/>
      <c r="O16" s="129"/>
      <c r="P16" s="388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  <c r="IW16" s="87"/>
    </row>
    <row r="17" s="84" customFormat="1" ht="20" customHeight="1" spans="1:257">
      <c r="A17" s="370" t="s">
        <v>171</v>
      </c>
      <c r="B17" s="371">
        <f>C17-0.3</f>
        <v>5.4</v>
      </c>
      <c r="C17" s="371">
        <f>D17-0.3</f>
        <v>5.7</v>
      </c>
      <c r="D17" s="122">
        <v>6</v>
      </c>
      <c r="E17" s="371">
        <f t="shared" ref="E17:H17" si="8">D17+0.3</f>
        <v>6.3</v>
      </c>
      <c r="F17" s="371">
        <f t="shared" si="8"/>
        <v>6.6</v>
      </c>
      <c r="G17" s="371">
        <f t="shared" si="8"/>
        <v>6.9</v>
      </c>
      <c r="H17" s="371">
        <f t="shared" si="8"/>
        <v>7.2</v>
      </c>
      <c r="I17" s="124"/>
      <c r="J17" s="129"/>
      <c r="K17" s="129"/>
      <c r="L17" s="129" t="s">
        <v>159</v>
      </c>
      <c r="M17" s="129"/>
      <c r="N17" s="129"/>
      <c r="O17" s="129"/>
      <c r="P17" s="388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  <c r="IW17" s="87"/>
    </row>
    <row r="18" s="84" customFormat="1" ht="20" customHeight="1" spans="1:257">
      <c r="A18" s="370" t="s">
        <v>172</v>
      </c>
      <c r="B18" s="371">
        <f>C18-0.7</f>
        <v>14.1</v>
      </c>
      <c r="C18" s="371">
        <f>D18-0.7</f>
        <v>14.8</v>
      </c>
      <c r="D18" s="122">
        <v>15.5</v>
      </c>
      <c r="E18" s="371">
        <f t="shared" ref="E18:H18" si="9">D18+0.7</f>
        <v>16.2</v>
      </c>
      <c r="F18" s="371">
        <f t="shared" si="9"/>
        <v>16.9</v>
      </c>
      <c r="G18" s="371">
        <f t="shared" si="9"/>
        <v>17.6</v>
      </c>
      <c r="H18" s="371">
        <f t="shared" si="9"/>
        <v>18.3</v>
      </c>
      <c r="I18" s="124"/>
      <c r="J18" s="129"/>
      <c r="K18" s="129"/>
      <c r="L18" s="129" t="s">
        <v>159</v>
      </c>
      <c r="M18" s="129"/>
      <c r="N18" s="129"/>
      <c r="O18" s="129"/>
      <c r="P18" s="388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  <c r="IW18" s="87"/>
    </row>
    <row r="19" s="84" customFormat="1" ht="20" customHeight="1" spans="1:257">
      <c r="A19" s="370" t="s">
        <v>173</v>
      </c>
      <c r="B19" s="371">
        <f>C19</f>
        <v>4</v>
      </c>
      <c r="C19" s="371">
        <f>D19</f>
        <v>4</v>
      </c>
      <c r="D19" s="122">
        <v>4</v>
      </c>
      <c r="E19" s="371">
        <f t="shared" ref="E19:H19" si="10">D19</f>
        <v>4</v>
      </c>
      <c r="F19" s="371">
        <f t="shared" si="10"/>
        <v>4</v>
      </c>
      <c r="G19" s="371">
        <f t="shared" si="10"/>
        <v>4</v>
      </c>
      <c r="H19" s="371">
        <f t="shared" si="10"/>
        <v>4</v>
      </c>
      <c r="I19" s="124"/>
      <c r="J19" s="129"/>
      <c r="K19" s="129"/>
      <c r="L19" s="129" t="s">
        <v>159</v>
      </c>
      <c r="M19" s="129"/>
      <c r="N19" s="129"/>
      <c r="O19" s="129"/>
      <c r="P19" s="388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  <c r="IW19" s="87"/>
    </row>
    <row r="20" s="84" customFormat="1" ht="20" customHeight="1" spans="1:257">
      <c r="A20" s="372"/>
      <c r="B20" s="104"/>
      <c r="C20" s="104"/>
      <c r="D20" s="104"/>
      <c r="E20" s="104"/>
      <c r="F20" s="104"/>
      <c r="G20" s="104"/>
      <c r="H20" s="105"/>
      <c r="I20" s="124"/>
      <c r="J20" s="129"/>
      <c r="K20" s="129"/>
      <c r="L20" s="129"/>
      <c r="M20" s="129"/>
      <c r="N20" s="129"/>
      <c r="O20" s="129"/>
      <c r="P20" s="388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  <c r="IW20" s="87"/>
    </row>
    <row r="21" s="84" customFormat="1" ht="20" customHeight="1" spans="1:257">
      <c r="A21" s="373"/>
      <c r="B21" s="246"/>
      <c r="C21" s="246"/>
      <c r="D21" s="246"/>
      <c r="E21" s="247"/>
      <c r="F21" s="246"/>
      <c r="G21" s="246"/>
      <c r="H21" s="246"/>
      <c r="I21" s="389"/>
      <c r="J21" s="265"/>
      <c r="K21" s="265"/>
      <c r="L21" s="264"/>
      <c r="M21" s="265"/>
      <c r="N21" s="265"/>
      <c r="O21" s="264"/>
      <c r="P21" s="390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  <c r="IS21" s="87"/>
      <c r="IT21" s="87"/>
      <c r="IU21" s="87"/>
      <c r="IV21" s="87"/>
      <c r="IW21" s="87"/>
    </row>
    <row r="22" s="84" customFormat="1" ht="17.25" spans="1:257">
      <c r="A22" s="109"/>
      <c r="B22" s="109"/>
      <c r="C22" s="110"/>
      <c r="D22" s="110"/>
      <c r="E22" s="111"/>
      <c r="F22" s="110"/>
      <c r="G22" s="110"/>
      <c r="H22" s="110"/>
      <c r="P22" s="114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  <c r="IS22" s="87"/>
      <c r="IT22" s="87"/>
      <c r="IU22" s="87"/>
      <c r="IV22" s="87"/>
      <c r="IW22" s="87"/>
    </row>
    <row r="23" s="84" customFormat="1" spans="1:257">
      <c r="A23" s="112" t="s">
        <v>174</v>
      </c>
      <c r="B23" s="112"/>
      <c r="C23" s="113"/>
      <c r="D23" s="113"/>
      <c r="P23" s="114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  <c r="IR23" s="87"/>
      <c r="IS23" s="87"/>
      <c r="IT23" s="87"/>
      <c r="IU23" s="87"/>
      <c r="IV23" s="87"/>
      <c r="IW23" s="87"/>
    </row>
    <row r="24" s="84" customFormat="1" spans="3:257">
      <c r="C24" s="85"/>
      <c r="D24" s="85"/>
      <c r="J24" s="135" t="s">
        <v>175</v>
      </c>
      <c r="K24" s="391">
        <v>45429</v>
      </c>
      <c r="L24" s="135" t="s">
        <v>176</v>
      </c>
      <c r="M24" s="135" t="s">
        <v>136</v>
      </c>
      <c r="N24" s="135" t="s">
        <v>177</v>
      </c>
      <c r="O24" s="84" t="s">
        <v>139</v>
      </c>
      <c r="P24" s="114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  <c r="FR24" s="87"/>
      <c r="FS24" s="87"/>
      <c r="FT24" s="87"/>
      <c r="FU24" s="87"/>
      <c r="FV24" s="87"/>
      <c r="FW24" s="87"/>
      <c r="FX24" s="87"/>
      <c r="FY24" s="87"/>
      <c r="FZ24" s="87"/>
      <c r="GA24" s="87"/>
      <c r="GB24" s="87"/>
      <c r="GC24" s="87"/>
      <c r="GD24" s="87"/>
      <c r="GE24" s="87"/>
      <c r="GF24" s="87"/>
      <c r="GG24" s="87"/>
      <c r="GH24" s="87"/>
      <c r="GI24" s="87"/>
      <c r="GJ24" s="87"/>
      <c r="GK24" s="87"/>
      <c r="GL24" s="87"/>
      <c r="GM24" s="87"/>
      <c r="GN24" s="87"/>
      <c r="GO24" s="87"/>
      <c r="GP24" s="87"/>
      <c r="GQ24" s="87"/>
      <c r="GR24" s="87"/>
      <c r="GS24" s="87"/>
      <c r="GT24" s="87"/>
      <c r="GU24" s="87"/>
      <c r="GV24" s="87"/>
      <c r="GW24" s="87"/>
      <c r="GX24" s="87"/>
      <c r="GY24" s="87"/>
      <c r="GZ24" s="87"/>
      <c r="HA24" s="87"/>
      <c r="HB24" s="87"/>
      <c r="HC24" s="87"/>
      <c r="HD24" s="87"/>
      <c r="HE24" s="87"/>
      <c r="HF24" s="87"/>
      <c r="HG24" s="87"/>
      <c r="HH24" s="87"/>
      <c r="HI24" s="87"/>
      <c r="HJ24" s="87"/>
      <c r="HK24" s="87"/>
      <c r="HL24" s="87"/>
      <c r="HM24" s="87"/>
      <c r="HN24" s="87"/>
      <c r="HO24" s="87"/>
      <c r="HP24" s="87"/>
      <c r="HQ24" s="87"/>
      <c r="HR24" s="87"/>
      <c r="HS24" s="87"/>
      <c r="HT24" s="87"/>
      <c r="HU24" s="87"/>
      <c r="HV24" s="87"/>
      <c r="HW24" s="87"/>
      <c r="HX24" s="87"/>
      <c r="HY24" s="87"/>
      <c r="HZ24" s="87"/>
      <c r="IA24" s="87"/>
      <c r="IB24" s="87"/>
      <c r="IC24" s="87"/>
      <c r="ID24" s="87"/>
      <c r="IE24" s="87"/>
      <c r="IF24" s="87"/>
      <c r="IG24" s="87"/>
      <c r="IH24" s="87"/>
      <c r="II24" s="87"/>
      <c r="IJ24" s="87"/>
      <c r="IK24" s="87"/>
      <c r="IL24" s="87"/>
      <c r="IM24" s="87"/>
      <c r="IN24" s="87"/>
      <c r="IO24" s="87"/>
      <c r="IP24" s="87"/>
      <c r="IQ24" s="87"/>
      <c r="IR24" s="87"/>
      <c r="IS24" s="87"/>
      <c r="IT24" s="87"/>
      <c r="IU24" s="87"/>
      <c r="IV24" s="87"/>
      <c r="IW24" s="87"/>
    </row>
  </sheetData>
  <mergeCells count="6">
    <mergeCell ref="A1:O1"/>
    <mergeCell ref="B2:D2"/>
    <mergeCell ref="F2:H2"/>
    <mergeCell ref="K2:O2"/>
    <mergeCell ref="J3:O3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3" workbookViewId="0">
      <selection activeCell="E58" sqref="E58"/>
    </sheetView>
  </sheetViews>
  <sheetFormatPr defaultColWidth="10" defaultRowHeight="16.5" customHeight="1"/>
  <cols>
    <col min="1" max="1" width="10.875" style="268" customWidth="1"/>
    <col min="2" max="16384" width="10" style="268"/>
  </cols>
  <sheetData>
    <row r="1" ht="22.5" customHeight="1" spans="1:11">
      <c r="A1" s="140" t="s">
        <v>178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17.25" customHeight="1" spans="1:11">
      <c r="A2" s="269" t="s">
        <v>53</v>
      </c>
      <c r="B2" s="270" t="s">
        <v>54</v>
      </c>
      <c r="C2" s="270"/>
      <c r="D2" s="271" t="s">
        <v>55</v>
      </c>
      <c r="E2" s="271"/>
      <c r="F2" s="270" t="s">
        <v>56</v>
      </c>
      <c r="G2" s="270"/>
      <c r="H2" s="272" t="s">
        <v>57</v>
      </c>
      <c r="I2" s="343" t="s">
        <v>56</v>
      </c>
      <c r="J2" s="343"/>
      <c r="K2" s="344"/>
    </row>
    <row r="3" customHeight="1" spans="1:11">
      <c r="A3" s="273" t="s">
        <v>58</v>
      </c>
      <c r="B3" s="274"/>
      <c r="C3" s="275"/>
      <c r="D3" s="276" t="s">
        <v>59</v>
      </c>
      <c r="E3" s="277"/>
      <c r="F3" s="277"/>
      <c r="G3" s="278"/>
      <c r="H3" s="276" t="s">
        <v>60</v>
      </c>
      <c r="I3" s="277"/>
      <c r="J3" s="277"/>
      <c r="K3" s="278"/>
    </row>
    <row r="4" customHeight="1" spans="1:11">
      <c r="A4" s="279" t="s">
        <v>61</v>
      </c>
      <c r="B4" s="146"/>
      <c r="C4" s="147"/>
      <c r="D4" s="279" t="s">
        <v>63</v>
      </c>
      <c r="E4" s="280"/>
      <c r="F4" s="281"/>
      <c r="G4" s="282"/>
      <c r="H4" s="279" t="s">
        <v>64</v>
      </c>
      <c r="I4" s="280"/>
      <c r="J4" s="146" t="s">
        <v>65</v>
      </c>
      <c r="K4" s="147" t="s">
        <v>66</v>
      </c>
    </row>
    <row r="5" customHeight="1" spans="1:11">
      <c r="A5" s="283" t="s">
        <v>67</v>
      </c>
      <c r="B5" s="146"/>
      <c r="C5" s="147"/>
      <c r="D5" s="279" t="s">
        <v>69</v>
      </c>
      <c r="E5" s="280"/>
      <c r="F5" s="281"/>
      <c r="G5" s="282"/>
      <c r="H5" s="279" t="s">
        <v>70</v>
      </c>
      <c r="I5" s="280"/>
      <c r="J5" s="146" t="s">
        <v>65</v>
      </c>
      <c r="K5" s="147" t="s">
        <v>66</v>
      </c>
    </row>
    <row r="6" customHeight="1" spans="1:11">
      <c r="A6" s="279" t="s">
        <v>71</v>
      </c>
      <c r="B6" s="284"/>
      <c r="C6" s="285"/>
      <c r="D6" s="283" t="s">
        <v>73</v>
      </c>
      <c r="E6" s="286"/>
      <c r="F6" s="281"/>
      <c r="G6" s="282"/>
      <c r="H6" s="279" t="s">
        <v>74</v>
      </c>
      <c r="I6" s="280"/>
      <c r="J6" s="146" t="s">
        <v>65</v>
      </c>
      <c r="K6" s="147" t="s">
        <v>66</v>
      </c>
    </row>
    <row r="7" customHeight="1" spans="1:11">
      <c r="A7" s="279" t="s">
        <v>75</v>
      </c>
      <c r="B7" s="287"/>
      <c r="C7" s="288"/>
      <c r="D7" s="283" t="s">
        <v>76</v>
      </c>
      <c r="E7" s="289"/>
      <c r="F7" s="281"/>
      <c r="G7" s="282"/>
      <c r="H7" s="279" t="s">
        <v>77</v>
      </c>
      <c r="I7" s="280"/>
      <c r="J7" s="146" t="s">
        <v>65</v>
      </c>
      <c r="K7" s="147" t="s">
        <v>66</v>
      </c>
    </row>
    <row r="8" customHeight="1" spans="1:16">
      <c r="A8" s="290" t="s">
        <v>78</v>
      </c>
      <c r="B8" s="291"/>
      <c r="C8" s="292"/>
      <c r="D8" s="293" t="s">
        <v>80</v>
      </c>
      <c r="E8" s="294"/>
      <c r="F8" s="295"/>
      <c r="G8" s="296"/>
      <c r="H8" s="293" t="s">
        <v>81</v>
      </c>
      <c r="I8" s="294"/>
      <c r="J8" s="313" t="s">
        <v>65</v>
      </c>
      <c r="K8" s="345" t="s">
        <v>66</v>
      </c>
      <c r="P8" s="199" t="s">
        <v>179</v>
      </c>
    </row>
    <row r="9" customHeight="1" spans="1:11">
      <c r="A9" s="297" t="s">
        <v>180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customHeight="1" spans="1:11">
      <c r="A10" s="298" t="s">
        <v>84</v>
      </c>
      <c r="B10" s="299" t="s">
        <v>85</v>
      </c>
      <c r="C10" s="300" t="s">
        <v>86</v>
      </c>
      <c r="D10" s="301"/>
      <c r="E10" s="302" t="s">
        <v>89</v>
      </c>
      <c r="F10" s="299" t="s">
        <v>85</v>
      </c>
      <c r="G10" s="300" t="s">
        <v>86</v>
      </c>
      <c r="H10" s="299"/>
      <c r="I10" s="302" t="s">
        <v>87</v>
      </c>
      <c r="J10" s="299" t="s">
        <v>85</v>
      </c>
      <c r="K10" s="346" t="s">
        <v>86</v>
      </c>
    </row>
    <row r="11" customHeight="1" spans="1:11">
      <c r="A11" s="283" t="s">
        <v>90</v>
      </c>
      <c r="B11" s="303" t="s">
        <v>85</v>
      </c>
      <c r="C11" s="146" t="s">
        <v>86</v>
      </c>
      <c r="D11" s="289"/>
      <c r="E11" s="286" t="s">
        <v>92</v>
      </c>
      <c r="F11" s="303" t="s">
        <v>85</v>
      </c>
      <c r="G11" s="146" t="s">
        <v>86</v>
      </c>
      <c r="H11" s="303"/>
      <c r="I11" s="286" t="s">
        <v>97</v>
      </c>
      <c r="J11" s="303" t="s">
        <v>85</v>
      </c>
      <c r="K11" s="147" t="s">
        <v>86</v>
      </c>
    </row>
    <row r="12" customHeight="1" spans="1:11">
      <c r="A12" s="293" t="s">
        <v>123</v>
      </c>
      <c r="B12" s="294"/>
      <c r="C12" s="294"/>
      <c r="D12" s="294"/>
      <c r="E12" s="294"/>
      <c r="F12" s="294"/>
      <c r="G12" s="294"/>
      <c r="H12" s="294"/>
      <c r="I12" s="294"/>
      <c r="J12" s="294"/>
      <c r="K12" s="347"/>
    </row>
    <row r="13" customHeight="1" spans="1:11">
      <c r="A13" s="304" t="s">
        <v>181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</row>
    <row r="14" customHeight="1" spans="1:11">
      <c r="A14" s="305" t="s">
        <v>182</v>
      </c>
      <c r="B14" s="306"/>
      <c r="C14" s="306"/>
      <c r="D14" s="306"/>
      <c r="E14" s="306"/>
      <c r="F14" s="306"/>
      <c r="G14" s="306"/>
      <c r="H14" s="307"/>
      <c r="I14" s="348"/>
      <c r="J14" s="348"/>
      <c r="K14" s="349"/>
    </row>
    <row r="15" customHeight="1" spans="1:11">
      <c r="A15" s="308"/>
      <c r="B15" s="309"/>
      <c r="C15" s="309"/>
      <c r="D15" s="310"/>
      <c r="E15" s="311"/>
      <c r="F15" s="309"/>
      <c r="G15" s="309"/>
      <c r="H15" s="310"/>
      <c r="I15" s="350"/>
      <c r="J15" s="351"/>
      <c r="K15" s="352"/>
    </row>
    <row r="16" customHeight="1" spans="1:11">
      <c r="A16" s="312"/>
      <c r="B16" s="313"/>
      <c r="C16" s="313"/>
      <c r="D16" s="313"/>
      <c r="E16" s="313"/>
      <c r="F16" s="313"/>
      <c r="G16" s="313"/>
      <c r="H16" s="313"/>
      <c r="I16" s="313"/>
      <c r="J16" s="313"/>
      <c r="K16" s="345"/>
    </row>
    <row r="17" customHeight="1" spans="1:11">
      <c r="A17" s="304" t="s">
        <v>183</v>
      </c>
      <c r="B17" s="304"/>
      <c r="C17" s="304"/>
      <c r="D17" s="304"/>
      <c r="E17" s="304"/>
      <c r="F17" s="304"/>
      <c r="G17" s="304"/>
      <c r="H17" s="304"/>
      <c r="I17" s="304"/>
      <c r="J17" s="304"/>
      <c r="K17" s="304"/>
    </row>
    <row r="18" customHeight="1" spans="1:11">
      <c r="A18" s="314" t="s">
        <v>184</v>
      </c>
      <c r="B18" s="315"/>
      <c r="C18" s="315"/>
      <c r="D18" s="315"/>
      <c r="E18" s="315"/>
      <c r="F18" s="315"/>
      <c r="G18" s="315"/>
      <c r="H18" s="315"/>
      <c r="I18" s="348"/>
      <c r="J18" s="348"/>
      <c r="K18" s="349"/>
    </row>
    <row r="19" customHeight="1" spans="1:11">
      <c r="A19" s="308"/>
      <c r="B19" s="309"/>
      <c r="C19" s="309"/>
      <c r="D19" s="310"/>
      <c r="E19" s="311"/>
      <c r="F19" s="309"/>
      <c r="G19" s="309"/>
      <c r="H19" s="310"/>
      <c r="I19" s="350"/>
      <c r="J19" s="351"/>
      <c r="K19" s="352"/>
    </row>
    <row r="20" customHeight="1" spans="1:11">
      <c r="A20" s="312"/>
      <c r="B20" s="313"/>
      <c r="C20" s="313"/>
      <c r="D20" s="313"/>
      <c r="E20" s="313"/>
      <c r="F20" s="313"/>
      <c r="G20" s="313"/>
      <c r="H20" s="313"/>
      <c r="I20" s="313"/>
      <c r="J20" s="313"/>
      <c r="K20" s="345"/>
    </row>
    <row r="21" customHeight="1" spans="1:11">
      <c r="A21" s="316" t="s">
        <v>120</v>
      </c>
      <c r="B21" s="316"/>
      <c r="C21" s="316"/>
      <c r="D21" s="316"/>
      <c r="E21" s="316"/>
      <c r="F21" s="316"/>
      <c r="G21" s="316"/>
      <c r="H21" s="316"/>
      <c r="I21" s="316"/>
      <c r="J21" s="316"/>
      <c r="K21" s="316"/>
    </row>
    <row r="22" customHeight="1" spans="1:11">
      <c r="A22" s="141" t="s">
        <v>121</v>
      </c>
      <c r="B22" s="175"/>
      <c r="C22" s="175"/>
      <c r="D22" s="175"/>
      <c r="E22" s="175"/>
      <c r="F22" s="175"/>
      <c r="G22" s="175"/>
      <c r="H22" s="175"/>
      <c r="I22" s="175"/>
      <c r="J22" s="175"/>
      <c r="K22" s="203"/>
    </row>
    <row r="23" customHeight="1" spans="1:11">
      <c r="A23" s="154" t="s">
        <v>122</v>
      </c>
      <c r="B23" s="155"/>
      <c r="C23" s="146" t="s">
        <v>65</v>
      </c>
      <c r="D23" s="146" t="s">
        <v>66</v>
      </c>
      <c r="E23" s="153"/>
      <c r="F23" s="153"/>
      <c r="G23" s="153"/>
      <c r="H23" s="153"/>
      <c r="I23" s="153"/>
      <c r="J23" s="153"/>
      <c r="K23" s="196"/>
    </row>
    <row r="24" customHeight="1" spans="1:11">
      <c r="A24" s="317" t="s">
        <v>185</v>
      </c>
      <c r="B24" s="149"/>
      <c r="C24" s="149"/>
      <c r="D24" s="149"/>
      <c r="E24" s="149"/>
      <c r="F24" s="149"/>
      <c r="G24" s="149"/>
      <c r="H24" s="149"/>
      <c r="I24" s="149"/>
      <c r="J24" s="149"/>
      <c r="K24" s="353"/>
    </row>
    <row r="25" customHeight="1" spans="1:11">
      <c r="A25" s="318"/>
      <c r="B25" s="319"/>
      <c r="C25" s="319"/>
      <c r="D25" s="319"/>
      <c r="E25" s="319"/>
      <c r="F25" s="319"/>
      <c r="G25" s="319"/>
      <c r="H25" s="319"/>
      <c r="I25" s="319"/>
      <c r="J25" s="319"/>
      <c r="K25" s="354"/>
    </row>
    <row r="26" customHeight="1" spans="1:11">
      <c r="A26" s="297" t="s">
        <v>128</v>
      </c>
      <c r="B26" s="297"/>
      <c r="C26" s="297"/>
      <c r="D26" s="297"/>
      <c r="E26" s="297"/>
      <c r="F26" s="297"/>
      <c r="G26" s="297"/>
      <c r="H26" s="297"/>
      <c r="I26" s="297"/>
      <c r="J26" s="297"/>
      <c r="K26" s="297"/>
    </row>
    <row r="27" customHeight="1" spans="1:11">
      <c r="A27" s="273" t="s">
        <v>129</v>
      </c>
      <c r="B27" s="300" t="s">
        <v>95</v>
      </c>
      <c r="C27" s="300" t="s">
        <v>96</v>
      </c>
      <c r="D27" s="300" t="s">
        <v>88</v>
      </c>
      <c r="E27" s="274" t="s">
        <v>130</v>
      </c>
      <c r="F27" s="300" t="s">
        <v>95</v>
      </c>
      <c r="G27" s="300" t="s">
        <v>96</v>
      </c>
      <c r="H27" s="300" t="s">
        <v>88</v>
      </c>
      <c r="I27" s="274" t="s">
        <v>131</v>
      </c>
      <c r="J27" s="300" t="s">
        <v>95</v>
      </c>
      <c r="K27" s="346" t="s">
        <v>96</v>
      </c>
    </row>
    <row r="28" customHeight="1" spans="1:11">
      <c r="A28" s="320" t="s">
        <v>87</v>
      </c>
      <c r="B28" s="146" t="s">
        <v>95</v>
      </c>
      <c r="C28" s="146" t="s">
        <v>96</v>
      </c>
      <c r="D28" s="146" t="s">
        <v>88</v>
      </c>
      <c r="E28" s="321" t="s">
        <v>94</v>
      </c>
      <c r="F28" s="146" t="s">
        <v>95</v>
      </c>
      <c r="G28" s="146" t="s">
        <v>96</v>
      </c>
      <c r="H28" s="146" t="s">
        <v>88</v>
      </c>
      <c r="I28" s="321" t="s">
        <v>105</v>
      </c>
      <c r="J28" s="146" t="s">
        <v>95</v>
      </c>
      <c r="K28" s="147" t="s">
        <v>96</v>
      </c>
    </row>
    <row r="29" customHeight="1" spans="1:11">
      <c r="A29" s="279" t="s">
        <v>98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55"/>
    </row>
    <row r="30" customHeight="1" spans="1:11">
      <c r="A30" s="323"/>
      <c r="B30" s="324"/>
      <c r="C30" s="324"/>
      <c r="D30" s="324"/>
      <c r="E30" s="324"/>
      <c r="F30" s="324"/>
      <c r="G30" s="324"/>
      <c r="H30" s="324"/>
      <c r="I30" s="324"/>
      <c r="J30" s="324"/>
      <c r="K30" s="356"/>
    </row>
    <row r="31" customHeight="1" spans="1:11">
      <c r="A31" s="325" t="s">
        <v>186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</row>
    <row r="32" ht="21" customHeight="1" spans="1:11">
      <c r="A32" s="326"/>
      <c r="B32" s="327"/>
      <c r="C32" s="327"/>
      <c r="D32" s="327"/>
      <c r="E32" s="327"/>
      <c r="F32" s="327"/>
      <c r="G32" s="327"/>
      <c r="H32" s="327"/>
      <c r="I32" s="327"/>
      <c r="J32" s="327"/>
      <c r="K32" s="357"/>
    </row>
    <row r="33" ht="21" customHeight="1" spans="1:11">
      <c r="A33" s="328"/>
      <c r="B33" s="329"/>
      <c r="C33" s="329"/>
      <c r="D33" s="329"/>
      <c r="E33" s="329"/>
      <c r="F33" s="329"/>
      <c r="G33" s="329"/>
      <c r="H33" s="329"/>
      <c r="I33" s="329"/>
      <c r="J33" s="329"/>
      <c r="K33" s="358"/>
    </row>
    <row r="34" ht="21" customHeight="1" spans="1:11">
      <c r="A34" s="328"/>
      <c r="B34" s="329"/>
      <c r="C34" s="329"/>
      <c r="D34" s="329"/>
      <c r="E34" s="329"/>
      <c r="F34" s="329"/>
      <c r="G34" s="329"/>
      <c r="H34" s="329"/>
      <c r="I34" s="329"/>
      <c r="J34" s="329"/>
      <c r="K34" s="358"/>
    </row>
    <row r="35" ht="21" customHeight="1" spans="1:11">
      <c r="A35" s="328"/>
      <c r="B35" s="329"/>
      <c r="C35" s="329"/>
      <c r="D35" s="329"/>
      <c r="E35" s="329"/>
      <c r="F35" s="329"/>
      <c r="G35" s="329"/>
      <c r="H35" s="329"/>
      <c r="I35" s="329"/>
      <c r="J35" s="329"/>
      <c r="K35" s="358"/>
    </row>
    <row r="36" ht="21" customHeight="1" spans="1:11">
      <c r="A36" s="328"/>
      <c r="B36" s="329"/>
      <c r="C36" s="329"/>
      <c r="D36" s="329"/>
      <c r="E36" s="329"/>
      <c r="F36" s="329"/>
      <c r="G36" s="329"/>
      <c r="H36" s="329"/>
      <c r="I36" s="329"/>
      <c r="J36" s="329"/>
      <c r="K36" s="358"/>
    </row>
    <row r="37" ht="21" customHeight="1" spans="1:11">
      <c r="A37" s="328"/>
      <c r="B37" s="329"/>
      <c r="C37" s="329"/>
      <c r="D37" s="329"/>
      <c r="E37" s="329"/>
      <c r="F37" s="329"/>
      <c r="G37" s="329"/>
      <c r="H37" s="329"/>
      <c r="I37" s="329"/>
      <c r="J37" s="329"/>
      <c r="K37" s="358"/>
    </row>
    <row r="38" ht="21" customHeight="1" spans="1:11">
      <c r="A38" s="328"/>
      <c r="B38" s="329"/>
      <c r="C38" s="329"/>
      <c r="D38" s="329"/>
      <c r="E38" s="329"/>
      <c r="F38" s="329"/>
      <c r="G38" s="329"/>
      <c r="H38" s="329"/>
      <c r="I38" s="329"/>
      <c r="J38" s="329"/>
      <c r="K38" s="358"/>
    </row>
    <row r="39" ht="21" customHeight="1" spans="1:11">
      <c r="A39" s="328"/>
      <c r="B39" s="329"/>
      <c r="C39" s="329"/>
      <c r="D39" s="329"/>
      <c r="E39" s="329"/>
      <c r="F39" s="329"/>
      <c r="G39" s="329"/>
      <c r="H39" s="329"/>
      <c r="I39" s="329"/>
      <c r="J39" s="329"/>
      <c r="K39" s="358"/>
    </row>
    <row r="40" ht="21" customHeight="1" spans="1:11">
      <c r="A40" s="328"/>
      <c r="B40" s="329"/>
      <c r="C40" s="329"/>
      <c r="D40" s="329"/>
      <c r="E40" s="329"/>
      <c r="F40" s="329"/>
      <c r="G40" s="329"/>
      <c r="H40" s="329"/>
      <c r="I40" s="329"/>
      <c r="J40" s="329"/>
      <c r="K40" s="358"/>
    </row>
    <row r="41" ht="21" customHeight="1" spans="1:11">
      <c r="A41" s="328"/>
      <c r="B41" s="329"/>
      <c r="C41" s="329"/>
      <c r="D41" s="329"/>
      <c r="E41" s="329"/>
      <c r="F41" s="329"/>
      <c r="G41" s="329"/>
      <c r="H41" s="329"/>
      <c r="I41" s="329"/>
      <c r="J41" s="329"/>
      <c r="K41" s="358"/>
    </row>
    <row r="42" ht="21" customHeight="1" spans="1:11">
      <c r="A42" s="328"/>
      <c r="B42" s="329"/>
      <c r="C42" s="329"/>
      <c r="D42" s="329"/>
      <c r="E42" s="329"/>
      <c r="F42" s="329"/>
      <c r="G42" s="329"/>
      <c r="H42" s="329"/>
      <c r="I42" s="329"/>
      <c r="J42" s="329"/>
      <c r="K42" s="358"/>
    </row>
    <row r="43" ht="17.25" customHeight="1" spans="1:11">
      <c r="A43" s="323" t="s">
        <v>127</v>
      </c>
      <c r="B43" s="324"/>
      <c r="C43" s="324"/>
      <c r="D43" s="324"/>
      <c r="E43" s="324"/>
      <c r="F43" s="324"/>
      <c r="G43" s="324"/>
      <c r="H43" s="324"/>
      <c r="I43" s="324"/>
      <c r="J43" s="324"/>
      <c r="K43" s="356"/>
    </row>
    <row r="44" customHeight="1" spans="1:11">
      <c r="A44" s="325" t="s">
        <v>187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5"/>
    </row>
    <row r="45" ht="18" customHeight="1" spans="1:11">
      <c r="A45" s="330" t="s">
        <v>123</v>
      </c>
      <c r="B45" s="331"/>
      <c r="C45" s="331"/>
      <c r="D45" s="331"/>
      <c r="E45" s="331"/>
      <c r="F45" s="331"/>
      <c r="G45" s="331"/>
      <c r="H45" s="331"/>
      <c r="I45" s="331"/>
      <c r="J45" s="331"/>
      <c r="K45" s="359"/>
    </row>
    <row r="46" ht="18" customHeight="1" spans="1:11">
      <c r="A46" s="330" t="s">
        <v>188</v>
      </c>
      <c r="B46" s="331"/>
      <c r="C46" s="331"/>
      <c r="D46" s="331"/>
      <c r="E46" s="331"/>
      <c r="F46" s="331"/>
      <c r="G46" s="331"/>
      <c r="H46" s="331"/>
      <c r="I46" s="331"/>
      <c r="J46" s="331"/>
      <c r="K46" s="359"/>
    </row>
    <row r="47" ht="18" customHeight="1" spans="1:11">
      <c r="A47" s="318"/>
      <c r="B47" s="319"/>
      <c r="C47" s="319"/>
      <c r="D47" s="319"/>
      <c r="E47" s="319"/>
      <c r="F47" s="319"/>
      <c r="G47" s="319"/>
      <c r="H47" s="319"/>
      <c r="I47" s="319"/>
      <c r="J47" s="319"/>
      <c r="K47" s="354"/>
    </row>
    <row r="48" ht="21" customHeight="1" spans="1:11">
      <c r="A48" s="332" t="s">
        <v>133</v>
      </c>
      <c r="B48" s="333" t="s">
        <v>134</v>
      </c>
      <c r="C48" s="333"/>
      <c r="D48" s="334" t="s">
        <v>135</v>
      </c>
      <c r="E48" s="334"/>
      <c r="F48" s="334" t="s">
        <v>137</v>
      </c>
      <c r="G48" s="335"/>
      <c r="H48" s="336" t="s">
        <v>138</v>
      </c>
      <c r="I48" s="336"/>
      <c r="J48" s="333" t="s">
        <v>139</v>
      </c>
      <c r="K48" s="360"/>
    </row>
    <row r="49" customHeight="1" spans="1:11">
      <c r="A49" s="337" t="s">
        <v>140</v>
      </c>
      <c r="B49" s="338"/>
      <c r="C49" s="338"/>
      <c r="D49" s="338"/>
      <c r="E49" s="338"/>
      <c r="F49" s="338"/>
      <c r="G49" s="338"/>
      <c r="H49" s="338"/>
      <c r="I49" s="338"/>
      <c r="J49" s="338"/>
      <c r="K49" s="361"/>
    </row>
    <row r="50" customHeight="1" spans="1:11">
      <c r="A50" s="339"/>
      <c r="B50" s="340"/>
      <c r="C50" s="340"/>
      <c r="D50" s="340"/>
      <c r="E50" s="340"/>
      <c r="F50" s="340"/>
      <c r="G50" s="340"/>
      <c r="H50" s="340"/>
      <c r="I50" s="340"/>
      <c r="J50" s="340"/>
      <c r="K50" s="362"/>
    </row>
    <row r="51" customHeight="1" spans="1:11">
      <c r="A51" s="341"/>
      <c r="B51" s="342"/>
      <c r="C51" s="342"/>
      <c r="D51" s="342"/>
      <c r="E51" s="342"/>
      <c r="F51" s="342"/>
      <c r="G51" s="342"/>
      <c r="H51" s="342"/>
      <c r="I51" s="342"/>
      <c r="J51" s="342"/>
      <c r="K51" s="363"/>
    </row>
    <row r="52" ht="21" customHeight="1" spans="1:11">
      <c r="A52" s="332" t="s">
        <v>133</v>
      </c>
      <c r="B52" s="333" t="s">
        <v>134</v>
      </c>
      <c r="C52" s="333"/>
      <c r="D52" s="334" t="s">
        <v>135</v>
      </c>
      <c r="E52" s="334"/>
      <c r="F52" s="334" t="s">
        <v>137</v>
      </c>
      <c r="G52" s="335"/>
      <c r="H52" s="336" t="s">
        <v>138</v>
      </c>
      <c r="I52" s="336"/>
      <c r="J52" s="333" t="s">
        <v>139</v>
      </c>
      <c r="K52" s="36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3"/>
  <sheetViews>
    <sheetView workbookViewId="0">
      <selection activeCell="A6" sqref="A6:G18"/>
    </sheetView>
  </sheetViews>
  <sheetFormatPr defaultColWidth="9" defaultRowHeight="14.25"/>
  <cols>
    <col min="1" max="1" width="13.625" style="84" customWidth="1"/>
    <col min="2" max="2" width="8.5" style="84" customWidth="1"/>
    <col min="3" max="3" width="8.5" style="85" customWidth="1"/>
    <col min="4" max="7" width="8.5" style="84" customWidth="1"/>
    <col min="8" max="8" width="5.375" style="84" customWidth="1"/>
    <col min="9" max="13" width="10.625" style="84" customWidth="1"/>
    <col min="14" max="14" width="10.625" style="218" customWidth="1"/>
    <col min="15" max="16" width="8.875" style="218" customWidth="1"/>
    <col min="17" max="248" width="9" style="84"/>
    <col min="249" max="16384" width="9" style="87"/>
  </cols>
  <sheetData>
    <row r="1" s="84" customFormat="1" ht="29" customHeight="1" spans="1:251">
      <c r="A1" s="88" t="s">
        <v>143</v>
      </c>
      <c r="B1" s="90"/>
      <c r="C1" s="89"/>
      <c r="D1" s="90"/>
      <c r="E1" s="90"/>
      <c r="F1" s="90"/>
      <c r="G1" s="90"/>
      <c r="H1" s="90"/>
      <c r="I1" s="90"/>
      <c r="J1" s="90"/>
      <c r="K1" s="90"/>
      <c r="L1" s="90"/>
      <c r="M1" s="90"/>
      <c r="N1" s="251"/>
      <c r="O1" s="251"/>
      <c r="P1" s="251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</row>
    <row r="2" s="84" customFormat="1" ht="20" customHeight="1" spans="1:251">
      <c r="A2" s="219" t="s">
        <v>61</v>
      </c>
      <c r="B2" s="220"/>
      <c r="C2" s="221"/>
      <c r="D2" s="222" t="s">
        <v>67</v>
      </c>
      <c r="E2" s="223"/>
      <c r="F2" s="223"/>
      <c r="G2" s="224"/>
      <c r="H2" s="225"/>
      <c r="I2" s="252" t="s">
        <v>57</v>
      </c>
      <c r="J2" s="253"/>
      <c r="K2" s="253"/>
      <c r="L2" s="253"/>
      <c r="M2" s="253"/>
      <c r="N2" s="254"/>
      <c r="O2" s="254"/>
      <c r="P2" s="254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</row>
    <row r="3" s="84" customFormat="1" spans="1:251">
      <c r="A3" s="226" t="s">
        <v>146</v>
      </c>
      <c r="B3" s="227" t="s">
        <v>189</v>
      </c>
      <c r="C3" s="228"/>
      <c r="D3" s="227"/>
      <c r="E3" s="227"/>
      <c r="F3" s="227"/>
      <c r="G3" s="227"/>
      <c r="H3" s="227"/>
      <c r="I3" s="255" t="s">
        <v>190</v>
      </c>
      <c r="J3" s="256"/>
      <c r="K3" s="256"/>
      <c r="L3" s="256"/>
      <c r="M3" s="256"/>
      <c r="N3" s="63"/>
      <c r="O3" s="63"/>
      <c r="P3" s="63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</row>
    <row r="4" s="84" customFormat="1" ht="16.5" spans="1:251">
      <c r="A4" s="226"/>
      <c r="B4" s="229" t="s">
        <v>110</v>
      </c>
      <c r="C4" s="230" t="s">
        <v>111</v>
      </c>
      <c r="D4" s="231" t="s">
        <v>112</v>
      </c>
      <c r="E4" s="230" t="s">
        <v>113</v>
      </c>
      <c r="F4" s="230" t="s">
        <v>114</v>
      </c>
      <c r="G4" s="230" t="s">
        <v>115</v>
      </c>
      <c r="H4" s="232" t="s">
        <v>191</v>
      </c>
      <c r="I4" s="229" t="s">
        <v>110</v>
      </c>
      <c r="J4" s="230" t="s">
        <v>111</v>
      </c>
      <c r="K4" s="231" t="s">
        <v>112</v>
      </c>
      <c r="L4" s="230" t="s">
        <v>113</v>
      </c>
      <c r="M4" s="230" t="s">
        <v>114</v>
      </c>
      <c r="N4" s="230" t="s">
        <v>115</v>
      </c>
      <c r="O4" s="63"/>
      <c r="P4" s="25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</row>
    <row r="5" s="84" customFormat="1" ht="20" customHeight="1" spans="1:251">
      <c r="A5" s="226"/>
      <c r="B5" s="229" t="s">
        <v>192</v>
      </c>
      <c r="C5" s="230" t="s">
        <v>193</v>
      </c>
      <c r="D5" s="231" t="s">
        <v>194</v>
      </c>
      <c r="E5" s="230" t="s">
        <v>195</v>
      </c>
      <c r="F5" s="230" t="s">
        <v>196</v>
      </c>
      <c r="G5" s="230" t="s">
        <v>197</v>
      </c>
      <c r="H5" s="232"/>
      <c r="I5" s="229" t="s">
        <v>192</v>
      </c>
      <c r="J5" s="230" t="s">
        <v>193</v>
      </c>
      <c r="K5" s="231" t="s">
        <v>194</v>
      </c>
      <c r="L5" s="230" t="s">
        <v>195</v>
      </c>
      <c r="M5" s="230" t="s">
        <v>196</v>
      </c>
      <c r="N5" s="230" t="s">
        <v>197</v>
      </c>
      <c r="O5" s="258"/>
      <c r="P5" s="258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</row>
    <row r="6" s="84" customFormat="1" ht="20" customHeight="1" spans="1:251">
      <c r="A6" s="233"/>
      <c r="B6" s="234"/>
      <c r="C6" s="234"/>
      <c r="D6" s="235"/>
      <c r="E6" s="234"/>
      <c r="F6" s="234"/>
      <c r="G6" s="234"/>
      <c r="H6" s="234"/>
      <c r="I6" s="125"/>
      <c r="J6" s="125"/>
      <c r="K6" s="125"/>
      <c r="L6" s="125"/>
      <c r="M6" s="125"/>
      <c r="N6" s="125"/>
      <c r="O6" s="259"/>
      <c r="P6" s="260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</row>
    <row r="7" s="84" customFormat="1" ht="20" customHeight="1" spans="1:251">
      <c r="A7" s="236"/>
      <c r="B7" s="234"/>
      <c r="C7" s="234"/>
      <c r="D7" s="235"/>
      <c r="E7" s="234"/>
      <c r="F7" s="234"/>
      <c r="G7" s="234"/>
      <c r="H7" s="234"/>
      <c r="I7" s="125"/>
      <c r="J7" s="125"/>
      <c r="K7" s="125"/>
      <c r="L7" s="125"/>
      <c r="M7" s="125"/>
      <c r="N7" s="125"/>
      <c r="O7" s="258"/>
      <c r="P7" s="261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</row>
    <row r="8" s="84" customFormat="1" ht="20" customHeight="1" spans="1:251">
      <c r="A8" s="236"/>
      <c r="B8" s="234"/>
      <c r="C8" s="234"/>
      <c r="D8" s="237"/>
      <c r="E8" s="234"/>
      <c r="F8" s="234"/>
      <c r="G8" s="234"/>
      <c r="H8" s="234"/>
      <c r="I8" s="125"/>
      <c r="J8" s="125"/>
      <c r="K8" s="125"/>
      <c r="L8" s="125"/>
      <c r="M8" s="125"/>
      <c r="N8" s="125"/>
      <c r="O8" s="258"/>
      <c r="P8" s="261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</row>
    <row r="9" s="84" customFormat="1" ht="20" customHeight="1" spans="1:251">
      <c r="A9" s="236"/>
      <c r="B9" s="234"/>
      <c r="C9" s="234"/>
      <c r="D9" s="237"/>
      <c r="E9" s="234"/>
      <c r="F9" s="234"/>
      <c r="G9" s="234"/>
      <c r="H9" s="234"/>
      <c r="I9" s="125"/>
      <c r="J9" s="125"/>
      <c r="K9" s="125"/>
      <c r="L9" s="125"/>
      <c r="M9" s="125"/>
      <c r="N9" s="125"/>
      <c r="O9" s="258"/>
      <c r="P9" s="261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</row>
    <row r="10" s="84" customFormat="1" ht="20" customHeight="1" spans="1:251">
      <c r="A10" s="236"/>
      <c r="B10" s="234"/>
      <c r="C10" s="234"/>
      <c r="D10" s="237"/>
      <c r="E10" s="234"/>
      <c r="F10" s="234"/>
      <c r="G10" s="234"/>
      <c r="H10" s="234"/>
      <c r="I10" s="125"/>
      <c r="J10" s="125"/>
      <c r="K10" s="125"/>
      <c r="L10" s="125"/>
      <c r="M10" s="125"/>
      <c r="N10" s="125"/>
      <c r="O10" s="258"/>
      <c r="P10" s="261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</row>
    <row r="11" s="84" customFormat="1" ht="20" customHeight="1" spans="1:251">
      <c r="A11" s="236"/>
      <c r="B11" s="234"/>
      <c r="C11" s="234"/>
      <c r="D11" s="237"/>
      <c r="E11" s="234"/>
      <c r="F11" s="234"/>
      <c r="G11" s="234"/>
      <c r="H11" s="234"/>
      <c r="I11" s="125"/>
      <c r="J11" s="125"/>
      <c r="K11" s="125"/>
      <c r="L11" s="125"/>
      <c r="M11" s="125"/>
      <c r="N11" s="125"/>
      <c r="O11" s="258"/>
      <c r="P11" s="261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</row>
    <row r="12" s="84" customFormat="1" ht="20" customHeight="1" spans="1:251">
      <c r="A12" s="238"/>
      <c r="B12" s="239"/>
      <c r="C12" s="239"/>
      <c r="D12" s="240"/>
      <c r="E12" s="239"/>
      <c r="F12" s="239"/>
      <c r="G12" s="239"/>
      <c r="H12" s="239"/>
      <c r="I12" s="125"/>
      <c r="J12" s="125"/>
      <c r="K12" s="125"/>
      <c r="L12" s="125"/>
      <c r="M12" s="125"/>
      <c r="N12" s="125"/>
      <c r="O12" s="258"/>
      <c r="P12" s="261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</row>
    <row r="13" s="84" customFormat="1" ht="20" customHeight="1" spans="1:251">
      <c r="A13" s="238"/>
      <c r="B13" s="239"/>
      <c r="C13" s="239"/>
      <c r="D13" s="240"/>
      <c r="E13" s="239"/>
      <c r="F13" s="239"/>
      <c r="G13" s="239"/>
      <c r="H13" s="239"/>
      <c r="I13" s="125"/>
      <c r="J13" s="125"/>
      <c r="K13" s="125"/>
      <c r="L13" s="125"/>
      <c r="M13" s="125"/>
      <c r="N13" s="125"/>
      <c r="O13" s="258"/>
      <c r="P13" s="261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</row>
    <row r="14" s="84" customFormat="1" ht="20" customHeight="1" spans="1:251">
      <c r="A14" s="236"/>
      <c r="B14" s="234"/>
      <c r="C14" s="234"/>
      <c r="D14" s="235"/>
      <c r="E14" s="234"/>
      <c r="F14" s="234"/>
      <c r="G14" s="234"/>
      <c r="H14" s="234"/>
      <c r="I14" s="125"/>
      <c r="J14" s="125"/>
      <c r="K14" s="125"/>
      <c r="L14" s="125"/>
      <c r="M14" s="125"/>
      <c r="N14" s="125"/>
      <c r="O14" s="258"/>
      <c r="P14" s="261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</row>
    <row r="15" s="84" customFormat="1" ht="20" customHeight="1" spans="1:251">
      <c r="A15" s="236"/>
      <c r="B15" s="234"/>
      <c r="C15" s="234"/>
      <c r="D15" s="235"/>
      <c r="E15" s="234"/>
      <c r="F15" s="234"/>
      <c r="G15" s="234"/>
      <c r="H15" s="234"/>
      <c r="I15" s="125"/>
      <c r="J15" s="125"/>
      <c r="K15" s="125"/>
      <c r="L15" s="125"/>
      <c r="M15" s="125"/>
      <c r="N15" s="125"/>
      <c r="O15" s="258"/>
      <c r="P15" s="261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</row>
    <row r="16" s="84" customFormat="1" ht="20" customHeight="1" spans="1:251">
      <c r="A16" s="236"/>
      <c r="B16" s="234"/>
      <c r="C16" s="234"/>
      <c r="D16" s="235"/>
      <c r="E16" s="234"/>
      <c r="F16" s="234"/>
      <c r="G16" s="234"/>
      <c r="H16" s="234"/>
      <c r="I16" s="125"/>
      <c r="J16" s="125"/>
      <c r="K16" s="125"/>
      <c r="L16" s="125"/>
      <c r="M16" s="125"/>
      <c r="N16" s="125"/>
      <c r="O16" s="258"/>
      <c r="P16" s="261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</row>
    <row r="17" s="84" customFormat="1" ht="20" customHeight="1" spans="1:251">
      <c r="A17" s="236"/>
      <c r="B17" s="234"/>
      <c r="C17" s="234"/>
      <c r="D17" s="235"/>
      <c r="E17" s="234"/>
      <c r="F17" s="234"/>
      <c r="G17" s="234"/>
      <c r="H17" s="234"/>
      <c r="I17" s="125"/>
      <c r="J17" s="125"/>
      <c r="K17" s="125"/>
      <c r="L17" s="125"/>
      <c r="M17" s="125"/>
      <c r="N17" s="125"/>
      <c r="O17" s="258"/>
      <c r="P17" s="261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</row>
    <row r="18" s="84" customFormat="1" ht="20" customHeight="1" spans="1:251">
      <c r="A18" s="236"/>
      <c r="B18" s="234"/>
      <c r="C18" s="234"/>
      <c r="D18" s="235"/>
      <c r="E18" s="234"/>
      <c r="F18" s="234"/>
      <c r="G18" s="234"/>
      <c r="H18" s="234"/>
      <c r="I18" s="125"/>
      <c r="J18" s="125"/>
      <c r="K18" s="125"/>
      <c r="L18" s="125"/>
      <c r="M18" s="125"/>
      <c r="N18" s="125"/>
      <c r="O18" s="258"/>
      <c r="P18" s="261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</row>
    <row r="19" s="84" customFormat="1" ht="20" customHeight="1" spans="1:251">
      <c r="A19" s="241"/>
      <c r="B19" s="105"/>
      <c r="C19" s="105"/>
      <c r="D19" s="242"/>
      <c r="E19" s="105"/>
      <c r="F19" s="105"/>
      <c r="G19" s="243"/>
      <c r="H19" s="244"/>
      <c r="I19" s="262"/>
      <c r="J19" s="129"/>
      <c r="K19" s="129"/>
      <c r="L19" s="129"/>
      <c r="M19" s="129"/>
      <c r="N19" s="129"/>
      <c r="O19" s="258"/>
      <c r="P19" s="258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</row>
    <row r="20" s="84" customFormat="1" ht="20" customHeight="1" spans="1:251">
      <c r="A20" s="245"/>
      <c r="B20" s="246"/>
      <c r="C20" s="246"/>
      <c r="D20" s="247"/>
      <c r="E20" s="246"/>
      <c r="F20" s="246"/>
      <c r="G20" s="248"/>
      <c r="H20" s="249"/>
      <c r="I20" s="263"/>
      <c r="J20" s="264"/>
      <c r="K20" s="265"/>
      <c r="L20" s="265"/>
      <c r="M20" s="264"/>
      <c r="N20" s="264"/>
      <c r="O20" s="266"/>
      <c r="P20" s="266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</row>
    <row r="21" s="84" customFormat="1" ht="17.25" spans="1:251">
      <c r="A21" s="109"/>
      <c r="B21" s="110"/>
      <c r="C21" s="110"/>
      <c r="D21" s="111"/>
      <c r="E21" s="110"/>
      <c r="F21" s="110"/>
      <c r="G21" s="250"/>
      <c r="N21" s="251"/>
      <c r="O21" s="251"/>
      <c r="P21" s="251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</row>
    <row r="22" s="84" customFormat="1" spans="1:251">
      <c r="A22" s="112" t="s">
        <v>174</v>
      </c>
      <c r="B22" s="112"/>
      <c r="C22" s="113"/>
      <c r="N22" s="251"/>
      <c r="O22" s="251"/>
      <c r="P22" s="251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</row>
    <row r="23" s="84" customFormat="1" spans="3:251">
      <c r="C23" s="85"/>
      <c r="I23" s="135" t="s">
        <v>175</v>
      </c>
      <c r="J23" s="267">
        <v>45424</v>
      </c>
      <c r="L23" s="135" t="s">
        <v>176</v>
      </c>
      <c r="M23" s="135" t="s">
        <v>136</v>
      </c>
      <c r="N23" s="135" t="s">
        <v>177</v>
      </c>
      <c r="O23" s="135"/>
      <c r="P23" s="84" t="s">
        <v>139</v>
      </c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</row>
  </sheetData>
  <mergeCells count="8">
    <mergeCell ref="A1:M1"/>
    <mergeCell ref="B2:C2"/>
    <mergeCell ref="E2:G2"/>
    <mergeCell ref="J2:M2"/>
    <mergeCell ref="B3:H3"/>
    <mergeCell ref="I3:M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34" sqref="N34"/>
    </sheetView>
  </sheetViews>
  <sheetFormatPr defaultColWidth="10.125" defaultRowHeight="14.25"/>
  <cols>
    <col min="1" max="1" width="9.625" style="139" customWidth="1"/>
    <col min="2" max="2" width="11.125" style="139" customWidth="1"/>
    <col min="3" max="3" width="9.125" style="139" customWidth="1"/>
    <col min="4" max="4" width="9.5" style="139" customWidth="1"/>
    <col min="5" max="5" width="11.375" style="139" customWidth="1"/>
    <col min="6" max="6" width="10.375" style="139" customWidth="1"/>
    <col min="7" max="7" width="9.5" style="139" customWidth="1"/>
    <col min="8" max="8" width="9.125" style="139" customWidth="1"/>
    <col min="9" max="9" width="8.125" style="139" customWidth="1"/>
    <col min="10" max="10" width="10.5" style="139" customWidth="1"/>
    <col min="11" max="11" width="12.125" style="139" customWidth="1"/>
    <col min="12" max="16384" width="10.125" style="139"/>
  </cols>
  <sheetData>
    <row r="1" ht="23.25" spans="1:11">
      <c r="A1" s="140" t="s">
        <v>198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18" customHeight="1" spans="1:11">
      <c r="A2" s="141" t="s">
        <v>53</v>
      </c>
      <c r="B2" s="142" t="s">
        <v>199</v>
      </c>
      <c r="C2" s="142"/>
      <c r="D2" s="143" t="s">
        <v>61</v>
      </c>
      <c r="E2" s="144" t="str">
        <f>首期!B4</f>
        <v>TAJJFM82998</v>
      </c>
      <c r="F2" s="145" t="s">
        <v>200</v>
      </c>
      <c r="G2" s="146" t="str">
        <f>首期!B5</f>
        <v>女式POLO短袖T恤</v>
      </c>
      <c r="H2" s="147"/>
      <c r="I2" s="175" t="s">
        <v>57</v>
      </c>
      <c r="J2" s="194" t="s">
        <v>56</v>
      </c>
      <c r="K2" s="195"/>
    </row>
    <row r="3" ht="18" customHeight="1" spans="1:11">
      <c r="A3" s="148" t="s">
        <v>75</v>
      </c>
      <c r="B3" s="149">
        <f>首期!B7</f>
        <v>250</v>
      </c>
      <c r="C3" s="149"/>
      <c r="D3" s="150" t="s">
        <v>201</v>
      </c>
      <c r="E3" s="151">
        <f>首期!F4</f>
        <v>45432</v>
      </c>
      <c r="F3" s="152"/>
      <c r="G3" s="152"/>
      <c r="H3" s="153" t="s">
        <v>202</v>
      </c>
      <c r="I3" s="153"/>
      <c r="J3" s="153"/>
      <c r="K3" s="196"/>
    </row>
    <row r="4" ht="18" customHeight="1" spans="1:11">
      <c r="A4" s="154" t="s">
        <v>71</v>
      </c>
      <c r="B4" s="149">
        <v>1</v>
      </c>
      <c r="C4" s="149">
        <v>7</v>
      </c>
      <c r="D4" s="155" t="s">
        <v>203</v>
      </c>
      <c r="E4" s="152" t="s">
        <v>204</v>
      </c>
      <c r="F4" s="152"/>
      <c r="G4" s="152"/>
      <c r="H4" s="155" t="s">
        <v>205</v>
      </c>
      <c r="I4" s="155"/>
      <c r="J4" s="167" t="s">
        <v>65</v>
      </c>
      <c r="K4" s="197" t="s">
        <v>66</v>
      </c>
    </row>
    <row r="5" ht="18" customHeight="1" spans="1:11">
      <c r="A5" s="154" t="s">
        <v>206</v>
      </c>
      <c r="B5" s="149">
        <v>1</v>
      </c>
      <c r="C5" s="149"/>
      <c r="D5" s="150" t="s">
        <v>207</v>
      </c>
      <c r="E5" s="150"/>
      <c r="G5" s="150"/>
      <c r="H5" s="155" t="s">
        <v>208</v>
      </c>
      <c r="I5" s="155"/>
      <c r="J5" s="167" t="s">
        <v>65</v>
      </c>
      <c r="K5" s="197" t="s">
        <v>66</v>
      </c>
    </row>
    <row r="6" ht="18" customHeight="1" spans="1:13">
      <c r="A6" s="156" t="s">
        <v>209</v>
      </c>
      <c r="B6" s="157">
        <v>80</v>
      </c>
      <c r="C6" s="157"/>
      <c r="D6" s="158" t="s">
        <v>210</v>
      </c>
      <c r="E6" s="159"/>
      <c r="F6" s="159">
        <v>250</v>
      </c>
      <c r="G6" s="158"/>
      <c r="H6" s="160" t="s">
        <v>211</v>
      </c>
      <c r="I6" s="160"/>
      <c r="J6" s="159" t="s">
        <v>65</v>
      </c>
      <c r="K6" s="198" t="s">
        <v>66</v>
      </c>
      <c r="M6" s="199"/>
    </row>
    <row r="7" ht="18" customHeight="1" spans="1:11">
      <c r="A7" s="161"/>
      <c r="B7" s="162"/>
      <c r="C7" s="162"/>
      <c r="D7" s="161"/>
      <c r="E7" s="162"/>
      <c r="F7" s="163"/>
      <c r="G7" s="161"/>
      <c r="H7" s="163"/>
      <c r="I7" s="162"/>
      <c r="J7" s="162"/>
      <c r="K7" s="162"/>
    </row>
    <row r="8" ht="18" customHeight="1" spans="1:11">
      <c r="A8" s="164" t="s">
        <v>212</v>
      </c>
      <c r="B8" s="145" t="s">
        <v>213</v>
      </c>
      <c r="C8" s="145" t="s">
        <v>214</v>
      </c>
      <c r="D8" s="145" t="s">
        <v>215</v>
      </c>
      <c r="E8" s="145" t="s">
        <v>216</v>
      </c>
      <c r="F8" s="145" t="s">
        <v>217</v>
      </c>
      <c r="G8" s="165" t="s">
        <v>218</v>
      </c>
      <c r="H8" s="166"/>
      <c r="I8" s="166"/>
      <c r="J8" s="166"/>
      <c r="K8" s="200"/>
    </row>
    <row r="9" ht="18" customHeight="1" spans="1:11">
      <c r="A9" s="154" t="s">
        <v>219</v>
      </c>
      <c r="B9" s="155"/>
      <c r="C9" s="167" t="s">
        <v>65</v>
      </c>
      <c r="D9" s="167" t="s">
        <v>66</v>
      </c>
      <c r="E9" s="150" t="s">
        <v>220</v>
      </c>
      <c r="F9" s="168" t="s">
        <v>221</v>
      </c>
      <c r="G9" s="169"/>
      <c r="H9" s="170"/>
      <c r="I9" s="170"/>
      <c r="J9" s="170"/>
      <c r="K9" s="201"/>
    </row>
    <row r="10" ht="18" customHeight="1" spans="1:11">
      <c r="A10" s="154" t="s">
        <v>222</v>
      </c>
      <c r="B10" s="155"/>
      <c r="C10" s="167" t="s">
        <v>65</v>
      </c>
      <c r="D10" s="167" t="s">
        <v>66</v>
      </c>
      <c r="E10" s="150" t="s">
        <v>223</v>
      </c>
      <c r="F10" s="168" t="s">
        <v>224</v>
      </c>
      <c r="G10" s="169" t="s">
        <v>225</v>
      </c>
      <c r="H10" s="170"/>
      <c r="I10" s="170"/>
      <c r="J10" s="170"/>
      <c r="K10" s="201"/>
    </row>
    <row r="11" ht="18" customHeight="1" spans="1:11">
      <c r="A11" s="171" t="s">
        <v>180</v>
      </c>
      <c r="B11" s="172"/>
      <c r="C11" s="172"/>
      <c r="D11" s="172"/>
      <c r="E11" s="172"/>
      <c r="F11" s="172"/>
      <c r="G11" s="172"/>
      <c r="H11" s="172"/>
      <c r="I11" s="172"/>
      <c r="J11" s="172"/>
      <c r="K11" s="202"/>
    </row>
    <row r="12" ht="18" customHeight="1" spans="1:11">
      <c r="A12" s="148" t="s">
        <v>89</v>
      </c>
      <c r="B12" s="167" t="s">
        <v>85</v>
      </c>
      <c r="C12" s="167" t="s">
        <v>86</v>
      </c>
      <c r="D12" s="168"/>
      <c r="E12" s="150" t="s">
        <v>87</v>
      </c>
      <c r="F12" s="167" t="s">
        <v>85</v>
      </c>
      <c r="G12" s="167" t="s">
        <v>86</v>
      </c>
      <c r="H12" s="167"/>
      <c r="I12" s="150" t="s">
        <v>226</v>
      </c>
      <c r="J12" s="167" t="s">
        <v>85</v>
      </c>
      <c r="K12" s="197" t="s">
        <v>86</v>
      </c>
    </row>
    <row r="13" ht="18" customHeight="1" spans="1:11">
      <c r="A13" s="148" t="s">
        <v>92</v>
      </c>
      <c r="B13" s="167" t="s">
        <v>85</v>
      </c>
      <c r="C13" s="167" t="s">
        <v>86</v>
      </c>
      <c r="D13" s="168"/>
      <c r="E13" s="150" t="s">
        <v>97</v>
      </c>
      <c r="F13" s="167" t="s">
        <v>85</v>
      </c>
      <c r="G13" s="167" t="s">
        <v>86</v>
      </c>
      <c r="H13" s="167"/>
      <c r="I13" s="150" t="s">
        <v>227</v>
      </c>
      <c r="J13" s="167" t="s">
        <v>85</v>
      </c>
      <c r="K13" s="197" t="s">
        <v>86</v>
      </c>
    </row>
    <row r="14" ht="18" customHeight="1" spans="1:11">
      <c r="A14" s="156" t="s">
        <v>228</v>
      </c>
      <c r="B14" s="159" t="s">
        <v>85</v>
      </c>
      <c r="C14" s="159" t="s">
        <v>86</v>
      </c>
      <c r="D14" s="173"/>
      <c r="E14" s="158" t="s">
        <v>229</v>
      </c>
      <c r="F14" s="159" t="s">
        <v>85</v>
      </c>
      <c r="G14" s="159" t="s">
        <v>86</v>
      </c>
      <c r="H14" s="159"/>
      <c r="I14" s="158" t="s">
        <v>230</v>
      </c>
      <c r="J14" s="159" t="s">
        <v>85</v>
      </c>
      <c r="K14" s="198" t="s">
        <v>86</v>
      </c>
    </row>
    <row r="15" ht="18" customHeight="1" spans="1:11">
      <c r="A15" s="161"/>
      <c r="B15" s="174"/>
      <c r="C15" s="174"/>
      <c r="D15" s="162"/>
      <c r="E15" s="161"/>
      <c r="F15" s="174"/>
      <c r="G15" s="174"/>
      <c r="H15" s="174"/>
      <c r="I15" s="161"/>
      <c r="J15" s="174"/>
      <c r="K15" s="174"/>
    </row>
    <row r="16" s="137" customFormat="1" ht="18" customHeight="1" spans="1:11">
      <c r="A16" s="141" t="s">
        <v>231</v>
      </c>
      <c r="B16" s="175"/>
      <c r="C16" s="175"/>
      <c r="D16" s="175"/>
      <c r="E16" s="175"/>
      <c r="F16" s="175"/>
      <c r="G16" s="175"/>
      <c r="H16" s="175"/>
      <c r="I16" s="175"/>
      <c r="J16" s="175"/>
      <c r="K16" s="203"/>
    </row>
    <row r="17" ht="18" customHeight="1" spans="1:11">
      <c r="A17" s="154" t="s">
        <v>232</v>
      </c>
      <c r="B17" s="155"/>
      <c r="C17" s="155"/>
      <c r="D17" s="155"/>
      <c r="E17" s="155"/>
      <c r="F17" s="155"/>
      <c r="G17" s="155"/>
      <c r="H17" s="155"/>
      <c r="I17" s="155"/>
      <c r="J17" s="155"/>
      <c r="K17" s="204"/>
    </row>
    <row r="18" ht="18" customHeight="1" spans="1:11">
      <c r="A18" s="154" t="s">
        <v>233</v>
      </c>
      <c r="B18" s="155"/>
      <c r="C18" s="155"/>
      <c r="D18" s="155"/>
      <c r="E18" s="155"/>
      <c r="F18" s="155"/>
      <c r="G18" s="155"/>
      <c r="H18" s="155"/>
      <c r="I18" s="155"/>
      <c r="J18" s="155"/>
      <c r="K18" s="204"/>
    </row>
    <row r="19" ht="22" customHeight="1" spans="1:11">
      <c r="A19" s="176"/>
      <c r="B19" s="167"/>
      <c r="C19" s="167"/>
      <c r="D19" s="167"/>
      <c r="E19" s="167"/>
      <c r="F19" s="167"/>
      <c r="G19" s="167"/>
      <c r="H19" s="167"/>
      <c r="I19" s="167"/>
      <c r="J19" s="167"/>
      <c r="K19" s="197"/>
    </row>
    <row r="20" ht="22" customHeight="1" spans="1:11">
      <c r="A20" s="177"/>
      <c r="B20" s="178"/>
      <c r="C20" s="178"/>
      <c r="D20" s="178"/>
      <c r="E20" s="178"/>
      <c r="F20" s="178"/>
      <c r="G20" s="178"/>
      <c r="H20" s="178"/>
      <c r="I20" s="178"/>
      <c r="J20" s="178"/>
      <c r="K20" s="205"/>
    </row>
    <row r="21" ht="22" customHeight="1" spans="1:11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205"/>
    </row>
    <row r="22" ht="22" customHeight="1" spans="1:11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205"/>
    </row>
    <row r="23" ht="22" customHeight="1" spans="1:11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206"/>
    </row>
    <row r="24" ht="18" customHeight="1" spans="1:11">
      <c r="A24" s="154" t="s">
        <v>122</v>
      </c>
      <c r="B24" s="155"/>
      <c r="C24" s="167" t="s">
        <v>65</v>
      </c>
      <c r="D24" s="167" t="s">
        <v>66</v>
      </c>
      <c r="E24" s="153"/>
      <c r="F24" s="153"/>
      <c r="G24" s="153"/>
      <c r="H24" s="153"/>
      <c r="I24" s="153"/>
      <c r="J24" s="153"/>
      <c r="K24" s="196"/>
    </row>
    <row r="25" ht="18" customHeight="1" spans="1:11">
      <c r="A25" s="181" t="s">
        <v>234</v>
      </c>
      <c r="B25" s="182"/>
      <c r="C25" s="182"/>
      <c r="D25" s="182"/>
      <c r="E25" s="182"/>
      <c r="F25" s="182"/>
      <c r="G25" s="182"/>
      <c r="H25" s="182"/>
      <c r="I25" s="182"/>
      <c r="J25" s="182"/>
      <c r="K25" s="207"/>
    </row>
    <row r="26" ht="15" spans="1:1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ht="20" customHeight="1" spans="1:11">
      <c r="A27" s="184" t="s">
        <v>235</v>
      </c>
      <c r="B27" s="166"/>
      <c r="C27" s="166"/>
      <c r="D27" s="166"/>
      <c r="E27" s="166"/>
      <c r="F27" s="166"/>
      <c r="G27" s="166"/>
      <c r="H27" s="166"/>
      <c r="I27" s="166"/>
      <c r="J27" s="166"/>
      <c r="K27" s="208" t="s">
        <v>236</v>
      </c>
    </row>
    <row r="28" ht="23" customHeight="1" spans="1:11">
      <c r="A28" s="177" t="s">
        <v>237</v>
      </c>
      <c r="B28" s="178"/>
      <c r="C28" s="178"/>
      <c r="D28" s="178"/>
      <c r="E28" s="178"/>
      <c r="F28" s="178"/>
      <c r="G28" s="178"/>
      <c r="H28" s="178"/>
      <c r="I28" s="178"/>
      <c r="J28" s="209"/>
      <c r="K28" s="210">
        <v>1</v>
      </c>
    </row>
    <row r="29" ht="23" customHeight="1" spans="1:11">
      <c r="A29" s="177" t="s">
        <v>238</v>
      </c>
      <c r="B29" s="178"/>
      <c r="C29" s="178"/>
      <c r="D29" s="178"/>
      <c r="E29" s="178"/>
      <c r="F29" s="178"/>
      <c r="G29" s="178"/>
      <c r="H29" s="178"/>
      <c r="I29" s="178"/>
      <c r="J29" s="209"/>
      <c r="K29" s="201">
        <v>1</v>
      </c>
    </row>
    <row r="30" ht="23" customHeight="1" spans="1:11">
      <c r="A30" s="177" t="s">
        <v>239</v>
      </c>
      <c r="B30" s="178"/>
      <c r="C30" s="178"/>
      <c r="D30" s="178"/>
      <c r="E30" s="178"/>
      <c r="F30" s="178"/>
      <c r="G30" s="178"/>
      <c r="H30" s="178"/>
      <c r="I30" s="178"/>
      <c r="J30" s="209"/>
      <c r="K30" s="201">
        <v>1</v>
      </c>
    </row>
    <row r="31" ht="23" customHeight="1" spans="1:11">
      <c r="A31" s="177"/>
      <c r="B31" s="178"/>
      <c r="C31" s="178"/>
      <c r="D31" s="178"/>
      <c r="E31" s="178"/>
      <c r="F31" s="178"/>
      <c r="G31" s="178"/>
      <c r="H31" s="178"/>
      <c r="I31" s="178"/>
      <c r="J31" s="209"/>
      <c r="K31" s="201"/>
    </row>
    <row r="32" ht="23" customHeight="1" spans="1:11">
      <c r="A32" s="177"/>
      <c r="B32" s="178"/>
      <c r="C32" s="178"/>
      <c r="D32" s="178"/>
      <c r="E32" s="178"/>
      <c r="F32" s="178"/>
      <c r="G32" s="178"/>
      <c r="H32" s="178"/>
      <c r="I32" s="178"/>
      <c r="J32" s="209"/>
      <c r="K32" s="211"/>
    </row>
    <row r="33" ht="23" customHeight="1" spans="1:11">
      <c r="A33" s="177"/>
      <c r="B33" s="178"/>
      <c r="C33" s="178"/>
      <c r="D33" s="178"/>
      <c r="E33" s="178"/>
      <c r="F33" s="178"/>
      <c r="G33" s="178"/>
      <c r="H33" s="178"/>
      <c r="I33" s="178"/>
      <c r="J33" s="209"/>
      <c r="K33" s="212"/>
    </row>
    <row r="34" ht="23" customHeight="1" spans="1:11">
      <c r="A34" s="177"/>
      <c r="B34" s="178"/>
      <c r="C34" s="178"/>
      <c r="D34" s="178"/>
      <c r="E34" s="178"/>
      <c r="F34" s="178"/>
      <c r="G34" s="178"/>
      <c r="H34" s="178"/>
      <c r="I34" s="178"/>
      <c r="J34" s="209"/>
      <c r="K34" s="201"/>
    </row>
    <row r="35" ht="23" customHeight="1" spans="1:11">
      <c r="A35" s="177"/>
      <c r="B35" s="178"/>
      <c r="C35" s="178"/>
      <c r="D35" s="178"/>
      <c r="E35" s="178"/>
      <c r="F35" s="178"/>
      <c r="G35" s="178"/>
      <c r="H35" s="178"/>
      <c r="I35" s="178"/>
      <c r="J35" s="209"/>
      <c r="K35" s="213"/>
    </row>
    <row r="36" ht="23" customHeight="1" spans="1:11">
      <c r="A36" s="185" t="s">
        <v>240</v>
      </c>
      <c r="B36" s="186"/>
      <c r="C36" s="186"/>
      <c r="D36" s="186"/>
      <c r="E36" s="186"/>
      <c r="F36" s="186"/>
      <c r="G36" s="186"/>
      <c r="H36" s="186"/>
      <c r="I36" s="186"/>
      <c r="J36" s="214"/>
      <c r="K36" s="215">
        <f>SUM(K28:K35)</f>
        <v>3</v>
      </c>
    </row>
    <row r="37" ht="18.75" customHeight="1" spans="1:11">
      <c r="A37" s="187" t="s">
        <v>241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6"/>
    </row>
    <row r="38" s="138" customFormat="1" ht="18.75" customHeight="1" spans="1:11">
      <c r="A38" s="154" t="s">
        <v>242</v>
      </c>
      <c r="B38" s="155"/>
      <c r="C38" s="155"/>
      <c r="D38" s="153" t="s">
        <v>243</v>
      </c>
      <c r="E38" s="153"/>
      <c r="F38" s="189" t="s">
        <v>244</v>
      </c>
      <c r="G38" s="190"/>
      <c r="H38" s="155" t="s">
        <v>245</v>
      </c>
      <c r="I38" s="155"/>
      <c r="J38" s="155" t="s">
        <v>246</v>
      </c>
      <c r="K38" s="204"/>
    </row>
    <row r="39" ht="18.75" customHeight="1" spans="1:11">
      <c r="A39" s="154" t="s">
        <v>123</v>
      </c>
      <c r="B39" s="155" t="s">
        <v>247</v>
      </c>
      <c r="C39" s="155"/>
      <c r="D39" s="155"/>
      <c r="E39" s="155"/>
      <c r="F39" s="155"/>
      <c r="G39" s="155"/>
      <c r="H39" s="155"/>
      <c r="I39" s="155"/>
      <c r="J39" s="155"/>
      <c r="K39" s="204"/>
    </row>
    <row r="40" ht="24" customHeight="1" spans="1:11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204"/>
    </row>
    <row r="41" ht="24" customHeight="1" spans="1:11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204"/>
    </row>
    <row r="42" ht="32.1" customHeight="1" spans="1:11">
      <c r="A42" s="156" t="s">
        <v>133</v>
      </c>
      <c r="B42" s="191" t="s">
        <v>248</v>
      </c>
      <c r="C42" s="191"/>
      <c r="D42" s="158" t="s">
        <v>249</v>
      </c>
      <c r="E42" s="173" t="s">
        <v>136</v>
      </c>
      <c r="F42" s="158" t="s">
        <v>137</v>
      </c>
      <c r="G42" s="192">
        <v>45429</v>
      </c>
      <c r="H42" s="193" t="s">
        <v>138</v>
      </c>
      <c r="I42" s="193"/>
      <c r="J42" s="191" t="s">
        <v>139</v>
      </c>
      <c r="K42" s="21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workbookViewId="0">
      <selection activeCell="L17" sqref="L17"/>
    </sheetView>
  </sheetViews>
  <sheetFormatPr defaultColWidth="9" defaultRowHeight="14.25"/>
  <cols>
    <col min="1" max="1" width="13.625" style="84" customWidth="1"/>
    <col min="2" max="3" width="9.125" style="84" customWidth="1"/>
    <col min="4" max="4" width="9.125" style="85" customWidth="1"/>
    <col min="5" max="6" width="9.125" style="84" customWidth="1"/>
    <col min="7" max="8" width="8.5" style="84" customWidth="1"/>
    <col min="9" max="9" width="2.75" style="84" customWidth="1"/>
    <col min="10" max="12" width="13.375" style="84" customWidth="1"/>
    <col min="13" max="15" width="13.375" style="86" customWidth="1"/>
    <col min="16" max="16" width="11.125" style="84" customWidth="1"/>
    <col min="17" max="253" width="9" style="84"/>
    <col min="254" max="16384" width="9" style="87"/>
  </cols>
  <sheetData>
    <row r="1" ht="21" spans="1:16">
      <c r="A1" s="88" t="s">
        <v>143</v>
      </c>
      <c r="B1" s="88"/>
      <c r="C1" s="89"/>
      <c r="D1" s="89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114"/>
    </row>
    <row r="2" ht="18.75" spans="1:16">
      <c r="A2" s="91" t="s">
        <v>61</v>
      </c>
      <c r="B2" s="92" t="str">
        <f>首期!B4</f>
        <v>TAJJFM82998</v>
      </c>
      <c r="C2" s="93"/>
      <c r="D2" s="94"/>
      <c r="E2" s="95" t="s">
        <v>67</v>
      </c>
      <c r="F2" s="96" t="str">
        <f>首期!B5</f>
        <v>女式POLO短袖T恤</v>
      </c>
      <c r="G2" s="96"/>
      <c r="H2" s="96"/>
      <c r="I2" s="115"/>
      <c r="J2" s="116" t="s">
        <v>57</v>
      </c>
      <c r="K2" s="117" t="s">
        <v>56</v>
      </c>
      <c r="L2" s="117"/>
      <c r="M2" s="117"/>
      <c r="N2" s="117"/>
      <c r="O2" s="118"/>
      <c r="P2" s="119"/>
    </row>
    <row r="3" ht="16.5" spans="1:16">
      <c r="A3" s="97" t="s">
        <v>144</v>
      </c>
      <c r="B3" s="98" t="s">
        <v>145</v>
      </c>
      <c r="C3" s="98" t="s">
        <v>110</v>
      </c>
      <c r="D3" s="98" t="s">
        <v>111</v>
      </c>
      <c r="E3" s="98" t="s">
        <v>112</v>
      </c>
      <c r="F3" s="98" t="s">
        <v>113</v>
      </c>
      <c r="G3" s="98" t="s">
        <v>114</v>
      </c>
      <c r="H3" s="98" t="s">
        <v>115</v>
      </c>
      <c r="I3" s="120"/>
      <c r="J3" s="121" t="s">
        <v>110</v>
      </c>
      <c r="K3" s="121" t="s">
        <v>111</v>
      </c>
      <c r="L3" s="122" t="s">
        <v>112</v>
      </c>
      <c r="M3" s="121" t="s">
        <v>113</v>
      </c>
      <c r="N3" s="121" t="s">
        <v>114</v>
      </c>
      <c r="O3" s="121" t="s">
        <v>115</v>
      </c>
      <c r="P3" s="123" t="s">
        <v>116</v>
      </c>
    </row>
    <row r="4" ht="16.5" spans="1:16">
      <c r="A4" s="99" t="s">
        <v>146</v>
      </c>
      <c r="B4" s="98" t="s">
        <v>147</v>
      </c>
      <c r="C4" s="98" t="s">
        <v>148</v>
      </c>
      <c r="D4" s="98" t="s">
        <v>149</v>
      </c>
      <c r="E4" s="100" t="s">
        <v>150</v>
      </c>
      <c r="F4" s="100" t="s">
        <v>151</v>
      </c>
      <c r="G4" s="100" t="s">
        <v>152</v>
      </c>
      <c r="H4" s="100" t="s">
        <v>153</v>
      </c>
      <c r="I4" s="120"/>
      <c r="J4" s="121" t="s">
        <v>250</v>
      </c>
      <c r="K4" s="121" t="s">
        <v>250</v>
      </c>
      <c r="L4" s="121" t="s">
        <v>250</v>
      </c>
      <c r="M4" s="121" t="s">
        <v>250</v>
      </c>
      <c r="N4" s="121" t="s">
        <v>250</v>
      </c>
      <c r="O4" s="121" t="s">
        <v>250</v>
      </c>
      <c r="P4" s="121" t="s">
        <v>250</v>
      </c>
    </row>
    <row r="5" spans="1:16">
      <c r="A5" s="101" t="s">
        <v>155</v>
      </c>
      <c r="B5" s="102">
        <f t="shared" ref="B5:B10" si="0">C5-1</f>
        <v>55</v>
      </c>
      <c r="C5" s="102">
        <f>D5-2</f>
        <v>56</v>
      </c>
      <c r="D5" s="102">
        <v>58</v>
      </c>
      <c r="E5" s="102">
        <f>D5+2</f>
        <v>60</v>
      </c>
      <c r="F5" s="102">
        <f>E5+2</f>
        <v>62</v>
      </c>
      <c r="G5" s="102">
        <f>F5+1</f>
        <v>63</v>
      </c>
      <c r="H5" s="102">
        <f>G5+1</f>
        <v>64</v>
      </c>
      <c r="I5" s="124"/>
      <c r="J5" s="125" t="s">
        <v>251</v>
      </c>
      <c r="K5" s="126" t="s">
        <v>252</v>
      </c>
      <c r="L5" s="125" t="s">
        <v>253</v>
      </c>
      <c r="M5" s="125" t="s">
        <v>254</v>
      </c>
      <c r="N5" s="125" t="s">
        <v>255</v>
      </c>
      <c r="O5" s="127" t="s">
        <v>256</v>
      </c>
      <c r="P5" s="128" t="s">
        <v>161</v>
      </c>
    </row>
    <row r="6" spans="1:16">
      <c r="A6" s="101" t="s">
        <v>157</v>
      </c>
      <c r="B6" s="102">
        <f t="shared" ref="B6:B8" si="1">C6-4</f>
        <v>82</v>
      </c>
      <c r="C6" s="102">
        <f t="shared" ref="C6:C8" si="2">D6-4</f>
        <v>86</v>
      </c>
      <c r="D6" s="102">
        <v>90</v>
      </c>
      <c r="E6" s="102">
        <f t="shared" ref="E6:E8" si="3">D6+4</f>
        <v>94</v>
      </c>
      <c r="F6" s="102">
        <f>E6+4</f>
        <v>98</v>
      </c>
      <c r="G6" s="102">
        <f t="shared" ref="G6:G8" si="4">F6+6</f>
        <v>104</v>
      </c>
      <c r="H6" s="102">
        <f>G6+6</f>
        <v>110</v>
      </c>
      <c r="I6" s="124"/>
      <c r="J6" s="125" t="s">
        <v>257</v>
      </c>
      <c r="K6" s="125" t="s">
        <v>258</v>
      </c>
      <c r="L6" s="125" t="s">
        <v>254</v>
      </c>
      <c r="M6" s="125" t="s">
        <v>252</v>
      </c>
      <c r="N6" s="125" t="s">
        <v>258</v>
      </c>
      <c r="O6" s="127" t="s">
        <v>259</v>
      </c>
      <c r="P6" s="128" t="s">
        <v>161</v>
      </c>
    </row>
    <row r="7" spans="1:16">
      <c r="A7" s="101" t="s">
        <v>158</v>
      </c>
      <c r="B7" s="102">
        <f t="shared" si="1"/>
        <v>78</v>
      </c>
      <c r="C7" s="102">
        <f t="shared" si="2"/>
        <v>82</v>
      </c>
      <c r="D7" s="102">
        <v>86</v>
      </c>
      <c r="E7" s="102">
        <f t="shared" si="3"/>
        <v>90</v>
      </c>
      <c r="F7" s="102">
        <f>E7+5</f>
        <v>95</v>
      </c>
      <c r="G7" s="102">
        <f t="shared" si="4"/>
        <v>101</v>
      </c>
      <c r="H7" s="102">
        <f>G7+7</f>
        <v>108</v>
      </c>
      <c r="I7" s="124"/>
      <c r="J7" s="125" t="s">
        <v>251</v>
      </c>
      <c r="K7" s="125" t="s">
        <v>259</v>
      </c>
      <c r="L7" s="125" t="s">
        <v>259</v>
      </c>
      <c r="M7" s="125" t="s">
        <v>259</v>
      </c>
      <c r="N7" s="125" t="s">
        <v>259</v>
      </c>
      <c r="O7" s="125" t="s">
        <v>259</v>
      </c>
      <c r="P7" s="128" t="s">
        <v>159</v>
      </c>
    </row>
    <row r="8" spans="1:16">
      <c r="A8" s="101" t="s">
        <v>160</v>
      </c>
      <c r="B8" s="102">
        <f t="shared" si="1"/>
        <v>86</v>
      </c>
      <c r="C8" s="102">
        <f t="shared" si="2"/>
        <v>90</v>
      </c>
      <c r="D8" s="102">
        <v>94</v>
      </c>
      <c r="E8" s="102">
        <f t="shared" si="3"/>
        <v>98</v>
      </c>
      <c r="F8" s="102">
        <f>E8+5</f>
        <v>103</v>
      </c>
      <c r="G8" s="102">
        <f t="shared" si="4"/>
        <v>109</v>
      </c>
      <c r="H8" s="102">
        <f>G8+7</f>
        <v>116</v>
      </c>
      <c r="I8" s="124"/>
      <c r="J8" s="125" t="s">
        <v>260</v>
      </c>
      <c r="K8" s="125" t="s">
        <v>261</v>
      </c>
      <c r="L8" s="125" t="s">
        <v>258</v>
      </c>
      <c r="M8" s="125" t="s">
        <v>262</v>
      </c>
      <c r="N8" s="125" t="s">
        <v>262</v>
      </c>
      <c r="O8" s="127" t="s">
        <v>263</v>
      </c>
      <c r="P8" s="128" t="s">
        <v>161</v>
      </c>
    </row>
    <row r="9" spans="1:16">
      <c r="A9" s="101" t="s">
        <v>162</v>
      </c>
      <c r="B9" s="102">
        <f t="shared" si="0"/>
        <v>36</v>
      </c>
      <c r="C9" s="102">
        <f t="shared" ref="C9:C13" si="5">D9-1</f>
        <v>37</v>
      </c>
      <c r="D9" s="102">
        <v>38</v>
      </c>
      <c r="E9" s="102">
        <f t="shared" ref="E9:E13" si="6">D9+1</f>
        <v>39</v>
      </c>
      <c r="F9" s="102">
        <f t="shared" ref="F9:F13" si="7">E9+1</f>
        <v>40</v>
      </c>
      <c r="G9" s="102">
        <f>F9+1.2</f>
        <v>41.2</v>
      </c>
      <c r="H9" s="102">
        <f>G9+1.2</f>
        <v>42.4</v>
      </c>
      <c r="I9" s="124"/>
      <c r="J9" s="125" t="s">
        <v>264</v>
      </c>
      <c r="K9" s="125" t="s">
        <v>265</v>
      </c>
      <c r="L9" s="125" t="s">
        <v>265</v>
      </c>
      <c r="M9" s="125" t="s">
        <v>266</v>
      </c>
      <c r="N9" s="125" t="s">
        <v>267</v>
      </c>
      <c r="O9" s="127" t="s">
        <v>268</v>
      </c>
      <c r="P9" s="128" t="s">
        <v>156</v>
      </c>
    </row>
    <row r="10" spans="1:16">
      <c r="A10" s="101" t="s">
        <v>163</v>
      </c>
      <c r="B10" s="102">
        <f t="shared" si="0"/>
        <v>37</v>
      </c>
      <c r="C10" s="102">
        <f t="shared" si="5"/>
        <v>38</v>
      </c>
      <c r="D10" s="102">
        <v>39</v>
      </c>
      <c r="E10" s="102">
        <f t="shared" si="6"/>
        <v>40</v>
      </c>
      <c r="F10" s="102">
        <f t="shared" si="7"/>
        <v>41</v>
      </c>
      <c r="G10" s="102">
        <f>F10+1.5</f>
        <v>42.5</v>
      </c>
      <c r="H10" s="102">
        <f>G10+1.5</f>
        <v>44</v>
      </c>
      <c r="I10" s="124"/>
      <c r="J10" s="125" t="s">
        <v>251</v>
      </c>
      <c r="K10" s="125" t="s">
        <v>259</v>
      </c>
      <c r="L10" s="125" t="s">
        <v>267</v>
      </c>
      <c r="M10" s="125" t="s">
        <v>269</v>
      </c>
      <c r="N10" s="125" t="s">
        <v>267</v>
      </c>
      <c r="O10" s="127" t="s">
        <v>259</v>
      </c>
      <c r="P10" s="128" t="s">
        <v>159</v>
      </c>
    </row>
    <row r="11" spans="1:16">
      <c r="A11" s="101" t="s">
        <v>164</v>
      </c>
      <c r="B11" s="102">
        <v>4.2</v>
      </c>
      <c r="C11" s="102">
        <v>4.2</v>
      </c>
      <c r="D11" s="102">
        <v>4.2</v>
      </c>
      <c r="E11" s="102">
        <v>4.2</v>
      </c>
      <c r="F11" s="102">
        <v>4.2</v>
      </c>
      <c r="G11" s="102">
        <v>4.2</v>
      </c>
      <c r="H11" s="102">
        <v>4.2</v>
      </c>
      <c r="I11" s="124"/>
      <c r="J11" s="125" t="s">
        <v>251</v>
      </c>
      <c r="K11" s="125" t="s">
        <v>253</v>
      </c>
      <c r="L11" s="125" t="s">
        <v>259</v>
      </c>
      <c r="M11" s="125" t="s">
        <v>259</v>
      </c>
      <c r="N11" s="125" t="s">
        <v>270</v>
      </c>
      <c r="O11" s="127" t="s">
        <v>259</v>
      </c>
      <c r="P11" s="128" t="s">
        <v>159</v>
      </c>
    </row>
    <row r="12" spans="1:16">
      <c r="A12" s="101" t="s">
        <v>165</v>
      </c>
      <c r="B12" s="102">
        <v>2.3</v>
      </c>
      <c r="C12" s="102">
        <v>2.3</v>
      </c>
      <c r="D12" s="102">
        <v>2.3</v>
      </c>
      <c r="E12" s="102">
        <v>2.3</v>
      </c>
      <c r="F12" s="102">
        <v>2.3</v>
      </c>
      <c r="G12" s="102">
        <v>2.3</v>
      </c>
      <c r="H12" s="102">
        <v>2.3</v>
      </c>
      <c r="I12" s="124"/>
      <c r="J12" s="125" t="s">
        <v>251</v>
      </c>
      <c r="K12" s="125" t="s">
        <v>270</v>
      </c>
      <c r="L12" s="125" t="s">
        <v>259</v>
      </c>
      <c r="M12" s="125" t="s">
        <v>259</v>
      </c>
      <c r="N12" s="125" t="s">
        <v>259</v>
      </c>
      <c r="O12" s="125" t="s">
        <v>259</v>
      </c>
      <c r="P12" s="128" t="s">
        <v>159</v>
      </c>
    </row>
    <row r="13" spans="1:16">
      <c r="A13" s="101" t="s">
        <v>166</v>
      </c>
      <c r="B13" s="102">
        <f>C13-0.5</f>
        <v>15.5</v>
      </c>
      <c r="C13" s="102">
        <f t="shared" si="5"/>
        <v>16</v>
      </c>
      <c r="D13" s="102">
        <v>17</v>
      </c>
      <c r="E13" s="102">
        <f t="shared" si="6"/>
        <v>18</v>
      </c>
      <c r="F13" s="102">
        <f t="shared" si="7"/>
        <v>19</v>
      </c>
      <c r="G13" s="102">
        <f>F13+0.5</f>
        <v>19.5</v>
      </c>
      <c r="H13" s="102">
        <f>G13+0.5</f>
        <v>20</v>
      </c>
      <c r="I13" s="124"/>
      <c r="J13" s="125" t="s">
        <v>271</v>
      </c>
      <c r="K13" s="125" t="s">
        <v>259</v>
      </c>
      <c r="L13" s="125" t="s">
        <v>259</v>
      </c>
      <c r="M13" s="125" t="s">
        <v>259</v>
      </c>
      <c r="N13" s="125" t="s">
        <v>259</v>
      </c>
      <c r="O13" s="125" t="s">
        <v>259</v>
      </c>
      <c r="P13" s="128" t="s">
        <v>272</v>
      </c>
    </row>
    <row r="14" spans="1:16">
      <c r="A14" s="101" t="s">
        <v>167</v>
      </c>
      <c r="B14" s="102">
        <f>C14-0.8</f>
        <v>14.4</v>
      </c>
      <c r="C14" s="102">
        <f>D14-0.8</f>
        <v>15.2</v>
      </c>
      <c r="D14" s="102">
        <v>16</v>
      </c>
      <c r="E14" s="102">
        <f>D14+0.8</f>
        <v>16.8</v>
      </c>
      <c r="F14" s="102">
        <f>E14+0.8</f>
        <v>17.6</v>
      </c>
      <c r="G14" s="102">
        <f>F14+1.1</f>
        <v>18.7</v>
      </c>
      <c r="H14" s="102">
        <f>G14+1.1</f>
        <v>19.8</v>
      </c>
      <c r="I14" s="124"/>
      <c r="J14" s="125" t="s">
        <v>251</v>
      </c>
      <c r="K14" s="125" t="s">
        <v>259</v>
      </c>
      <c r="L14" s="125" t="s">
        <v>259</v>
      </c>
      <c r="M14" s="125" t="s">
        <v>259</v>
      </c>
      <c r="N14" s="125" t="s">
        <v>259</v>
      </c>
      <c r="O14" s="125" t="s">
        <v>259</v>
      </c>
      <c r="P14" s="128" t="s">
        <v>156</v>
      </c>
    </row>
    <row r="15" spans="1:16">
      <c r="A15" s="101" t="s">
        <v>169</v>
      </c>
      <c r="B15" s="102">
        <v>14.3</v>
      </c>
      <c r="C15" s="102">
        <v>14.9</v>
      </c>
      <c r="D15" s="102">
        <v>15.5</v>
      </c>
      <c r="E15" s="102">
        <v>16.1</v>
      </c>
      <c r="F15" s="102">
        <v>16.7</v>
      </c>
      <c r="G15" s="102">
        <v>17.5</v>
      </c>
      <c r="H15" s="102">
        <f>G15+0.6</f>
        <v>18.1</v>
      </c>
      <c r="I15" s="124"/>
      <c r="J15" s="125" t="s">
        <v>251</v>
      </c>
      <c r="K15" s="125" t="s">
        <v>259</v>
      </c>
      <c r="L15" s="125" t="s">
        <v>259</v>
      </c>
      <c r="M15" s="125" t="s">
        <v>259</v>
      </c>
      <c r="N15" s="125" t="s">
        <v>259</v>
      </c>
      <c r="O15" s="125" t="s">
        <v>259</v>
      </c>
      <c r="P15" s="128" t="s">
        <v>159</v>
      </c>
    </row>
    <row r="16" spans="1:16">
      <c r="A16" s="103"/>
      <c r="B16" s="104"/>
      <c r="C16" s="104"/>
      <c r="D16" s="104"/>
      <c r="E16" s="104"/>
      <c r="F16" s="104"/>
      <c r="G16" s="104"/>
      <c r="H16" s="105"/>
      <c r="I16" s="124"/>
      <c r="J16" s="129"/>
      <c r="K16" s="129"/>
      <c r="L16" s="129"/>
      <c r="M16" s="129"/>
      <c r="N16" s="129"/>
      <c r="O16" s="129"/>
      <c r="P16" s="130"/>
    </row>
    <row r="17" ht="17.25" spans="1:16">
      <c r="A17" s="106"/>
      <c r="B17" s="107"/>
      <c r="C17" s="107"/>
      <c r="D17" s="107"/>
      <c r="E17" s="108"/>
      <c r="F17" s="107"/>
      <c r="G17" s="107"/>
      <c r="H17" s="107"/>
      <c r="I17" s="131"/>
      <c r="J17" s="132"/>
      <c r="K17" s="132"/>
      <c r="L17" s="133"/>
      <c r="M17" s="132"/>
      <c r="N17" s="132"/>
      <c r="O17" s="133"/>
      <c r="P17" s="134"/>
    </row>
    <row r="19" ht="16.5" spans="1:16">
      <c r="A19" s="109"/>
      <c r="B19" s="109"/>
      <c r="C19" s="110"/>
      <c r="D19" s="110"/>
      <c r="E19" s="111"/>
      <c r="F19" s="110"/>
      <c r="G19" s="110"/>
      <c r="H19" s="110"/>
      <c r="M19" s="84"/>
      <c r="N19" s="84"/>
      <c r="O19" s="84"/>
      <c r="P19" s="87"/>
    </row>
    <row r="20" spans="1:16">
      <c r="A20" s="112" t="s">
        <v>174</v>
      </c>
      <c r="B20" s="112"/>
      <c r="C20" s="113"/>
      <c r="D20" s="113"/>
      <c r="M20" s="84"/>
      <c r="N20" s="84"/>
      <c r="O20" s="84"/>
      <c r="P20" s="87"/>
    </row>
    <row r="21" spans="3:16">
      <c r="C21" s="85"/>
      <c r="J21" s="135" t="s">
        <v>175</v>
      </c>
      <c r="K21" s="136">
        <v>45429</v>
      </c>
      <c r="L21" s="135" t="s">
        <v>176</v>
      </c>
      <c r="M21" s="135" t="s">
        <v>136</v>
      </c>
      <c r="N21" s="135" t="s">
        <v>177</v>
      </c>
      <c r="O21" s="84" t="s">
        <v>139</v>
      </c>
      <c r="P21" s="87"/>
    </row>
  </sheetData>
  <mergeCells count="5">
    <mergeCell ref="A1:O1"/>
    <mergeCell ref="B2:D2"/>
    <mergeCell ref="F2:H2"/>
    <mergeCell ref="K2:O2"/>
    <mergeCell ref="I2:I17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5"/>
    </sheetView>
  </sheetViews>
  <sheetFormatPr defaultColWidth="9" defaultRowHeight="14.25"/>
  <cols>
    <col min="1" max="1" width="7" customWidth="1"/>
    <col min="2" max="2" width="14.5" customWidth="1"/>
    <col min="3" max="3" width="19.5" style="73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274</v>
      </c>
      <c r="B2" s="5" t="s">
        <v>275</v>
      </c>
      <c r="C2" s="5" t="s">
        <v>276</v>
      </c>
      <c r="D2" s="5" t="s">
        <v>277</v>
      </c>
      <c r="E2" s="5" t="s">
        <v>278</v>
      </c>
      <c r="F2" s="5" t="s">
        <v>279</v>
      </c>
      <c r="G2" s="5" t="s">
        <v>280</v>
      </c>
      <c r="H2" s="74" t="s">
        <v>281</v>
      </c>
      <c r="I2" s="4" t="s">
        <v>282</v>
      </c>
      <c r="J2" s="4" t="s">
        <v>283</v>
      </c>
      <c r="K2" s="4" t="s">
        <v>284</v>
      </c>
      <c r="L2" s="4" t="s">
        <v>285</v>
      </c>
      <c r="M2" s="4" t="s">
        <v>286</v>
      </c>
      <c r="N2" s="5" t="s">
        <v>287</v>
      </c>
      <c r="O2" s="5" t="s">
        <v>288</v>
      </c>
    </row>
    <row r="3" s="1" customFormat="1" ht="16.5" spans="1:15">
      <c r="A3" s="4"/>
      <c r="B3" s="7"/>
      <c r="C3" s="7"/>
      <c r="D3" s="7"/>
      <c r="E3" s="7"/>
      <c r="F3" s="7"/>
      <c r="G3" s="7"/>
      <c r="H3" s="75"/>
      <c r="I3" s="4" t="s">
        <v>236</v>
      </c>
      <c r="J3" s="4" t="s">
        <v>236</v>
      </c>
      <c r="K3" s="4" t="s">
        <v>236</v>
      </c>
      <c r="L3" s="4" t="s">
        <v>236</v>
      </c>
      <c r="M3" s="4" t="s">
        <v>236</v>
      </c>
      <c r="N3" s="7"/>
      <c r="O3" s="7"/>
    </row>
    <row r="4" ht="20" customHeight="1" spans="1:15">
      <c r="A4" s="15">
        <v>1</v>
      </c>
      <c r="B4" s="11" t="s">
        <v>289</v>
      </c>
      <c r="C4" s="11" t="s">
        <v>290</v>
      </c>
      <c r="D4" s="11" t="s">
        <v>291</v>
      </c>
      <c r="E4" s="12" t="s">
        <v>292</v>
      </c>
      <c r="F4" s="11" t="s">
        <v>293</v>
      </c>
      <c r="G4" s="76" t="s">
        <v>65</v>
      </c>
      <c r="H4" s="76" t="s">
        <v>65</v>
      </c>
      <c r="I4" s="80">
        <v>3</v>
      </c>
      <c r="J4" s="81">
        <v>0</v>
      </c>
      <c r="K4" s="81">
        <v>2</v>
      </c>
      <c r="L4" s="81">
        <v>1</v>
      </c>
      <c r="M4" s="15">
        <v>0</v>
      </c>
      <c r="N4" s="15">
        <f>SUM(I4:M4)</f>
        <v>6</v>
      </c>
      <c r="O4" s="15"/>
    </row>
    <row r="5" ht="20" customHeight="1" spans="1:15">
      <c r="A5" s="15">
        <v>2</v>
      </c>
      <c r="B5" s="11" t="s">
        <v>294</v>
      </c>
      <c r="C5" s="11" t="s">
        <v>290</v>
      </c>
      <c r="D5" s="11" t="s">
        <v>250</v>
      </c>
      <c r="E5" s="12" t="s">
        <v>292</v>
      </c>
      <c r="F5" s="11" t="s">
        <v>293</v>
      </c>
      <c r="G5" s="76" t="s">
        <v>65</v>
      </c>
      <c r="H5" s="76" t="s">
        <v>65</v>
      </c>
      <c r="I5" s="82">
        <v>3</v>
      </c>
      <c r="J5" s="81">
        <v>0</v>
      </c>
      <c r="K5" s="81">
        <v>1</v>
      </c>
      <c r="L5" s="81">
        <v>1</v>
      </c>
      <c r="M5" s="15">
        <v>0</v>
      </c>
      <c r="N5" s="15">
        <f>SUM(I5:M5)</f>
        <v>5</v>
      </c>
      <c r="O5" s="15"/>
    </row>
    <row r="6" ht="20" customHeight="1" spans="1:15">
      <c r="A6" s="15"/>
      <c r="B6" s="11"/>
      <c r="C6" s="11"/>
      <c r="D6" s="14"/>
      <c r="E6" s="12"/>
      <c r="F6" s="61"/>
      <c r="G6" s="76"/>
      <c r="H6" s="15"/>
      <c r="I6" s="82"/>
      <c r="J6" s="81"/>
      <c r="K6" s="81"/>
      <c r="L6" s="81"/>
      <c r="M6" s="15"/>
      <c r="N6" s="15"/>
      <c r="O6" s="15"/>
    </row>
    <row r="7" ht="20" customHeight="1" spans="1:15">
      <c r="A7" s="15"/>
      <c r="B7" s="11"/>
      <c r="C7" s="11"/>
      <c r="D7" s="14"/>
      <c r="E7" s="28"/>
      <c r="F7" s="11"/>
      <c r="G7" s="77"/>
      <c r="H7" s="53"/>
      <c r="I7" s="82"/>
      <c r="J7" s="81"/>
      <c r="K7" s="81"/>
      <c r="L7" s="81"/>
      <c r="M7" s="15"/>
      <c r="N7" s="15"/>
      <c r="O7" s="15"/>
    </row>
    <row r="8" ht="20" customHeight="1" spans="1:15">
      <c r="A8" s="15"/>
      <c r="B8" s="29"/>
      <c r="C8" s="29"/>
      <c r="D8" s="29"/>
      <c r="E8" s="64"/>
      <c r="F8" s="29"/>
      <c r="G8" s="15"/>
      <c r="H8" s="9"/>
      <c r="I8" s="80"/>
      <c r="J8" s="81"/>
      <c r="K8" s="81"/>
      <c r="L8" s="81"/>
      <c r="M8" s="15"/>
      <c r="N8" s="15"/>
      <c r="O8" s="9"/>
    </row>
    <row r="9" ht="20" customHeight="1" spans="1:15">
      <c r="A9" s="15"/>
      <c r="B9" s="29"/>
      <c r="C9" s="29"/>
      <c r="D9" s="29"/>
      <c r="E9" s="64"/>
      <c r="F9" s="29"/>
      <c r="G9" s="15"/>
      <c r="H9" s="9"/>
      <c r="I9" s="80"/>
      <c r="J9" s="81"/>
      <c r="K9" s="81"/>
      <c r="L9" s="81"/>
      <c r="M9" s="15"/>
      <c r="N9" s="15"/>
      <c r="O9" s="9"/>
    </row>
    <row r="10" ht="20" customHeight="1" spans="1:15">
      <c r="A10" s="15"/>
      <c r="B10" s="29"/>
      <c r="C10" s="29"/>
      <c r="D10" s="29"/>
      <c r="E10" s="64"/>
      <c r="F10" s="29"/>
      <c r="G10" s="15"/>
      <c r="H10" s="9"/>
      <c r="I10" s="80"/>
      <c r="J10" s="81"/>
      <c r="K10" s="81"/>
      <c r="L10" s="81"/>
      <c r="M10" s="15"/>
      <c r="N10" s="15"/>
      <c r="O10" s="9"/>
    </row>
    <row r="11" ht="20" customHeight="1" spans="1:15">
      <c r="A11" s="15"/>
      <c r="B11" s="29"/>
      <c r="C11" s="29"/>
      <c r="D11" s="29"/>
      <c r="E11" s="64"/>
      <c r="F11" s="29"/>
      <c r="G11" s="15"/>
      <c r="H11" s="9"/>
      <c r="I11" s="80"/>
      <c r="J11" s="81"/>
      <c r="K11" s="81"/>
      <c r="L11" s="81"/>
      <c r="M11" s="15"/>
      <c r="N11" s="15"/>
      <c r="O11" s="9"/>
    </row>
    <row r="12" s="2" customFormat="1" ht="18.75" spans="1:15">
      <c r="A12" s="16" t="s">
        <v>295</v>
      </c>
      <c r="B12" s="17"/>
      <c r="C12" s="29"/>
      <c r="D12" s="18"/>
      <c r="E12" s="19"/>
      <c r="F12" s="29"/>
      <c r="G12" s="15"/>
      <c r="H12" s="36"/>
      <c r="I12" s="30"/>
      <c r="J12" s="16" t="s">
        <v>296</v>
      </c>
      <c r="K12" s="17"/>
      <c r="L12" s="17"/>
      <c r="M12" s="18"/>
      <c r="N12" s="17"/>
      <c r="O12" s="24"/>
    </row>
    <row r="13" ht="61" customHeight="1" spans="1:15">
      <c r="A13" s="78" t="s">
        <v>297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3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2024-05-19T07:02:24Z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