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定制" sheetId="5" r:id="rId7"/>
    <sheet name="验货尺寸表 (尾期定制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<sst xmlns="http://schemas.openxmlformats.org/spreadsheetml/2006/main" count="887" uniqueCount="355">
  <si>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</si>
  <si>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</si>
  <si>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</si>
  <si>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</si>
  <si>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</si>
  <si>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</si>
  <si>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</si>
  <si>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</si>
  <si>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</si>
  <si>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</si>
  <si>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</si>
  <si>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</si>
  <si>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</si>
  <si>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</si>
  <si>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</si>
  <si>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</si>
  <si>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</si>
  <si>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</si>
  <si>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</si>
  <si>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</si>
  <si>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</si>
  <si>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</si>
  <si>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</si>
  <si>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</si>
  <si>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</si>
  <si>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</si>
  <si>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</si>
  <si>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</si>
  <si>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</si>
  <si>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</si>
  <si>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</si>
  <si>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</si>
  <si>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</si>
  <si>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</si>
  <si>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</si>
  <si>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</si>
  <si>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</si>
  <si>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</si>
  <si>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</si>
  <si>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</si>
  <si>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</si>
  <si>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</si>
  <si>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</si>
  <si>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</si>
  <si>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</si>
  <si>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</si>
  <si>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</si>
  <si>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</si>
  <si>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</si>
  <si>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</si>
  <si>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</si>
  <si>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</si>
  <si>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</si>
  <si>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</si>
  <si>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</si>
  <si>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</si>
  <si>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</si>
  <si>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</si>
  <si>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</si>
  <si>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</si>
  <si>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</si>
  <si>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</si>
  <si>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TAJJFM82939</t>
  </si>
  <si>
    <t>合同交期</t>
  </si>
  <si>
    <t>5/20--5/30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</si>
  <si>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</si>
  <si>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</si>
  <si>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</si>
  <si>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</si>
  <si>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</si>
  <si>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</si>
  <si>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</si>
  <si>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</si>
  <si>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</si>
  <si>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</si>
  <si>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</si>
  <si>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</si>
  <si>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6000+2015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</si>
  <si>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</si>
  <si>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</si>
  <si>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</si>
  <si>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</si>
  <si>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</si>
  <si>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</si>
  <si>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</si>
  <si>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</si>
  <si>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</si>
  <si>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</si>
  <si>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</si>
  <si>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</si>
  <si>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</si>
  <si>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</si>
  <si>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</si>
  <si>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</si>
  <si>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</si>
  <si>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</si>
  <si>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</si>
  <si>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</si>
  <si>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</si>
  <si>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</si>
  <si>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</si>
  <si>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</si>
  <si>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</si>
  <si>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</si>
  <si>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</si>
  <si>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</si>
  <si>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</si>
  <si>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</si>
  <si>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</si>
  <si>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</si>
  <si>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</si>
  <si>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</si>
  <si>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</si>
  <si>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</si>
  <si>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</si>
  <si>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</si>
  <si>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</si>
  <si>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</si>
  <si>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青薄荷绿</t>
  </si>
  <si>
    <t>薄藤紫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</si>
  <si>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</si>
  <si>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</si>
  <si>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</si>
  <si>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</si>
  <si>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</si>
  <si>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</si>
  <si>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1.前筒底压线歪斜，上袖欠圆顺。</t>
  </si>
  <si>
    <t>2、冚车线不平服，脚叉有长短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</si>
  <si>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</si>
  <si>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</si>
  <si>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</si>
  <si>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</si>
  <si>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</si>
  <si>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</si>
  <si>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</si>
  <si>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</si>
  <si>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</si>
  <si>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</si>
  <si>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</si>
  <si>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</si>
  <si>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</si>
  <si>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</si>
  <si>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</si>
  <si>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</si>
  <si>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</si>
  <si>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</si>
  <si>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</si>
  <si>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</si>
  <si>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XS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</si>
  <si>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</si>
  <si>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</si>
  <si>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</si>
  <si>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</si>
  <si>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</si>
  <si>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</si>
  <si>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</si>
  <si>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</si>
  <si>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</si>
  <si>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</si>
  <si>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</t>
  </si>
  <si>
    <t>前中长</t>
  </si>
  <si>
    <t>胸围</t>
  </si>
  <si>
    <t>92</t>
  </si>
  <si>
    <t>腰围</t>
  </si>
  <si>
    <t>88</t>
  </si>
  <si>
    <t>摆围</t>
  </si>
  <si>
    <t>94</t>
  </si>
  <si>
    <t>肩宽</t>
  </si>
  <si>
    <t>短袖长</t>
  </si>
  <si>
    <t>-0.5</t>
  </si>
  <si>
    <t>袖肥/2</t>
  </si>
  <si>
    <t>+0.5</t>
  </si>
  <si>
    <t>+0.3</t>
  </si>
  <si>
    <t>袖口围/2</t>
  </si>
  <si>
    <t>下领围</t>
  </si>
  <si>
    <t>+1</t>
  </si>
  <si>
    <t>前门禁长</t>
  </si>
  <si>
    <t>前门禁宽</t>
  </si>
  <si>
    <t>袖口扁机宽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</si>
  <si>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</si>
  <si>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</si>
  <si>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</si>
  <si>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</si>
  <si>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</si>
  <si>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</si>
  <si>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</si>
  <si>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3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</si>
  <si>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</si>
  <si>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</si>
  <si>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</si>
  <si>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</si>
  <si>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</si>
  <si>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</si>
  <si>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</si>
  <si>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</si>
  <si>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</si>
  <si>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</si>
  <si>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</si>
  <si>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</si>
  <si>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</si>
  <si>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定制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</si>
  <si>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</si>
  <si>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</si>
  <si>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</si>
  <si>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</si>
  <si>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</si>
  <si>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</si>
  <si>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</si>
  <si>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</si>
  <si>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</si>
  <si>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</si>
  <si>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</si>
  <si>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</si>
  <si>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</si>
  <si>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</si>
  <si>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</si>
  <si>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</si>
  <si>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</si>
  <si>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</si>
  <si>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</si>
  <si>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</si>
  <si>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</si>
  <si>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</si>
  <si>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</si>
  <si>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</si>
  <si>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</si>
  <si>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</si>
  <si>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</si>
  <si>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</si>
  <si>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</si>
  <si>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</si>
  <si>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</si>
  <si>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</si>
  <si>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②检验明细：齐色齐125件</t>
  </si>
  <si>
    <t>情况说明：</t>
  </si>
  <si>
    <t xml:space="preserve">【问题点描述】  </t>
  </si>
  <si>
    <t>数量</t>
  </si>
  <si>
    <t>1、前筒底压线歪斜，上袖欠圆顺</t>
  </si>
  <si>
    <t>2、脚叉有长短</t>
  </si>
  <si>
    <t>3、下摆冚车线有起扭，不平服，线头没清理干净</t>
  </si>
  <si>
    <t>合缝锁边爆针（批量性），保函出货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</si>
  <si>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</si>
  <si>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</si>
  <si>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</si>
  <si>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</si>
  <si>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</si>
  <si>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</si>
  <si>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</si>
  <si>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团购订单，尾期验货，抽验125件，正常，合缝爆针问题，让步接受</t>
  </si>
  <si>
    <t>尾期抽验货过程中出现的不良品已经改正，可以出货</t>
  </si>
  <si>
    <t>服装QC部门</t>
  </si>
  <si>
    <t>检验人</t>
  </si>
  <si>
    <t>+0 +0 +0 +0</t>
  </si>
  <si>
    <t>+0 +0.5 +0 +0.5</t>
  </si>
  <si>
    <t>+0 +0.5 +0 +0</t>
  </si>
  <si>
    <t>+1 +1 +1 +0</t>
  </si>
  <si>
    <t>+0.5 +0 +0 +0</t>
  </si>
  <si>
    <t>+1 +1 +0 +0</t>
  </si>
  <si>
    <t>+0 +0.5 +1 +0</t>
  </si>
  <si>
    <t>+0 +0 +0 +0.5</t>
  </si>
  <si>
    <t>+1 +1 +0.8 +1</t>
  </si>
  <si>
    <t>+0 +1 +0.8 +1</t>
  </si>
  <si>
    <t>+0.5 +0 +1 +0</t>
  </si>
  <si>
    <t>+0.3 +0.2 +0 +0.5</t>
  </si>
  <si>
    <t>+0 +0 +0 +1</t>
  </si>
  <si>
    <t>+0.3 +0.2 +0 +0</t>
  </si>
  <si>
    <t>+1 +0.5 +0 +0</t>
  </si>
  <si>
    <t>-0.5 -0.5 -0.6 +0</t>
  </si>
  <si>
    <t>+0 +0 +0.5 +0.5</t>
  </si>
  <si>
    <t>+0 +0 +0 -0.5</t>
  </si>
  <si>
    <t>+0.5 +0.5 +0 +0</t>
  </si>
  <si>
    <t>+0 +1 +0.5 +0</t>
  </si>
  <si>
    <t>+0.5 +1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</si>
  <si>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</si>
  <si>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</si>
  <si>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</si>
  <si>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</si>
  <si>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</si>
  <si>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</si>
  <si>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</si>
  <si>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</si>
  <si>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</si>
  <si>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</si>
  <si>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</si>
  <si>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</si>
  <si>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</si>
  <si>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</si>
  <si>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</si>
  <si>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</si>
  <si>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R2404090670</t>
  </si>
  <si>
    <t>FK07610棉弹珠地布</t>
  </si>
  <si>
    <t>23SS薄藤紫</t>
  </si>
  <si>
    <t>TAJJFM82939/81936</t>
  </si>
  <si>
    <t>新颜</t>
  </si>
  <si>
    <t>R2404181333</t>
  </si>
  <si>
    <t>制表时间：2024/4/26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</si>
  <si>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</si>
  <si>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</si>
  <si>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</si>
  <si>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</si>
  <si>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</si>
  <si>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</si>
  <si>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</si>
  <si>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</si>
  <si>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</si>
  <si>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</si>
  <si>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</si>
  <si>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</si>
  <si>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</si>
  <si>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</si>
  <si>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</si>
  <si>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</si>
  <si>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</si>
  <si>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</si>
  <si>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</si>
  <si>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</si>
  <si>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</si>
  <si>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</si>
  <si>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</si>
  <si>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</si>
  <si>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</si>
  <si>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</si>
  <si>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</si>
  <si>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</si>
  <si>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</si>
  <si>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</si>
  <si>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</si>
  <si>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</si>
  <si>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</si>
  <si>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</si>
  <si>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</si>
  <si>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</si>
  <si>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</si>
  <si>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</si>
  <si>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</si>
  <si>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</si>
  <si>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</si>
  <si>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</si>
  <si>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</si>
  <si>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</si>
  <si>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</si>
  <si>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</si>
  <si>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</si>
  <si>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</si>
  <si>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印花</t>
  </si>
  <si>
    <t>无脱落开裂</t>
  </si>
  <si>
    <t>制表时间：2024/5/4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</si>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</sst>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  <numFmt numFmtId="180" formatCode="0.00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9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/>
    <xf numFmtId="0" fontId="51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14" borderId="95" applyNumberFormat="0" applyFont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96" applyNumberFormat="0" applyFill="0" applyAlignment="0" applyProtection="0">
      <alignment vertical="center"/>
    </xf>
    <xf numFmtId="0" fontId="7" fillId="0" borderId="0"/>
    <xf numFmtId="0" fontId="62" fillId="0" borderId="96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7" fillId="0" borderId="97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63" fillId="18" borderId="98" applyNumberFormat="0" applyAlignment="0" applyProtection="0">
      <alignment vertical="center"/>
    </xf>
    <xf numFmtId="0" fontId="64" fillId="18" borderId="94" applyNumberFormat="0" applyAlignment="0" applyProtection="0">
      <alignment vertical="center"/>
    </xf>
    <xf numFmtId="0" fontId="65" fillId="19" borderId="99" applyNumberFormat="0" applyAlignment="0" applyProtection="0">
      <alignment vertical="center"/>
    </xf>
    <xf numFmtId="0" fontId="7" fillId="0" borderId="0">
      <alignment vertical="center"/>
    </xf>
    <xf numFmtId="0" fontId="51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66" fillId="0" borderId="100" applyNumberFormat="0" applyFill="0" applyAlignment="0" applyProtection="0">
      <alignment vertical="center"/>
    </xf>
    <xf numFmtId="0" fontId="67" fillId="0" borderId="101" applyNumberFormat="0" applyFill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70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</cellStyleXfs>
  <cellXfs count="4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7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7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2" fillId="0" borderId="7" xfId="56" applyFont="1" applyFill="1" applyBorder="1" applyAlignment="1">
      <alignment horizontal="center"/>
    </xf>
    <xf numFmtId="0" fontId="22" fillId="0" borderId="2" xfId="56" applyFont="1" applyFill="1" applyBorder="1" applyAlignment="1">
      <alignment horizontal="center"/>
    </xf>
    <xf numFmtId="0" fontId="23" fillId="0" borderId="14" xfId="56" applyFont="1" applyFill="1" applyBorder="1" applyAlignment="1">
      <alignment horizontal="center"/>
    </xf>
    <xf numFmtId="178" fontId="24" fillId="0" borderId="2" xfId="56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23" fillId="0" borderId="13" xfId="56" applyFont="1" applyFill="1" applyBorder="1" applyAlignment="1">
      <alignment horizontal="center"/>
    </xf>
    <xf numFmtId="49" fontId="23" fillId="0" borderId="4" xfId="61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shrinkToFit="1"/>
    </xf>
    <xf numFmtId="0" fontId="28" fillId="0" borderId="16" xfId="0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30" applyNumberFormat="1" applyFont="1" applyFill="1" applyBorder="1" applyAlignment="1">
      <alignment horizontal="center" vertical="center"/>
    </xf>
    <xf numFmtId="0" fontId="30" fillId="0" borderId="0" xfId="54" applyFont="1" applyFill="1" applyAlignment="1"/>
    <xf numFmtId="0" fontId="11" fillId="0" borderId="0" xfId="54" applyFont="1" applyFill="1" applyAlignment="1"/>
    <xf numFmtId="0" fontId="15" fillId="0" borderId="12" xfId="54" applyFont="1" applyFill="1" applyBorder="1" applyAlignment="1">
      <alignment horizontal="center"/>
    </xf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8" xfId="54" applyFont="1" applyFill="1" applyBorder="1" applyAlignment="1" applyProtection="1">
      <alignment horizontal="center" vertical="center"/>
    </xf>
    <xf numFmtId="0" fontId="22" fillId="4" borderId="2" xfId="56" applyFont="1" applyFill="1" applyBorder="1" applyAlignment="1">
      <alignment horizontal="center"/>
    </xf>
    <xf numFmtId="0" fontId="22" fillId="0" borderId="18" xfId="56" applyFont="1" applyFill="1" applyBorder="1" applyAlignment="1">
      <alignment horizontal="center"/>
    </xf>
    <xf numFmtId="49" fontId="30" fillId="0" borderId="2" xfId="55" applyNumberFormat="1" applyFont="1" applyFill="1" applyBorder="1" applyAlignment="1">
      <alignment horizontal="center" vertical="center"/>
    </xf>
    <xf numFmtId="49" fontId="30" fillId="0" borderId="18" xfId="55" applyNumberFormat="1" applyFont="1" applyFill="1" applyBorder="1" applyAlignment="1">
      <alignment horizontal="center" vertical="center"/>
    </xf>
    <xf numFmtId="0" fontId="15" fillId="0" borderId="19" xfId="54" applyFont="1" applyFill="1" applyBorder="1" applyAlignment="1">
      <alignment horizontal="center"/>
    </xf>
    <xf numFmtId="49" fontId="15" fillId="0" borderId="20" xfId="54" applyNumberFormat="1" applyFont="1" applyFill="1" applyBorder="1" applyAlignment="1">
      <alignment horizontal="center"/>
    </xf>
    <xf numFmtId="49" fontId="30" fillId="0" borderId="20" xfId="55" applyNumberFormat="1" applyFont="1" applyFill="1" applyBorder="1" applyAlignment="1">
      <alignment horizontal="center" vertical="center"/>
    </xf>
    <xf numFmtId="49" fontId="30" fillId="0" borderId="21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7" fillId="0" borderId="0" xfId="53" applyFill="1" applyBorder="1" applyAlignment="1">
      <alignment horizontal="left" vertical="center"/>
    </xf>
    <xf numFmtId="0" fontId="7" fillId="0" borderId="0" xfId="53" applyFont="1" applyFill="1" applyAlignment="1">
      <alignment horizontal="left" vertical="center"/>
    </xf>
    <xf numFmtId="0" fontId="7" fillId="0" borderId="0" xfId="53" applyFill="1" applyAlignment="1">
      <alignment horizontal="left" vertical="center"/>
    </xf>
    <xf numFmtId="0" fontId="31" fillId="0" borderId="22" xfId="53" applyFont="1" applyBorder="1" applyAlignment="1">
      <alignment horizontal="center" vertical="top"/>
    </xf>
    <xf numFmtId="0" fontId="32" fillId="0" borderId="23" xfId="53" applyFont="1" applyFill="1" applyBorder="1" applyAlignment="1">
      <alignment horizontal="left" vertical="center"/>
    </xf>
    <xf numFmtId="0" fontId="18" fillId="0" borderId="24" xfId="53" applyFont="1" applyFill="1" applyBorder="1" applyAlignment="1">
      <alignment horizontal="left" vertical="center"/>
    </xf>
    <xf numFmtId="0" fontId="32" fillId="0" borderId="24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vertical="center"/>
    </xf>
    <xf numFmtId="0" fontId="32" fillId="0" borderId="24" xfId="53" applyFont="1" applyFill="1" applyBorder="1" applyAlignment="1">
      <alignment vertical="center"/>
    </xf>
    <xf numFmtId="0" fontId="18" fillId="0" borderId="25" xfId="53" applyFont="1" applyBorder="1" applyAlignment="1">
      <alignment horizontal="left" vertical="center"/>
    </xf>
    <xf numFmtId="0" fontId="18" fillId="0" borderId="26" xfId="53" applyFont="1" applyBorder="1" applyAlignment="1">
      <alignment horizontal="left" vertical="center"/>
    </xf>
    <xf numFmtId="0" fontId="32" fillId="0" borderId="27" xfId="53" applyFont="1" applyFill="1" applyBorder="1" applyAlignment="1">
      <alignment vertical="center"/>
    </xf>
    <xf numFmtId="0" fontId="18" fillId="0" borderId="25" xfId="53" applyFont="1" applyFill="1" applyBorder="1" applyAlignment="1">
      <alignment horizontal="left" vertical="center"/>
    </xf>
    <xf numFmtId="0" fontId="32" fillId="0" borderId="25" xfId="53" applyFont="1" applyFill="1" applyBorder="1" applyAlignment="1">
      <alignment vertical="center"/>
    </xf>
    <xf numFmtId="58" fontId="11" fillId="0" borderId="25" xfId="53" applyNumberFormat="1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/>
    </xf>
    <xf numFmtId="0" fontId="32" fillId="0" borderId="25" xfId="53" applyFont="1" applyFill="1" applyBorder="1" applyAlignment="1">
      <alignment horizontal="center" vertical="center"/>
    </xf>
    <xf numFmtId="0" fontId="32" fillId="0" borderId="27" xfId="53" applyFont="1" applyFill="1" applyBorder="1" applyAlignment="1">
      <alignment horizontal="left" vertical="center"/>
    </xf>
    <xf numFmtId="0" fontId="32" fillId="0" borderId="25" xfId="53" applyFont="1" applyFill="1" applyBorder="1" applyAlignment="1">
      <alignment horizontal="left" vertical="center"/>
    </xf>
    <xf numFmtId="0" fontId="32" fillId="0" borderId="28" xfId="53" applyFont="1" applyFill="1" applyBorder="1" applyAlignment="1">
      <alignment vertical="center"/>
    </xf>
    <xf numFmtId="0" fontId="18" fillId="0" borderId="29" xfId="53" applyFont="1" applyFill="1" applyBorder="1" applyAlignment="1">
      <alignment horizontal="left" vertical="center"/>
    </xf>
    <xf numFmtId="0" fontId="32" fillId="0" borderId="29" xfId="53" applyFont="1" applyFill="1" applyBorder="1" applyAlignment="1">
      <alignment vertical="center"/>
    </xf>
    <xf numFmtId="0" fontId="11" fillId="0" borderId="29" xfId="53" applyFont="1" applyFill="1" applyBorder="1" applyAlignment="1">
      <alignment horizontal="left" vertical="center"/>
    </xf>
    <xf numFmtId="0" fontId="32" fillId="0" borderId="29" xfId="53" applyFont="1" applyFill="1" applyBorder="1" applyAlignment="1">
      <alignment horizontal="left" vertical="center"/>
    </xf>
    <xf numFmtId="0" fontId="32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2" fillId="0" borderId="23" xfId="53" applyFont="1" applyFill="1" applyBorder="1" applyAlignment="1">
      <alignment vertical="center"/>
    </xf>
    <xf numFmtId="0" fontId="32" fillId="0" borderId="30" xfId="53" applyFont="1" applyFill="1" applyBorder="1" applyAlignment="1">
      <alignment horizontal="left" vertical="center"/>
    </xf>
    <xf numFmtId="0" fontId="32" fillId="0" borderId="31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vertical="center"/>
    </xf>
    <xf numFmtId="0" fontId="11" fillId="0" borderId="32" xfId="53" applyFont="1" applyFill="1" applyBorder="1" applyAlignment="1">
      <alignment horizontal="center" vertical="center"/>
    </xf>
    <xf numFmtId="0" fontId="11" fillId="0" borderId="33" xfId="53" applyFont="1" applyFill="1" applyBorder="1" applyAlignment="1">
      <alignment horizontal="center" vertical="center"/>
    </xf>
    <xf numFmtId="0" fontId="33" fillId="0" borderId="34" xfId="53" applyFont="1" applyFill="1" applyBorder="1" applyAlignment="1">
      <alignment horizontal="left" vertical="center"/>
    </xf>
    <xf numFmtId="0" fontId="33" fillId="0" borderId="33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2" fillId="0" borderId="24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 wrapText="1"/>
    </xf>
    <xf numFmtId="0" fontId="11" fillId="0" borderId="25" xfId="53" applyFont="1" applyFill="1" applyBorder="1" applyAlignment="1">
      <alignment horizontal="left" vertical="center" wrapText="1"/>
    </xf>
    <xf numFmtId="0" fontId="32" fillId="0" borderId="28" xfId="53" applyFont="1" applyFill="1" applyBorder="1" applyAlignment="1">
      <alignment horizontal="left" vertical="center"/>
    </xf>
    <xf numFmtId="0" fontId="7" fillId="0" borderId="29" xfId="53" applyFill="1" applyBorder="1" applyAlignment="1">
      <alignment horizontal="center" vertical="center"/>
    </xf>
    <xf numFmtId="0" fontId="32" fillId="0" borderId="35" xfId="53" applyFont="1" applyFill="1" applyBorder="1" applyAlignment="1">
      <alignment horizontal="center" vertical="center"/>
    </xf>
    <xf numFmtId="0" fontId="32" fillId="0" borderId="36" xfId="53" applyFont="1" applyFill="1" applyBorder="1" applyAlignment="1">
      <alignment horizontal="left" vertical="center"/>
    </xf>
    <xf numFmtId="0" fontId="11" fillId="3" borderId="34" xfId="53" applyFont="1" applyFill="1" applyBorder="1" applyAlignment="1">
      <alignment horizontal="left" vertical="center"/>
    </xf>
    <xf numFmtId="0" fontId="11" fillId="3" borderId="33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right" vertical="center"/>
    </xf>
    <xf numFmtId="0" fontId="11" fillId="0" borderId="33" xfId="53" applyFont="1" applyFill="1" applyBorder="1" applyAlignment="1">
      <alignment horizontal="right" vertical="center"/>
    </xf>
    <xf numFmtId="0" fontId="33" fillId="0" borderId="23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left" vertical="center"/>
    </xf>
    <xf numFmtId="0" fontId="32" fillId="0" borderId="32" xfId="53" applyFont="1" applyFill="1" applyBorder="1" applyAlignment="1">
      <alignment horizontal="left" vertical="center"/>
    </xf>
    <xf numFmtId="0" fontId="32" fillId="0" borderId="37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horizontal="center" vertical="center"/>
    </xf>
    <xf numFmtId="58" fontId="11" fillId="0" borderId="29" xfId="53" applyNumberFormat="1" applyFont="1" applyFill="1" applyBorder="1" applyAlignment="1">
      <alignment horizontal="center" vertical="center"/>
    </xf>
    <xf numFmtId="0" fontId="32" fillId="0" borderId="29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center" vertical="center"/>
    </xf>
    <xf numFmtId="0" fontId="11" fillId="0" borderId="38" xfId="53" applyFont="1" applyFill="1" applyBorder="1" applyAlignment="1">
      <alignment horizontal="center" vertical="center"/>
    </xf>
    <xf numFmtId="0" fontId="32" fillId="0" borderId="26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0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center" vertical="center"/>
    </xf>
    <xf numFmtId="0" fontId="33" fillId="0" borderId="41" xfId="53" applyFont="1" applyFill="1" applyBorder="1" applyAlignment="1">
      <alignment horizontal="left" vertical="center"/>
    </xf>
    <xf numFmtId="0" fontId="32" fillId="0" borderId="38" xfId="53" applyFont="1" applyFill="1" applyBorder="1" applyAlignment="1">
      <alignment horizontal="left" vertical="center"/>
    </xf>
    <xf numFmtId="0" fontId="32" fillId="0" borderId="26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 wrapText="1"/>
    </xf>
    <xf numFmtId="0" fontId="7" fillId="0" borderId="39" xfId="53" applyFill="1" applyBorder="1" applyAlignment="1">
      <alignment horizontal="center" vertical="center"/>
    </xf>
    <xf numFmtId="0" fontId="32" fillId="0" borderId="40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center" vertical="center"/>
    </xf>
    <xf numFmtId="0" fontId="11" fillId="3" borderId="3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center" vertical="center" wrapText="1"/>
    </xf>
    <xf numFmtId="0" fontId="7" fillId="0" borderId="41" xfId="53" applyFont="1" applyFill="1" applyBorder="1" applyAlignment="1">
      <alignment horizontal="center" vertical="center"/>
    </xf>
    <xf numFmtId="0" fontId="34" fillId="0" borderId="41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right" vertical="center"/>
    </xf>
    <xf numFmtId="0" fontId="11" fillId="0" borderId="42" xfId="53" applyFont="1" applyFill="1" applyBorder="1" applyAlignment="1">
      <alignment horizontal="center" vertical="center"/>
    </xf>
    <xf numFmtId="0" fontId="33" fillId="0" borderId="38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center" vertical="center"/>
    </xf>
    <xf numFmtId="0" fontId="30" fillId="0" borderId="0" xfId="54" applyFont="1" applyFill="1" applyAlignment="1">
      <alignment horizontal="center"/>
    </xf>
    <xf numFmtId="0" fontId="17" fillId="0" borderId="43" xfId="53" applyFont="1" applyFill="1" applyBorder="1" applyAlignment="1">
      <alignment horizontal="left" vertical="center"/>
    </xf>
    <xf numFmtId="0" fontId="17" fillId="0" borderId="44" xfId="53" applyFont="1" applyFill="1" applyBorder="1" applyAlignment="1">
      <alignment horizontal="center" vertical="center"/>
    </xf>
    <xf numFmtId="0" fontId="18" fillId="0" borderId="44" xfId="53" applyFont="1" applyFill="1" applyBorder="1" applyAlignment="1">
      <alignment horizontal="center" vertical="center"/>
    </xf>
    <xf numFmtId="0" fontId="17" fillId="0" borderId="45" xfId="53" applyFont="1" applyFill="1" applyBorder="1" applyAlignment="1">
      <alignment horizontal="center" vertical="center"/>
    </xf>
    <xf numFmtId="0" fontId="17" fillId="0" borderId="46" xfId="53" applyFont="1" applyFill="1" applyBorder="1" applyAlignment="1">
      <alignment vertical="center"/>
    </xf>
    <xf numFmtId="0" fontId="19" fillId="0" borderId="46" xfId="53" applyFont="1" applyFill="1" applyBorder="1" applyAlignment="1">
      <alignment horizontal="center" vertical="center"/>
    </xf>
    <xf numFmtId="0" fontId="20" fillId="0" borderId="47" xfId="54" applyFont="1" applyFill="1" applyBorder="1" applyAlignment="1" applyProtection="1">
      <alignment horizontal="center" vertical="center"/>
    </xf>
    <xf numFmtId="0" fontId="23" fillId="0" borderId="4" xfId="56" applyFont="1" applyFill="1" applyBorder="1" applyAlignment="1">
      <alignment horizontal="center"/>
    </xf>
    <xf numFmtId="0" fontId="23" fillId="0" borderId="2" xfId="56" applyFont="1" applyFill="1" applyBorder="1" applyAlignment="1">
      <alignment horizontal="center"/>
    </xf>
    <xf numFmtId="0" fontId="28" fillId="0" borderId="48" xfId="0" applyFont="1" applyFill="1" applyBorder="1" applyAlignment="1">
      <alignment horizontal="center" vertical="center"/>
    </xf>
    <xf numFmtId="0" fontId="28" fillId="0" borderId="49" xfId="0" applyNumberFormat="1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/>
    </xf>
    <xf numFmtId="0" fontId="28" fillId="0" borderId="50" xfId="0" applyNumberFormat="1" applyFont="1" applyFill="1" applyBorder="1" applyAlignment="1">
      <alignment horizontal="center" vertical="center"/>
    </xf>
    <xf numFmtId="0" fontId="15" fillId="0" borderId="51" xfId="54" applyFont="1" applyFill="1" applyBorder="1" applyAlignment="1"/>
    <xf numFmtId="180" fontId="2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45" xfId="53" applyFont="1" applyFill="1" applyBorder="1" applyAlignment="1">
      <alignment horizontal="left" vertical="center"/>
    </xf>
    <xf numFmtId="0" fontId="15" fillId="0" borderId="46" xfId="53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21" fillId="0" borderId="7" xfId="54" applyFont="1" applyFill="1" applyBorder="1" applyAlignment="1" applyProtection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49" fontId="30" fillId="0" borderId="37" xfId="55" applyNumberFormat="1" applyFont="1" applyFill="1" applyBorder="1" applyAlignment="1">
      <alignment horizontal="center" vertical="center"/>
    </xf>
    <xf numFmtId="49" fontId="30" fillId="0" borderId="25" xfId="55" applyNumberFormat="1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center" vertical="center"/>
    </xf>
    <xf numFmtId="49" fontId="30" fillId="0" borderId="52" xfId="55" applyNumberFormat="1" applyFont="1" applyFill="1" applyBorder="1" applyAlignment="1">
      <alignment horizontal="center" vertical="center"/>
    </xf>
    <xf numFmtId="49" fontId="30" fillId="0" borderId="53" xfId="55" applyNumberFormat="1" applyFont="1" applyFill="1" applyBorder="1" applyAlignment="1">
      <alignment horizontal="center" vertical="center"/>
    </xf>
    <xf numFmtId="49" fontId="36" fillId="0" borderId="53" xfId="55" applyNumberFormat="1" applyFont="1" applyFill="1" applyBorder="1" applyAlignment="1">
      <alignment horizontal="center" vertical="center"/>
    </xf>
    <xf numFmtId="49" fontId="10" fillId="0" borderId="53" xfId="0" applyNumberFormat="1" applyFont="1" applyFill="1" applyBorder="1" applyAlignment="1">
      <alignment horizontal="center" vertical="center"/>
    </xf>
    <xf numFmtId="49" fontId="15" fillId="0" borderId="54" xfId="54" applyNumberFormat="1" applyFont="1" applyFill="1" applyBorder="1" applyAlignment="1">
      <alignment horizontal="center"/>
    </xf>
    <xf numFmtId="49" fontId="15" fillId="0" borderId="55" xfId="54" applyNumberFormat="1" applyFont="1" applyFill="1" applyBorder="1" applyAlignment="1">
      <alignment horizontal="center"/>
    </xf>
    <xf numFmtId="49" fontId="30" fillId="0" borderId="55" xfId="55" applyNumberFormat="1" applyFont="1" applyFill="1" applyBorder="1" applyAlignment="1">
      <alignment horizontal="center" vertical="center"/>
    </xf>
    <xf numFmtId="49" fontId="10" fillId="0" borderId="55" xfId="0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/>
    <xf numFmtId="58" fontId="30" fillId="0" borderId="0" xfId="54" applyNumberFormat="1" applyFont="1" applyFill="1" applyAlignment="1">
      <alignment horizontal="left"/>
    </xf>
    <xf numFmtId="0" fontId="35" fillId="0" borderId="5" xfId="0" applyFont="1" applyFill="1" applyBorder="1" applyAlignment="1">
      <alignment horizontal="center" vertical="center"/>
    </xf>
    <xf numFmtId="49" fontId="10" fillId="0" borderId="56" xfId="0" applyNumberFormat="1" applyFont="1" applyFill="1" applyBorder="1" applyAlignment="1">
      <alignment horizontal="center" vertical="center"/>
    </xf>
    <xf numFmtId="49" fontId="10" fillId="0" borderId="32" xfId="0" applyNumberFormat="1" applyFont="1" applyFill="1" applyBorder="1" applyAlignment="1">
      <alignment horizontal="center" vertical="center"/>
    </xf>
    <xf numFmtId="0" fontId="7" fillId="0" borderId="0" xfId="53" applyFont="1" applyAlignment="1">
      <alignment horizontal="left" vertical="center"/>
    </xf>
    <xf numFmtId="0" fontId="34" fillId="0" borderId="57" xfId="53" applyFont="1" applyBorder="1" applyAlignment="1">
      <alignment horizontal="left" vertical="center"/>
    </xf>
    <xf numFmtId="0" fontId="18" fillId="0" borderId="58" xfId="53" applyFont="1" applyBorder="1" applyAlignment="1">
      <alignment horizontal="center" vertical="center"/>
    </xf>
    <xf numFmtId="0" fontId="34" fillId="0" borderId="58" xfId="53" applyFont="1" applyBorder="1" applyAlignment="1">
      <alignment horizontal="center" vertical="center"/>
    </xf>
    <xf numFmtId="0" fontId="33" fillId="0" borderId="58" xfId="53" applyFont="1" applyBorder="1" applyAlignment="1">
      <alignment horizontal="left" vertical="center"/>
    </xf>
    <xf numFmtId="0" fontId="33" fillId="0" borderId="23" xfId="53" applyFont="1" applyBorder="1" applyAlignment="1">
      <alignment horizontal="center" vertical="center"/>
    </xf>
    <xf numFmtId="0" fontId="33" fillId="0" borderId="24" xfId="53" applyFont="1" applyBorder="1" applyAlignment="1">
      <alignment horizontal="center" vertical="center"/>
    </xf>
    <xf numFmtId="0" fontId="33" fillId="0" borderId="38" xfId="53" applyFont="1" applyBorder="1" applyAlignment="1">
      <alignment horizontal="center" vertical="center"/>
    </xf>
    <xf numFmtId="0" fontId="34" fillId="0" borderId="23" xfId="53" applyFont="1" applyBorder="1" applyAlignment="1">
      <alignment horizontal="center" vertical="center"/>
    </xf>
    <xf numFmtId="0" fontId="34" fillId="0" borderId="24" xfId="53" applyFont="1" applyBorder="1" applyAlignment="1">
      <alignment horizontal="center" vertical="center"/>
    </xf>
    <xf numFmtId="0" fontId="34" fillId="0" borderId="38" xfId="53" applyFont="1" applyBorder="1" applyAlignment="1">
      <alignment horizontal="center" vertical="center"/>
    </xf>
    <xf numFmtId="0" fontId="33" fillId="0" borderId="27" xfId="53" applyFont="1" applyBorder="1" applyAlignment="1">
      <alignment horizontal="left" vertical="center"/>
    </xf>
    <xf numFmtId="0" fontId="33" fillId="0" borderId="25" xfId="53" applyFont="1" applyBorder="1" applyAlignment="1">
      <alignment horizontal="left" vertical="center"/>
    </xf>
    <xf numFmtId="14" fontId="18" fillId="0" borderId="25" xfId="53" applyNumberFormat="1" applyFont="1" applyBorder="1" applyAlignment="1">
      <alignment horizontal="center" vertical="center"/>
    </xf>
    <xf numFmtId="14" fontId="18" fillId="0" borderId="26" xfId="53" applyNumberFormat="1" applyFont="1" applyBorder="1" applyAlignment="1">
      <alignment horizontal="center" vertical="center"/>
    </xf>
    <xf numFmtId="0" fontId="33" fillId="0" borderId="27" xfId="53" applyFont="1" applyBorder="1" applyAlignment="1">
      <alignment vertical="center"/>
    </xf>
    <xf numFmtId="49" fontId="18" fillId="0" borderId="25" xfId="53" applyNumberFormat="1" applyFont="1" applyBorder="1" applyAlignment="1">
      <alignment horizontal="center" vertical="center"/>
    </xf>
    <xf numFmtId="0" fontId="18" fillId="0" borderId="26" xfId="53" applyFont="1" applyBorder="1" applyAlignment="1">
      <alignment horizontal="center" vertical="center"/>
    </xf>
    <xf numFmtId="0" fontId="33" fillId="0" borderId="25" xfId="53" applyFont="1" applyBorder="1" applyAlignment="1">
      <alignment vertical="center"/>
    </xf>
    <xf numFmtId="0" fontId="18" fillId="0" borderId="59" xfId="53" applyFont="1" applyBorder="1" applyAlignment="1">
      <alignment horizontal="center" vertical="center"/>
    </xf>
    <xf numFmtId="0" fontId="18" fillId="0" borderId="60" xfId="53" applyFont="1" applyBorder="1" applyAlignment="1">
      <alignment horizontal="center" vertical="center"/>
    </xf>
    <xf numFmtId="0" fontId="7" fillId="0" borderId="25" xfId="53" applyFont="1" applyBorder="1" applyAlignment="1">
      <alignment vertical="center"/>
    </xf>
    <xf numFmtId="0" fontId="37" fillId="0" borderId="28" xfId="53" applyFont="1" applyBorder="1" applyAlignment="1">
      <alignment vertical="center"/>
    </xf>
    <xf numFmtId="0" fontId="18" fillId="0" borderId="61" xfId="53" applyFont="1" applyBorder="1" applyAlignment="1">
      <alignment horizontal="center" vertical="center"/>
    </xf>
    <xf numFmtId="0" fontId="18" fillId="0" borderId="42" xfId="53" applyFont="1" applyBorder="1" applyAlignment="1">
      <alignment horizontal="center" vertical="center"/>
    </xf>
    <xf numFmtId="0" fontId="33" fillId="0" borderId="28" xfId="53" applyFont="1" applyBorder="1" applyAlignment="1">
      <alignment horizontal="left" vertical="center"/>
    </xf>
    <xf numFmtId="0" fontId="33" fillId="0" borderId="29" xfId="53" applyFont="1" applyBorder="1" applyAlignment="1">
      <alignment horizontal="left" vertical="center"/>
    </xf>
    <xf numFmtId="14" fontId="18" fillId="0" borderId="29" xfId="53" applyNumberFormat="1" applyFont="1" applyBorder="1" applyAlignment="1">
      <alignment horizontal="center" vertical="center"/>
    </xf>
    <xf numFmtId="14" fontId="18" fillId="0" borderId="39" xfId="53" applyNumberFormat="1" applyFont="1" applyBorder="1" applyAlignment="1">
      <alignment horizontal="center" vertical="center"/>
    </xf>
    <xf numFmtId="0" fontId="34" fillId="0" borderId="0" xfId="53" applyFont="1" applyBorder="1" applyAlignment="1">
      <alignment horizontal="left" vertical="center"/>
    </xf>
    <xf numFmtId="0" fontId="33" fillId="0" borderId="23" xfId="53" applyFont="1" applyBorder="1" applyAlignment="1">
      <alignment vertical="center"/>
    </xf>
    <xf numFmtId="0" fontId="7" fillId="0" borderId="24" xfId="53" applyFont="1" applyBorder="1" applyAlignment="1">
      <alignment horizontal="left" vertical="center"/>
    </xf>
    <xf numFmtId="0" fontId="18" fillId="0" borderId="24" xfId="53" applyFont="1" applyBorder="1" applyAlignment="1">
      <alignment horizontal="left" vertical="center"/>
    </xf>
    <xf numFmtId="0" fontId="7" fillId="0" borderId="24" xfId="53" applyFont="1" applyBorder="1" applyAlignment="1">
      <alignment vertical="center"/>
    </xf>
    <xf numFmtId="0" fontId="33" fillId="0" borderId="24" xfId="53" applyFont="1" applyBorder="1" applyAlignment="1">
      <alignment vertical="center"/>
    </xf>
    <xf numFmtId="0" fontId="7" fillId="0" borderId="25" xfId="53" applyFont="1" applyBorder="1" applyAlignment="1">
      <alignment horizontal="left" vertical="center"/>
    </xf>
    <xf numFmtId="0" fontId="33" fillId="0" borderId="0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 wrapText="1"/>
    </xf>
    <xf numFmtId="0" fontId="11" fillId="0" borderId="31" xfId="53" applyFont="1" applyBorder="1" applyAlignment="1">
      <alignment horizontal="left" vertical="center" wrapText="1"/>
    </xf>
    <xf numFmtId="0" fontId="11" fillId="0" borderId="62" xfId="53" applyFont="1" applyBorder="1" applyAlignment="1">
      <alignment horizontal="left" vertical="center" wrapText="1"/>
    </xf>
    <xf numFmtId="0" fontId="11" fillId="0" borderId="34" xfId="53" applyFont="1" applyBorder="1" applyAlignment="1">
      <alignment horizontal="left" vertical="center"/>
    </xf>
    <xf numFmtId="0" fontId="11" fillId="0" borderId="33" xfId="53" applyFont="1" applyBorder="1" applyAlignment="1">
      <alignment horizontal="left" vertical="center"/>
    </xf>
    <xf numFmtId="0" fontId="11" fillId="0" borderId="37" xfId="53" applyFont="1" applyBorder="1" applyAlignment="1">
      <alignment horizontal="left" vertical="center"/>
    </xf>
    <xf numFmtId="0" fontId="11" fillId="0" borderId="32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8" fillId="0" borderId="29" xfId="53" applyFont="1" applyBorder="1" applyAlignment="1">
      <alignment horizontal="left" vertical="center"/>
    </xf>
    <xf numFmtId="0" fontId="11" fillId="0" borderId="23" xfId="53" applyFont="1" applyBorder="1" applyAlignment="1">
      <alignment horizontal="left" vertical="center" wrapText="1"/>
    </xf>
    <xf numFmtId="0" fontId="11" fillId="0" borderId="24" xfId="53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27" xfId="53" applyFont="1" applyFill="1" applyBorder="1" applyAlignment="1">
      <alignment horizontal="left" vertical="center"/>
    </xf>
    <xf numFmtId="0" fontId="33" fillId="0" borderId="28" xfId="53" applyFont="1" applyBorder="1" applyAlignment="1">
      <alignment horizontal="center" vertical="center"/>
    </xf>
    <xf numFmtId="0" fontId="33" fillId="0" borderId="29" xfId="53" applyFont="1" applyBorder="1" applyAlignment="1">
      <alignment horizontal="center" vertical="center"/>
    </xf>
    <xf numFmtId="0" fontId="33" fillId="0" borderId="27" xfId="53" applyFont="1" applyBorder="1" applyAlignment="1">
      <alignment horizontal="center" vertical="center"/>
    </xf>
    <xf numFmtId="0" fontId="33" fillId="0" borderId="25" xfId="53" applyFont="1" applyBorder="1" applyAlignment="1">
      <alignment horizontal="center" vertical="center"/>
    </xf>
    <xf numFmtId="0" fontId="32" fillId="0" borderId="25" xfId="53" applyFont="1" applyBorder="1" applyAlignment="1">
      <alignment horizontal="left" vertical="center"/>
    </xf>
    <xf numFmtId="0" fontId="33" fillId="0" borderId="63" xfId="53" applyFont="1" applyFill="1" applyBorder="1" applyAlignment="1">
      <alignment horizontal="left" vertical="center"/>
    </xf>
    <xf numFmtId="0" fontId="33" fillId="0" borderId="64" xfId="53" applyFont="1" applyFill="1" applyBorder="1" applyAlignment="1">
      <alignment horizontal="left" vertical="center"/>
    </xf>
    <xf numFmtId="0" fontId="34" fillId="0" borderId="0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33" fillId="0" borderId="34" xfId="53" applyFont="1" applyBorder="1" applyAlignment="1">
      <alignment horizontal="left" vertical="center"/>
    </xf>
    <xf numFmtId="0" fontId="33" fillId="0" borderId="33" xfId="53" applyFont="1" applyBorder="1" applyAlignment="1">
      <alignment horizontal="left" vertical="center"/>
    </xf>
    <xf numFmtId="0" fontId="34" fillId="0" borderId="65" xfId="53" applyFont="1" applyBorder="1" applyAlignment="1">
      <alignment vertical="center"/>
    </xf>
    <xf numFmtId="0" fontId="18" fillId="0" borderId="66" xfId="53" applyFont="1" applyBorder="1" applyAlignment="1">
      <alignment horizontal="center" vertical="center"/>
    </xf>
    <xf numFmtId="0" fontId="34" fillId="0" borderId="66" xfId="53" applyFont="1" applyBorder="1" applyAlignment="1">
      <alignment vertical="center"/>
    </xf>
    <xf numFmtId="58" fontId="7" fillId="0" borderId="66" xfId="53" applyNumberFormat="1" applyFont="1" applyBorder="1" applyAlignment="1">
      <alignment vertical="center"/>
    </xf>
    <xf numFmtId="0" fontId="34" fillId="0" borderId="66" xfId="53" applyFont="1" applyBorder="1" applyAlignment="1">
      <alignment horizontal="center" vertical="center"/>
    </xf>
    <xf numFmtId="0" fontId="34" fillId="0" borderId="67" xfId="53" applyFont="1" applyFill="1" applyBorder="1" applyAlignment="1">
      <alignment horizontal="left" vertical="center"/>
    </xf>
    <xf numFmtId="0" fontId="34" fillId="0" borderId="66" xfId="53" applyFont="1" applyFill="1" applyBorder="1" applyAlignment="1">
      <alignment horizontal="left" vertical="center"/>
    </xf>
    <xf numFmtId="0" fontId="34" fillId="0" borderId="68" xfId="53" applyFont="1" applyFill="1" applyBorder="1" applyAlignment="1">
      <alignment horizontal="center" vertical="center"/>
    </xf>
    <xf numFmtId="0" fontId="34" fillId="0" borderId="53" xfId="53" applyFont="1" applyFill="1" applyBorder="1" applyAlignment="1">
      <alignment horizontal="center" vertical="center"/>
    </xf>
    <xf numFmtId="0" fontId="34" fillId="0" borderId="28" xfId="53" applyFont="1" applyFill="1" applyBorder="1" applyAlignment="1">
      <alignment horizontal="center" vertical="center"/>
    </xf>
    <xf numFmtId="0" fontId="34" fillId="0" borderId="29" xfId="53" applyFont="1" applyFill="1" applyBorder="1" applyAlignment="1">
      <alignment horizontal="center" vertical="center"/>
    </xf>
    <xf numFmtId="0" fontId="7" fillId="0" borderId="58" xfId="53" applyFont="1" applyBorder="1" applyAlignment="1">
      <alignment horizontal="center" vertical="center"/>
    </xf>
    <xf numFmtId="0" fontId="7" fillId="0" borderId="69" xfId="53" applyFont="1" applyBorder="1" applyAlignment="1">
      <alignment horizontal="center" vertical="center"/>
    </xf>
    <xf numFmtId="0" fontId="18" fillId="0" borderId="39" xfId="53" applyFont="1" applyBorder="1" applyAlignment="1">
      <alignment horizontal="left" vertical="center"/>
    </xf>
    <xf numFmtId="0" fontId="18" fillId="0" borderId="38" xfId="53" applyFont="1" applyBorder="1" applyAlignment="1">
      <alignment horizontal="left" vertical="center"/>
    </xf>
    <xf numFmtId="0" fontId="33" fillId="0" borderId="39" xfId="53" applyFont="1" applyBorder="1" applyAlignment="1">
      <alignment horizontal="left" vertical="center"/>
    </xf>
    <xf numFmtId="0" fontId="32" fillId="0" borderId="24" xfId="53" applyFont="1" applyBorder="1" applyAlignment="1">
      <alignment horizontal="left" vertical="center"/>
    </xf>
    <xf numFmtId="0" fontId="32" fillId="0" borderId="38" xfId="53" applyFont="1" applyBorder="1" applyAlignment="1">
      <alignment horizontal="left" vertical="center"/>
    </xf>
    <xf numFmtId="0" fontId="32" fillId="0" borderId="32" xfId="53" applyFont="1" applyBorder="1" applyAlignment="1">
      <alignment horizontal="left" vertical="center"/>
    </xf>
    <xf numFmtId="0" fontId="32" fillId="0" borderId="33" xfId="53" applyFont="1" applyBorder="1" applyAlignment="1">
      <alignment horizontal="left" vertical="center"/>
    </xf>
    <xf numFmtId="0" fontId="32" fillId="0" borderId="41" xfId="53" applyFont="1" applyBorder="1" applyAlignment="1">
      <alignment horizontal="left" vertical="center"/>
    </xf>
    <xf numFmtId="0" fontId="18" fillId="0" borderId="26" xfId="53" applyFont="1" applyFill="1" applyBorder="1" applyAlignment="1">
      <alignment horizontal="left" vertical="center"/>
    </xf>
    <xf numFmtId="0" fontId="33" fillId="0" borderId="39" xfId="53" applyFont="1" applyBorder="1" applyAlignment="1">
      <alignment horizontal="center" vertical="center"/>
    </xf>
    <xf numFmtId="0" fontId="32" fillId="0" borderId="26" xfId="53" applyFont="1" applyBorder="1" applyAlignment="1">
      <alignment horizontal="left" vertical="center"/>
    </xf>
    <xf numFmtId="0" fontId="33" fillId="0" borderId="42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33" fillId="0" borderId="41" xfId="53" applyFont="1" applyBorder="1" applyAlignment="1">
      <alignment horizontal="left" vertical="center"/>
    </xf>
    <xf numFmtId="0" fontId="18" fillId="0" borderId="70" xfId="53" applyFont="1" applyBorder="1" applyAlignment="1">
      <alignment horizontal="center" vertical="center"/>
    </xf>
    <xf numFmtId="0" fontId="34" fillId="0" borderId="71" xfId="53" applyFont="1" applyFill="1" applyBorder="1" applyAlignment="1">
      <alignment horizontal="left" vertical="center"/>
    </xf>
    <xf numFmtId="0" fontId="34" fillId="0" borderId="72" xfId="53" applyFont="1" applyFill="1" applyBorder="1" applyAlignment="1">
      <alignment horizontal="center" vertical="center"/>
    </xf>
    <xf numFmtId="0" fontId="34" fillId="0" borderId="39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25" fillId="0" borderId="2" xfId="0" applyFont="1" applyFill="1" applyBorder="1" applyAlignment="1">
      <alignment horizontal="left" vertical="center"/>
    </xf>
    <xf numFmtId="0" fontId="27" fillId="0" borderId="48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5" fillId="0" borderId="46" xfId="54" applyFont="1" applyFill="1" applyBorder="1" applyAlignment="1">
      <alignment horizontal="center"/>
    </xf>
    <xf numFmtId="0" fontId="17" fillId="0" borderId="46" xfId="53" applyFont="1" applyFill="1" applyBorder="1" applyAlignment="1">
      <alignment horizontal="left" vertical="center"/>
    </xf>
    <xf numFmtId="0" fontId="15" fillId="0" borderId="73" xfId="53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center"/>
    </xf>
    <xf numFmtId="0" fontId="21" fillId="0" borderId="75" xfId="54" applyFont="1" applyFill="1" applyBorder="1" applyAlignment="1" applyProtection="1">
      <alignment horizontal="center" vertical="center"/>
    </xf>
    <xf numFmtId="0" fontId="0" fillId="0" borderId="76" xfId="0" applyFont="1" applyFill="1" applyBorder="1" applyAlignment="1">
      <alignment horizontal="left" vertical="center"/>
    </xf>
    <xf numFmtId="179" fontId="22" fillId="0" borderId="8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77" xfId="0" applyFont="1" applyFill="1" applyBorder="1" applyAlignment="1">
      <alignment horizontal="center" vertical="center"/>
    </xf>
    <xf numFmtId="0" fontId="22" fillId="0" borderId="25" xfId="0" applyNumberFormat="1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 wrapText="1"/>
    </xf>
    <xf numFmtId="0" fontId="15" fillId="0" borderId="25" xfId="54" applyFont="1" applyFill="1" applyBorder="1" applyAlignment="1"/>
    <xf numFmtId="0" fontId="22" fillId="0" borderId="78" xfId="0" applyNumberFormat="1" applyFont="1" applyFill="1" applyBorder="1" applyAlignment="1">
      <alignment horizontal="center" vertical="center"/>
    </xf>
    <xf numFmtId="49" fontId="30" fillId="0" borderId="78" xfId="55" applyNumberFormat="1" applyFont="1" applyFill="1" applyBorder="1" applyAlignment="1">
      <alignment horizontal="center" vertical="center"/>
    </xf>
    <xf numFmtId="0" fontId="15" fillId="0" borderId="50" xfId="54" applyFont="1" applyFill="1" applyBorder="1" applyAlignment="1">
      <alignment horizontal="center"/>
    </xf>
    <xf numFmtId="49" fontId="30" fillId="0" borderId="79" xfId="55" applyNumberFormat="1" applyFont="1" applyFill="1" applyBorder="1" applyAlignment="1">
      <alignment horizontal="center" vertical="center"/>
    </xf>
    <xf numFmtId="0" fontId="7" fillId="0" borderId="0" xfId="53" applyFont="1" applyBorder="1" applyAlignment="1">
      <alignment horizontal="left" vertical="center"/>
    </xf>
    <xf numFmtId="0" fontId="39" fillId="0" borderId="22" xfId="53" applyFont="1" applyBorder="1" applyAlignment="1">
      <alignment horizontal="center" vertical="top"/>
    </xf>
    <xf numFmtId="0" fontId="33" fillId="0" borderId="80" xfId="53" applyFont="1" applyBorder="1" applyAlignment="1">
      <alignment horizontal="left" vertical="center"/>
    </xf>
    <xf numFmtId="0" fontId="33" fillId="0" borderId="22" xfId="53" applyFont="1" applyBorder="1" applyAlignment="1">
      <alignment horizontal="left" vertical="center"/>
    </xf>
    <xf numFmtId="0" fontId="33" fillId="0" borderId="35" xfId="53" applyFont="1" applyBorder="1" applyAlignment="1">
      <alignment horizontal="left" vertical="center"/>
    </xf>
    <xf numFmtId="0" fontId="34" fillId="0" borderId="67" xfId="53" applyFont="1" applyBorder="1" applyAlignment="1">
      <alignment horizontal="left" vertical="center"/>
    </xf>
    <xf numFmtId="0" fontId="34" fillId="0" borderId="66" xfId="53" applyFont="1" applyBorder="1" applyAlignment="1">
      <alignment horizontal="left" vertical="center"/>
    </xf>
    <xf numFmtId="0" fontId="33" fillId="0" borderId="68" xfId="53" applyFont="1" applyBorder="1" applyAlignment="1">
      <alignment vertical="center"/>
    </xf>
    <xf numFmtId="0" fontId="7" fillId="0" borderId="53" xfId="53" applyFont="1" applyBorder="1" applyAlignment="1">
      <alignment horizontal="left" vertical="center"/>
    </xf>
    <xf numFmtId="0" fontId="18" fillId="0" borderId="53" xfId="53" applyFont="1" applyBorder="1" applyAlignment="1">
      <alignment horizontal="left" vertical="center"/>
    </xf>
    <xf numFmtId="0" fontId="7" fillId="0" borderId="53" xfId="53" applyFont="1" applyBorder="1" applyAlignment="1">
      <alignment vertical="center"/>
    </xf>
    <xf numFmtId="0" fontId="33" fillId="0" borderId="53" xfId="53" applyFont="1" applyBorder="1" applyAlignment="1">
      <alignment vertical="center"/>
    </xf>
    <xf numFmtId="0" fontId="33" fillId="0" borderId="68" xfId="53" applyFont="1" applyBorder="1" applyAlignment="1">
      <alignment horizontal="center" vertical="center"/>
    </xf>
    <xf numFmtId="0" fontId="18" fillId="0" borderId="53" xfId="53" applyFont="1" applyBorder="1" applyAlignment="1">
      <alignment horizontal="center" vertical="center"/>
    </xf>
    <xf numFmtId="0" fontId="33" fillId="0" borderId="53" xfId="53" applyFont="1" applyBorder="1" applyAlignment="1">
      <alignment horizontal="center" vertical="center"/>
    </xf>
    <xf numFmtId="0" fontId="7" fillId="0" borderId="53" xfId="53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7" fillId="0" borderId="25" xfId="53" applyFont="1" applyBorder="1" applyAlignment="1">
      <alignment horizontal="center" vertical="center"/>
    </xf>
    <xf numFmtId="0" fontId="33" fillId="0" borderId="63" xfId="53" applyFont="1" applyBorder="1" applyAlignment="1">
      <alignment horizontal="left" vertical="center" wrapText="1"/>
    </xf>
    <xf numFmtId="0" fontId="33" fillId="0" borderId="64" xfId="53" applyFont="1" applyBorder="1" applyAlignment="1">
      <alignment horizontal="left" vertical="center" wrapText="1"/>
    </xf>
    <xf numFmtId="0" fontId="33" fillId="0" borderId="81" xfId="53" applyFont="1" applyBorder="1" applyAlignment="1">
      <alignment horizontal="left" vertical="center"/>
    </xf>
    <xf numFmtId="0" fontId="33" fillId="0" borderId="82" xfId="53" applyFont="1" applyBorder="1" applyAlignment="1">
      <alignment horizontal="left" vertical="center"/>
    </xf>
    <xf numFmtId="0" fontId="40" fillId="0" borderId="83" xfId="53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/>
    </xf>
    <xf numFmtId="9" fontId="18" fillId="0" borderId="2" xfId="53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18" fillId="0" borderId="53" xfId="53" applyNumberFormat="1" applyFont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9" fontId="18" fillId="0" borderId="25" xfId="53" applyNumberFormat="1" applyFont="1" applyBorder="1" applyAlignment="1">
      <alignment horizontal="center" vertical="center"/>
    </xf>
    <xf numFmtId="0" fontId="18" fillId="0" borderId="27" xfId="53" applyFont="1" applyBorder="1" applyAlignment="1">
      <alignment horizontal="left" vertical="center"/>
    </xf>
    <xf numFmtId="0" fontId="34" fillId="0" borderId="67" xfId="0" applyFont="1" applyBorder="1" applyAlignment="1">
      <alignment horizontal="left" vertical="center"/>
    </xf>
    <xf numFmtId="0" fontId="34" fillId="0" borderId="66" xfId="0" applyFont="1" applyBorder="1" applyAlignment="1">
      <alignment horizontal="left" vertical="center"/>
    </xf>
    <xf numFmtId="9" fontId="18" fillId="0" borderId="36" xfId="53" applyNumberFormat="1" applyFont="1" applyBorder="1" applyAlignment="1">
      <alignment horizontal="left" vertical="center"/>
    </xf>
    <xf numFmtId="9" fontId="18" fillId="0" borderId="31" xfId="53" applyNumberFormat="1" applyFont="1" applyBorder="1" applyAlignment="1">
      <alignment horizontal="left" vertical="center"/>
    </xf>
    <xf numFmtId="9" fontId="18" fillId="0" borderId="63" xfId="53" applyNumberFormat="1" applyFont="1" applyBorder="1" applyAlignment="1">
      <alignment horizontal="left" vertical="center"/>
    </xf>
    <xf numFmtId="9" fontId="18" fillId="0" borderId="64" xfId="53" applyNumberFormat="1" applyFont="1" applyBorder="1" applyAlignment="1">
      <alignment horizontal="left" vertical="center"/>
    </xf>
    <xf numFmtId="0" fontId="32" fillId="0" borderId="68" xfId="53" applyFont="1" applyFill="1" applyBorder="1" applyAlignment="1">
      <alignment horizontal="left" vertical="center"/>
    </xf>
    <xf numFmtId="0" fontId="32" fillId="0" borderId="53" xfId="53" applyFont="1" applyFill="1" applyBorder="1" applyAlignment="1">
      <alignment horizontal="left" vertical="center"/>
    </xf>
    <xf numFmtId="0" fontId="32" fillId="0" borderId="61" xfId="53" applyFont="1" applyFill="1" applyBorder="1" applyAlignment="1">
      <alignment horizontal="left" vertical="center"/>
    </xf>
    <xf numFmtId="0" fontId="32" fillId="0" borderId="64" xfId="53" applyFont="1" applyFill="1" applyBorder="1" applyAlignment="1">
      <alignment horizontal="left" vertical="center"/>
    </xf>
    <xf numFmtId="0" fontId="34" fillId="0" borderId="35" xfId="53" applyFont="1" applyFill="1" applyBorder="1" applyAlignment="1">
      <alignment horizontal="left" vertical="center"/>
    </xf>
    <xf numFmtId="0" fontId="18" fillId="0" borderId="84" xfId="53" applyFont="1" applyFill="1" applyBorder="1" applyAlignment="1">
      <alignment horizontal="left" vertical="center"/>
    </xf>
    <xf numFmtId="0" fontId="18" fillId="0" borderId="85" xfId="53" applyFont="1" applyFill="1" applyBorder="1" applyAlignment="1">
      <alignment horizontal="left" vertical="center"/>
    </xf>
    <xf numFmtId="0" fontId="34" fillId="0" borderId="57" xfId="53" applyFont="1" applyBorder="1" applyAlignment="1">
      <alignment vertical="center"/>
    </xf>
    <xf numFmtId="0" fontId="44" fillId="0" borderId="66" xfId="53" applyFont="1" applyBorder="1" applyAlignment="1">
      <alignment horizontal="center" vertical="center"/>
    </xf>
    <xf numFmtId="0" fontId="34" fillId="0" borderId="58" xfId="53" applyFont="1" applyBorder="1" applyAlignment="1">
      <alignment vertical="center"/>
    </xf>
    <xf numFmtId="0" fontId="18" fillId="0" borderId="86" xfId="53" applyFont="1" applyBorder="1" applyAlignment="1">
      <alignment vertical="center"/>
    </xf>
    <xf numFmtId="0" fontId="34" fillId="0" borderId="86" xfId="53" applyFont="1" applyBorder="1" applyAlignment="1">
      <alignment vertical="center"/>
    </xf>
    <xf numFmtId="58" fontId="7" fillId="0" borderId="58" xfId="53" applyNumberFormat="1" applyFont="1" applyBorder="1" applyAlignment="1">
      <alignment vertical="center"/>
    </xf>
    <xf numFmtId="0" fontId="34" fillId="0" borderId="35" xfId="53" applyFont="1" applyBorder="1" applyAlignment="1">
      <alignment horizontal="center" vertical="center"/>
    </xf>
    <xf numFmtId="0" fontId="18" fillId="0" borderId="87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33" fillId="0" borderId="88" xfId="53" applyFont="1" applyBorder="1" applyAlignment="1">
      <alignment horizontal="left" vertical="center"/>
    </xf>
    <xf numFmtId="0" fontId="34" fillId="0" borderId="71" xfId="53" applyFont="1" applyBorder="1" applyAlignment="1">
      <alignment horizontal="left" vertical="center"/>
    </xf>
    <xf numFmtId="0" fontId="18" fillId="0" borderId="72" xfId="53" applyFont="1" applyBorder="1" applyAlignment="1">
      <alignment horizontal="left" vertical="center"/>
    </xf>
    <xf numFmtId="0" fontId="33" fillId="0" borderId="0" xfId="53" applyFont="1" applyBorder="1" applyAlignment="1">
      <alignment vertical="center"/>
    </xf>
    <xf numFmtId="0" fontId="33" fillId="0" borderId="42" xfId="53" applyFont="1" applyBorder="1" applyAlignment="1">
      <alignment horizontal="left" vertical="center" wrapText="1"/>
    </xf>
    <xf numFmtId="0" fontId="33" fillId="0" borderId="89" xfId="53" applyFont="1" applyBorder="1" applyAlignment="1">
      <alignment horizontal="left" vertical="center"/>
    </xf>
    <xf numFmtId="0" fontId="33" fillId="0" borderId="2" xfId="53" applyFont="1" applyBorder="1" applyAlignment="1">
      <alignment horizontal="center" vertical="center"/>
    </xf>
    <xf numFmtId="0" fontId="32" fillId="0" borderId="2" xfId="53" applyFont="1" applyBorder="1" applyAlignment="1">
      <alignment horizontal="left" vertical="center"/>
    </xf>
    <xf numFmtId="0" fontId="45" fillId="0" borderId="2" xfId="53" applyFont="1" applyBorder="1" applyAlignment="1">
      <alignment horizontal="left" vertical="center"/>
    </xf>
    <xf numFmtId="0" fontId="11" fillId="0" borderId="2" xfId="53" applyFont="1" applyBorder="1" applyAlignment="1">
      <alignment horizontal="left" vertical="center"/>
    </xf>
    <xf numFmtId="0" fontId="11" fillId="0" borderId="72" xfId="53" applyFont="1" applyBorder="1" applyAlignment="1">
      <alignment horizontal="left" vertical="center"/>
    </xf>
    <xf numFmtId="0" fontId="11" fillId="0" borderId="26" xfId="53" applyFont="1" applyBorder="1" applyAlignment="1">
      <alignment horizontal="left" vertical="center"/>
    </xf>
    <xf numFmtId="0" fontId="34" fillId="0" borderId="71" xfId="0" applyFont="1" applyBorder="1" applyAlignment="1">
      <alignment horizontal="left" vertical="center"/>
    </xf>
    <xf numFmtId="9" fontId="18" fillId="0" borderId="40" xfId="53" applyNumberFormat="1" applyFont="1" applyBorder="1" applyAlignment="1">
      <alignment horizontal="left" vertical="center"/>
    </xf>
    <xf numFmtId="9" fontId="18" fillId="0" borderId="42" xfId="53" applyNumberFormat="1" applyFont="1" applyBorder="1" applyAlignment="1">
      <alignment horizontal="left" vertical="center"/>
    </xf>
    <xf numFmtId="0" fontId="32" fillId="0" borderId="72" xfId="53" applyFont="1" applyFill="1" applyBorder="1" applyAlignment="1">
      <alignment horizontal="left" vertical="center"/>
    </xf>
    <xf numFmtId="0" fontId="32" fillId="0" borderId="42" xfId="53" applyFont="1" applyFill="1" applyBorder="1" applyAlignment="1">
      <alignment horizontal="left" vertical="center"/>
    </xf>
    <xf numFmtId="0" fontId="18" fillId="0" borderId="90" xfId="53" applyFont="1" applyFill="1" applyBorder="1" applyAlignment="1">
      <alignment horizontal="left" vertical="center"/>
    </xf>
    <xf numFmtId="0" fontId="34" fillId="0" borderId="91" xfId="53" applyFont="1" applyBorder="1" applyAlignment="1">
      <alignment horizontal="center" vertical="center"/>
    </xf>
    <xf numFmtId="0" fontId="18" fillId="0" borderId="86" xfId="53" applyFont="1" applyBorder="1" applyAlignment="1">
      <alignment horizontal="center" vertical="center"/>
    </xf>
    <xf numFmtId="0" fontId="18" fillId="0" borderId="88" xfId="53" applyFont="1" applyBorder="1" applyAlignment="1">
      <alignment horizontal="center" vertical="center"/>
    </xf>
    <xf numFmtId="0" fontId="18" fillId="0" borderId="88" xfId="53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7" fillId="0" borderId="13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5" borderId="5" xfId="0" applyFont="1" applyFill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7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/>
    <xf numFmtId="0" fontId="0" fillId="6" borderId="0" xfId="0" applyFill="1"/>
    <xf numFmtId="0" fontId="46" fillId="0" borderId="17" xfId="0" applyFont="1" applyBorder="1" applyAlignment="1">
      <alignment horizontal="center" vertical="center" wrapText="1"/>
    </xf>
    <xf numFmtId="0" fontId="47" fillId="0" borderId="92" xfId="0" applyFont="1" applyBorder="1" applyAlignment="1">
      <alignment horizontal="center" vertical="center"/>
    </xf>
    <xf numFmtId="0" fontId="47" fillId="0" borderId="18" xfId="0" applyFont="1" applyBorder="1"/>
    <xf numFmtId="0" fontId="0" fillId="0" borderId="18" xfId="0" applyBorder="1"/>
    <xf numFmtId="0" fontId="0" fillId="0" borderId="9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7" fillId="7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05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07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08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12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13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17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914400</xdr:colOff>
      <xdr:row>2</xdr:row>
      <xdr:rowOff>11430</xdr:rowOff>
    </xdr:from>
    <xdr:to>
      <xdr:col>9</xdr:col>
      <xdr:colOff>688340</xdr:colOff>
      <xdr:row>3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40905" y="592455"/>
          <a:ext cx="1907540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914400</xdr:colOff>
      <xdr:row>3</xdr:row>
      <xdr:rowOff>230505</xdr:rowOff>
    </xdr:from>
    <xdr:to>
      <xdr:col>9</xdr:col>
      <xdr:colOff>709930</xdr:colOff>
      <xdr:row>5</xdr:row>
      <xdr:rowOff>193040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40905" y="1049655"/>
          <a:ext cx="1929130" cy="438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8" customWidth="1"/>
    <col min="3" max="3" width="10.125" customWidth="1"/>
  </cols>
  <sheetData>
    <row r="1" ht="21" customHeight="1" spans="1:2">
      <c r="A1" s="479"/>
      <c r="B1" s="480" t="s">
        <v>0</v>
      </c>
    </row>
    <row r="2" spans="1:2">
      <c r="A2" s="9">
        <v>1</v>
      </c>
      <c r="B2" s="481" t="s">
        <v>1</v>
      </c>
    </row>
    <row r="3" spans="1:2">
      <c r="A3" s="9">
        <v>2</v>
      </c>
      <c r="B3" s="481" t="s">
        <v>2</v>
      </c>
    </row>
    <row r="4" spans="1:2">
      <c r="A4" s="9">
        <v>3</v>
      </c>
      <c r="B4" s="481" t="s">
        <v>3</v>
      </c>
    </row>
    <row r="5" spans="1:2">
      <c r="A5" s="9">
        <v>4</v>
      </c>
      <c r="B5" s="481" t="s">
        <v>4</v>
      </c>
    </row>
    <row r="6" spans="1:2">
      <c r="A6" s="9">
        <v>5</v>
      </c>
      <c r="B6" s="481" t="s">
        <v>5</v>
      </c>
    </row>
    <row r="7" spans="1:2">
      <c r="A7" s="9">
        <v>6</v>
      </c>
      <c r="B7" s="481" t="s">
        <v>6</v>
      </c>
    </row>
    <row r="8" s="477" customFormat="1" ht="15" customHeight="1" spans="1:2">
      <c r="A8" s="482">
        <v>7</v>
      </c>
      <c r="B8" s="483" t="s">
        <v>7</v>
      </c>
    </row>
    <row r="9" ht="18.95" customHeight="1" spans="1:2">
      <c r="A9" s="479"/>
      <c r="B9" s="484" t="s">
        <v>8</v>
      </c>
    </row>
    <row r="10" ht="15.95" customHeight="1" spans="1:2">
      <c r="A10" s="9">
        <v>1</v>
      </c>
      <c r="B10" s="485" t="s">
        <v>9</v>
      </c>
    </row>
    <row r="11" spans="1:2">
      <c r="A11" s="9">
        <v>2</v>
      </c>
      <c r="B11" s="481" t="s">
        <v>10</v>
      </c>
    </row>
    <row r="12" spans="1:2">
      <c r="A12" s="9">
        <v>3</v>
      </c>
      <c r="B12" s="483" t="s">
        <v>11</v>
      </c>
    </row>
    <row r="13" spans="1:2">
      <c r="A13" s="9">
        <v>4</v>
      </c>
      <c r="B13" s="481" t="s">
        <v>12</v>
      </c>
    </row>
    <row r="14" spans="1:2">
      <c r="A14" s="9">
        <v>5</v>
      </c>
      <c r="B14" s="481" t="s">
        <v>13</v>
      </c>
    </row>
    <row r="15" spans="1:2">
      <c r="A15" s="9">
        <v>6</v>
      </c>
      <c r="B15" s="481" t="s">
        <v>14</v>
      </c>
    </row>
    <row r="16" spans="1:2">
      <c r="A16" s="9">
        <v>7</v>
      </c>
      <c r="B16" s="481" t="s">
        <v>15</v>
      </c>
    </row>
    <row r="17" spans="1:2">
      <c r="A17" s="9">
        <v>8</v>
      </c>
      <c r="B17" s="481" t="s">
        <v>16</v>
      </c>
    </row>
    <row r="18" spans="1:2">
      <c r="A18" s="9">
        <v>9</v>
      </c>
      <c r="B18" s="481" t="s">
        <v>17</v>
      </c>
    </row>
    <row r="19" spans="1:2">
      <c r="A19" s="9"/>
      <c r="B19" s="481"/>
    </row>
    <row r="20" ht="20.25" spans="1:2">
      <c r="A20" s="479"/>
      <c r="B20" s="480" t="s">
        <v>18</v>
      </c>
    </row>
    <row r="21" spans="1:2">
      <c r="A21" s="9">
        <v>1</v>
      </c>
      <c r="B21" s="486" t="s">
        <v>19</v>
      </c>
    </row>
    <row r="22" spans="1:2">
      <c r="A22" s="9">
        <v>2</v>
      </c>
      <c r="B22" s="481" t="s">
        <v>20</v>
      </c>
    </row>
    <row r="23" spans="1:2">
      <c r="A23" s="9">
        <v>3</v>
      </c>
      <c r="B23" s="481" t="s">
        <v>21</v>
      </c>
    </row>
    <row r="24" spans="1:2">
      <c r="A24" s="9">
        <v>4</v>
      </c>
      <c r="B24" s="481" t="s">
        <v>22</v>
      </c>
    </row>
    <row r="25" spans="1:2">
      <c r="A25" s="9">
        <v>5</v>
      </c>
      <c r="B25" s="481" t="s">
        <v>23</v>
      </c>
    </row>
    <row r="26" spans="1:2">
      <c r="A26" s="9">
        <v>6</v>
      </c>
      <c r="B26" s="481" t="s">
        <v>24</v>
      </c>
    </row>
    <row r="27" spans="1:2">
      <c r="A27" s="9">
        <v>7</v>
      </c>
      <c r="B27" s="481" t="s">
        <v>25</v>
      </c>
    </row>
    <row r="28" spans="1:2">
      <c r="A28" s="9"/>
      <c r="B28" s="481"/>
    </row>
    <row r="29" ht="20.25" spans="1:2">
      <c r="A29" s="479"/>
      <c r="B29" s="480" t="s">
        <v>26</v>
      </c>
    </row>
    <row r="30" spans="1:2">
      <c r="A30" s="9">
        <v>1</v>
      </c>
      <c r="B30" s="486" t="s">
        <v>27</v>
      </c>
    </row>
    <row r="31" spans="1:2">
      <c r="A31" s="9">
        <v>2</v>
      </c>
      <c r="B31" s="481" t="s">
        <v>28</v>
      </c>
    </row>
    <row r="32" spans="1:2">
      <c r="A32" s="9">
        <v>3</v>
      </c>
      <c r="B32" s="481" t="s">
        <v>29</v>
      </c>
    </row>
    <row r="33" ht="28.5" spans="1:2">
      <c r="A33" s="9">
        <v>4</v>
      </c>
      <c r="B33" s="481" t="s">
        <v>30</v>
      </c>
    </row>
    <row r="34" spans="1:2">
      <c r="A34" s="9">
        <v>5</v>
      </c>
      <c r="B34" s="481" t="s">
        <v>31</v>
      </c>
    </row>
    <row r="35" spans="1:2">
      <c r="A35" s="9">
        <v>6</v>
      </c>
      <c r="B35" s="481" t="s">
        <v>32</v>
      </c>
    </row>
    <row r="36" spans="1:2">
      <c r="A36" s="9">
        <v>7</v>
      </c>
      <c r="B36" s="481" t="s">
        <v>33</v>
      </c>
    </row>
    <row r="37" spans="1:2">
      <c r="A37" s="9"/>
      <c r="B37" s="481"/>
    </row>
    <row r="39" spans="1:2">
      <c r="A39" s="487" t="s">
        <v>34</v>
      </c>
      <c r="B39" s="4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299</v>
      </c>
      <c r="H2" s="4"/>
      <c r="I2" s="4" t="s">
        <v>300</v>
      </c>
      <c r="J2" s="4"/>
      <c r="K2" s="6" t="s">
        <v>301</v>
      </c>
      <c r="L2" s="69" t="s">
        <v>302</v>
      </c>
      <c r="M2" s="22" t="s">
        <v>303</v>
      </c>
    </row>
    <row r="3" s="1" customFormat="1" ht="16.5" spans="1:13">
      <c r="A3" s="4"/>
      <c r="B3" s="7"/>
      <c r="C3" s="7"/>
      <c r="D3" s="7"/>
      <c r="E3" s="7"/>
      <c r="F3" s="7"/>
      <c r="G3" s="4" t="s">
        <v>304</v>
      </c>
      <c r="H3" s="4" t="s">
        <v>305</v>
      </c>
      <c r="I3" s="4" t="s">
        <v>304</v>
      </c>
      <c r="J3" s="4" t="s">
        <v>305</v>
      </c>
      <c r="K3" s="8"/>
      <c r="L3" s="70"/>
      <c r="M3" s="23"/>
    </row>
    <row r="4" ht="22" customHeight="1" spans="1:13">
      <c r="A4" s="60">
        <v>1</v>
      </c>
      <c r="B4" s="14" t="s">
        <v>293</v>
      </c>
      <c r="C4" s="26" t="s">
        <v>289</v>
      </c>
      <c r="D4" s="26" t="s">
        <v>290</v>
      </c>
      <c r="E4" s="26" t="s">
        <v>291</v>
      </c>
      <c r="F4" s="26" t="s">
        <v>292</v>
      </c>
      <c r="G4" s="61">
        <v>-0.01</v>
      </c>
      <c r="H4" s="61">
        <v>-0.01</v>
      </c>
      <c r="I4" s="71">
        <v>-0.02</v>
      </c>
      <c r="J4" s="61">
        <v>-0.01</v>
      </c>
      <c r="K4" s="65"/>
      <c r="L4" s="15" t="s">
        <v>96</v>
      </c>
      <c r="M4" s="15" t="s">
        <v>306</v>
      </c>
    </row>
    <row r="5" ht="22" customHeight="1" spans="1:13">
      <c r="A5" s="60">
        <v>2</v>
      </c>
      <c r="B5" s="14" t="s">
        <v>293</v>
      </c>
      <c r="C5" s="26" t="s">
        <v>294</v>
      </c>
      <c r="D5" s="26" t="s">
        <v>290</v>
      </c>
      <c r="E5" s="26" t="s">
        <v>118</v>
      </c>
      <c r="F5" s="26" t="s">
        <v>292</v>
      </c>
      <c r="G5" s="61">
        <v>-0.01</v>
      </c>
      <c r="H5" s="61">
        <v>-0.01</v>
      </c>
      <c r="I5" s="71">
        <v>-0.02</v>
      </c>
      <c r="J5" s="61">
        <v>-0.01</v>
      </c>
      <c r="K5" s="65"/>
      <c r="L5" s="15" t="s">
        <v>96</v>
      </c>
      <c r="M5" s="15" t="s">
        <v>306</v>
      </c>
    </row>
    <row r="6" ht="22" customHeight="1" spans="1:13">
      <c r="A6" s="60"/>
      <c r="B6" s="62"/>
      <c r="C6" s="26"/>
      <c r="D6" s="26"/>
      <c r="E6" s="14"/>
      <c r="F6" s="12"/>
      <c r="G6" s="61"/>
      <c r="H6" s="61"/>
      <c r="I6" s="61"/>
      <c r="J6" s="71"/>
      <c r="K6" s="65"/>
      <c r="L6" s="15"/>
      <c r="M6" s="15"/>
    </row>
    <row r="7" ht="22" customHeight="1" spans="1:13">
      <c r="A7" s="60"/>
      <c r="B7" s="26"/>
      <c r="C7" s="26"/>
      <c r="D7" s="26"/>
      <c r="E7" s="14"/>
      <c r="F7" s="29"/>
      <c r="G7" s="61"/>
      <c r="H7" s="61"/>
      <c r="I7" s="71"/>
      <c r="J7" s="71"/>
      <c r="K7" s="65"/>
      <c r="L7" s="15"/>
      <c r="M7" s="15"/>
    </row>
    <row r="8" ht="22" customHeight="1" spans="1:13">
      <c r="A8" s="60"/>
      <c r="B8" s="63"/>
      <c r="C8" s="30"/>
      <c r="D8" s="30"/>
      <c r="E8" s="30"/>
      <c r="F8" s="64"/>
      <c r="G8" s="65"/>
      <c r="H8" s="66"/>
      <c r="I8" s="66"/>
      <c r="J8" s="66"/>
      <c r="K8" s="65"/>
      <c r="L8" s="9"/>
      <c r="M8" s="9"/>
    </row>
    <row r="9" ht="22" customHeight="1" spans="1:13">
      <c r="A9" s="60"/>
      <c r="B9" s="63"/>
      <c r="C9" s="30"/>
      <c r="D9" s="30"/>
      <c r="E9" s="30"/>
      <c r="F9" s="64"/>
      <c r="G9" s="65"/>
      <c r="H9" s="66"/>
      <c r="I9" s="66"/>
      <c r="J9" s="66"/>
      <c r="K9" s="65"/>
      <c r="L9" s="9"/>
      <c r="M9" s="9"/>
    </row>
    <row r="10" ht="22" customHeight="1" spans="1:13">
      <c r="A10" s="60"/>
      <c r="B10" s="63"/>
      <c r="C10" s="30"/>
      <c r="D10" s="30"/>
      <c r="E10" s="30"/>
      <c r="F10" s="64"/>
      <c r="G10" s="65"/>
      <c r="H10" s="66"/>
      <c r="I10" s="66"/>
      <c r="J10" s="66"/>
      <c r="K10" s="65"/>
      <c r="L10" s="9"/>
      <c r="M10" s="9"/>
    </row>
    <row r="11" ht="22" customHeight="1" spans="1:13">
      <c r="A11" s="60"/>
      <c r="B11" s="63"/>
      <c r="C11" s="30"/>
      <c r="D11" s="30"/>
      <c r="E11" s="30"/>
      <c r="F11" s="64"/>
      <c r="G11" s="65"/>
      <c r="H11" s="66"/>
      <c r="I11" s="66"/>
      <c r="J11" s="66"/>
      <c r="K11" s="65"/>
      <c r="L11" s="9"/>
      <c r="M11" s="9"/>
    </row>
    <row r="12" s="2" customFormat="1" ht="18.75" spans="1:13">
      <c r="A12" s="16" t="s">
        <v>307</v>
      </c>
      <c r="B12" s="17"/>
      <c r="C12" s="17"/>
      <c r="D12" s="30"/>
      <c r="E12" s="18"/>
      <c r="F12" s="64"/>
      <c r="G12" s="31"/>
      <c r="H12" s="16" t="s">
        <v>296</v>
      </c>
      <c r="I12" s="17"/>
      <c r="J12" s="17"/>
      <c r="K12" s="18"/>
      <c r="L12" s="72"/>
      <c r="M12" s="24"/>
    </row>
    <row r="13" ht="84" customHeight="1" spans="1:13">
      <c r="A13" s="67" t="s">
        <v>308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7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20" sqref="G20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20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310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38" t="s">
        <v>311</v>
      </c>
      <c r="H2" s="39"/>
      <c r="I2" s="57"/>
      <c r="J2" s="38" t="s">
        <v>312</v>
      </c>
      <c r="K2" s="39"/>
      <c r="L2" s="57"/>
      <c r="M2" s="38" t="s">
        <v>313</v>
      </c>
      <c r="N2" s="39"/>
      <c r="O2" s="57"/>
      <c r="P2" s="38" t="s">
        <v>314</v>
      </c>
      <c r="Q2" s="39"/>
      <c r="R2" s="57"/>
      <c r="S2" s="39" t="s">
        <v>315</v>
      </c>
      <c r="T2" s="39"/>
      <c r="U2" s="57"/>
      <c r="V2" s="34" t="s">
        <v>316</v>
      </c>
      <c r="W2" s="34" t="s">
        <v>288</v>
      </c>
    </row>
    <row r="3" s="1" customFormat="1" ht="16.5" spans="1:23">
      <c r="A3" s="7"/>
      <c r="B3" s="40"/>
      <c r="C3" s="40"/>
      <c r="D3" s="40"/>
      <c r="E3" s="40"/>
      <c r="F3" s="40"/>
      <c r="G3" s="4" t="s">
        <v>317</v>
      </c>
      <c r="H3" s="4" t="s">
        <v>68</v>
      </c>
      <c r="I3" s="4" t="s">
        <v>279</v>
      </c>
      <c r="J3" s="4" t="s">
        <v>317</v>
      </c>
      <c r="K3" s="4" t="s">
        <v>68</v>
      </c>
      <c r="L3" s="4" t="s">
        <v>279</v>
      </c>
      <c r="M3" s="4" t="s">
        <v>317</v>
      </c>
      <c r="N3" s="4" t="s">
        <v>68</v>
      </c>
      <c r="O3" s="4" t="s">
        <v>279</v>
      </c>
      <c r="P3" s="4" t="s">
        <v>317</v>
      </c>
      <c r="Q3" s="4" t="s">
        <v>68</v>
      </c>
      <c r="R3" s="4" t="s">
        <v>279</v>
      </c>
      <c r="S3" s="4" t="s">
        <v>317</v>
      </c>
      <c r="T3" s="4" t="s">
        <v>68</v>
      </c>
      <c r="U3" s="4" t="s">
        <v>279</v>
      </c>
      <c r="V3" s="59"/>
      <c r="W3" s="59"/>
    </row>
    <row r="4" ht="18.75" spans="1:23">
      <c r="A4" s="41" t="s">
        <v>318</v>
      </c>
      <c r="B4" s="14" t="s">
        <v>293</v>
      </c>
      <c r="C4" s="26" t="s">
        <v>289</v>
      </c>
      <c r="D4" s="26" t="s">
        <v>290</v>
      </c>
      <c r="E4" s="26" t="s">
        <v>291</v>
      </c>
      <c r="F4" s="26" t="s">
        <v>292</v>
      </c>
      <c r="G4" s="28" t="s">
        <v>319</v>
      </c>
      <c r="H4" s="42"/>
      <c r="I4" s="42" t="s">
        <v>320</v>
      </c>
      <c r="J4" s="42"/>
      <c r="K4" s="28"/>
      <c r="L4" s="28"/>
      <c r="M4" s="15"/>
      <c r="N4" s="15"/>
      <c r="O4" s="15"/>
      <c r="P4" s="15"/>
      <c r="Q4" s="15"/>
      <c r="R4" s="15"/>
      <c r="S4" s="15"/>
      <c r="T4" s="15"/>
      <c r="U4" s="15"/>
      <c r="V4" s="15" t="s">
        <v>321</v>
      </c>
      <c r="W4" s="15"/>
    </row>
    <row r="5" ht="18.75" spans="1:23">
      <c r="A5" s="43"/>
      <c r="B5" s="14" t="s">
        <v>293</v>
      </c>
      <c r="C5" s="26" t="s">
        <v>294</v>
      </c>
      <c r="D5" s="26" t="s">
        <v>290</v>
      </c>
      <c r="E5" s="26" t="s">
        <v>118</v>
      </c>
      <c r="F5" s="26" t="s">
        <v>292</v>
      </c>
      <c r="G5" s="44" t="s">
        <v>322</v>
      </c>
      <c r="H5" s="45"/>
      <c r="I5" s="58"/>
      <c r="J5" s="44" t="s">
        <v>323</v>
      </c>
      <c r="K5" s="45"/>
      <c r="L5" s="58"/>
      <c r="M5" s="38" t="s">
        <v>324</v>
      </c>
      <c r="N5" s="39"/>
      <c r="O5" s="57"/>
      <c r="P5" s="38" t="s">
        <v>325</v>
      </c>
      <c r="Q5" s="39"/>
      <c r="R5" s="57"/>
      <c r="S5" s="39" t="s">
        <v>326</v>
      </c>
      <c r="T5" s="39"/>
      <c r="U5" s="57"/>
      <c r="V5" s="15"/>
      <c r="W5" s="15"/>
    </row>
    <row r="6" ht="18.75" spans="1:23">
      <c r="A6" s="43"/>
      <c r="B6" s="14"/>
      <c r="C6" s="26"/>
      <c r="D6" s="26"/>
      <c r="E6" s="26"/>
      <c r="F6" s="26"/>
      <c r="G6" s="46" t="s">
        <v>317</v>
      </c>
      <c r="H6" s="46" t="s">
        <v>68</v>
      </c>
      <c r="I6" s="46" t="s">
        <v>279</v>
      </c>
      <c r="J6" s="46" t="s">
        <v>317</v>
      </c>
      <c r="K6" s="46" t="s">
        <v>68</v>
      </c>
      <c r="L6" s="46" t="s">
        <v>279</v>
      </c>
      <c r="M6" s="4" t="s">
        <v>317</v>
      </c>
      <c r="N6" s="4" t="s">
        <v>68</v>
      </c>
      <c r="O6" s="4" t="s">
        <v>279</v>
      </c>
      <c r="P6" s="4" t="s">
        <v>317</v>
      </c>
      <c r="Q6" s="4" t="s">
        <v>68</v>
      </c>
      <c r="R6" s="4" t="s">
        <v>279</v>
      </c>
      <c r="S6" s="4" t="s">
        <v>317</v>
      </c>
      <c r="T6" s="4" t="s">
        <v>68</v>
      </c>
      <c r="U6" s="4" t="s">
        <v>279</v>
      </c>
      <c r="V6" s="15"/>
      <c r="W6" s="15"/>
    </row>
    <row r="7" ht="18.75" spans="1:23">
      <c r="A7" s="47"/>
      <c r="B7" s="14"/>
      <c r="C7" s="26"/>
      <c r="D7" s="26"/>
      <c r="E7" s="26"/>
      <c r="F7" s="26"/>
      <c r="G7" s="28"/>
      <c r="H7" s="42"/>
      <c r="I7" s="42"/>
      <c r="J7" s="42"/>
      <c r="K7" s="42"/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/>
      <c r="B8" s="48"/>
      <c r="C8" s="49"/>
      <c r="D8" s="49"/>
      <c r="E8" s="49"/>
      <c r="F8" s="41"/>
      <c r="G8" s="15"/>
      <c r="H8" s="42"/>
      <c r="I8" s="42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3"/>
      <c r="B9" s="50"/>
      <c r="C9" s="47"/>
      <c r="D9" s="51"/>
      <c r="E9" s="47"/>
      <c r="F9" s="47"/>
      <c r="G9" s="15"/>
      <c r="H9" s="42"/>
      <c r="I9" s="42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1"/>
      <c r="B10" s="48"/>
      <c r="C10" s="52"/>
      <c r="D10" s="49"/>
      <c r="E10" s="52"/>
      <c r="F10" s="41"/>
      <c r="G10" s="15"/>
      <c r="H10" s="42"/>
      <c r="I10" s="42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3"/>
      <c r="B11" s="50"/>
      <c r="C11" s="53"/>
      <c r="D11" s="51"/>
      <c r="E11" s="53"/>
      <c r="F11" s="4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4"/>
      <c r="B12" s="54"/>
      <c r="C12" s="54"/>
      <c r="D12" s="54"/>
      <c r="E12" s="54"/>
      <c r="F12" s="5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3"/>
      <c r="B13" s="53"/>
      <c r="C13" s="53"/>
      <c r="D13" s="53"/>
      <c r="E13" s="53"/>
      <c r="F13" s="5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307</v>
      </c>
      <c r="B17" s="17"/>
      <c r="C17" s="17"/>
      <c r="D17" s="17"/>
      <c r="E17" s="18"/>
      <c r="F17" s="19"/>
      <c r="G17" s="31"/>
      <c r="H17" s="37"/>
      <c r="I17" s="37"/>
      <c r="J17" s="16" t="s">
        <v>296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5" t="s">
        <v>327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329</v>
      </c>
      <c r="B2" s="34" t="s">
        <v>275</v>
      </c>
      <c r="C2" s="34" t="s">
        <v>276</v>
      </c>
      <c r="D2" s="34" t="s">
        <v>277</v>
      </c>
      <c r="E2" s="34" t="s">
        <v>278</v>
      </c>
      <c r="F2" s="34" t="s">
        <v>279</v>
      </c>
      <c r="G2" s="33" t="s">
        <v>330</v>
      </c>
      <c r="H2" s="33" t="s">
        <v>331</v>
      </c>
      <c r="I2" s="33" t="s">
        <v>332</v>
      </c>
      <c r="J2" s="33" t="s">
        <v>331</v>
      </c>
      <c r="K2" s="33" t="s">
        <v>333</v>
      </c>
      <c r="L2" s="33" t="s">
        <v>331</v>
      </c>
      <c r="M2" s="34" t="s">
        <v>316</v>
      </c>
      <c r="N2" s="34" t="s">
        <v>288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5" t="s">
        <v>329</v>
      </c>
      <c r="B4" s="36" t="s">
        <v>334</v>
      </c>
      <c r="C4" s="36" t="s">
        <v>317</v>
      </c>
      <c r="D4" s="36" t="s">
        <v>277</v>
      </c>
      <c r="E4" s="34" t="s">
        <v>278</v>
      </c>
      <c r="F4" s="34" t="s">
        <v>279</v>
      </c>
      <c r="G4" s="33" t="s">
        <v>330</v>
      </c>
      <c r="H4" s="33" t="s">
        <v>331</v>
      </c>
      <c r="I4" s="33" t="s">
        <v>332</v>
      </c>
      <c r="J4" s="33" t="s">
        <v>331</v>
      </c>
      <c r="K4" s="33" t="s">
        <v>333</v>
      </c>
      <c r="L4" s="33" t="s">
        <v>331</v>
      </c>
      <c r="M4" s="34" t="s">
        <v>316</v>
      </c>
      <c r="N4" s="34" t="s">
        <v>288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335</v>
      </c>
      <c r="B11" s="17"/>
      <c r="C11" s="17"/>
      <c r="D11" s="18"/>
      <c r="E11" s="19"/>
      <c r="F11" s="37"/>
      <c r="G11" s="31"/>
      <c r="H11" s="37"/>
      <c r="I11" s="16" t="s">
        <v>336</v>
      </c>
      <c r="J11" s="17"/>
      <c r="K11" s="17"/>
      <c r="L11" s="17"/>
      <c r="M11" s="17"/>
      <c r="N11" s="24"/>
    </row>
    <row r="12" ht="16.5" spans="1:14">
      <c r="A12" s="20" t="s">
        <v>337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310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339</v>
      </c>
      <c r="H2" s="4" t="s">
        <v>340</v>
      </c>
      <c r="I2" s="4" t="s">
        <v>341</v>
      </c>
      <c r="J2" s="4" t="s">
        <v>342</v>
      </c>
      <c r="K2" s="5" t="s">
        <v>316</v>
      </c>
      <c r="L2" s="5" t="s">
        <v>288</v>
      </c>
    </row>
    <row r="3" ht="18.75" spans="1:12">
      <c r="A3" s="25" t="s">
        <v>318</v>
      </c>
      <c r="B3" s="14" t="s">
        <v>293</v>
      </c>
      <c r="C3" s="26" t="s">
        <v>289</v>
      </c>
      <c r="D3" s="26" t="s">
        <v>290</v>
      </c>
      <c r="E3" s="26" t="s">
        <v>291</v>
      </c>
      <c r="F3" s="26" t="s">
        <v>292</v>
      </c>
      <c r="G3" s="27" t="s">
        <v>343</v>
      </c>
      <c r="H3" s="28" t="s">
        <v>344</v>
      </c>
      <c r="I3" s="28"/>
      <c r="J3" s="15"/>
      <c r="K3" s="32" t="s">
        <v>345</v>
      </c>
      <c r="L3" s="15" t="s">
        <v>306</v>
      </c>
    </row>
    <row r="4" ht="18.75" spans="1:12">
      <c r="A4" s="25" t="s">
        <v>318</v>
      </c>
      <c r="B4" s="14" t="s">
        <v>293</v>
      </c>
      <c r="C4" s="26" t="s">
        <v>294</v>
      </c>
      <c r="D4" s="26" t="s">
        <v>290</v>
      </c>
      <c r="E4" s="26" t="s">
        <v>118</v>
      </c>
      <c r="F4" s="26" t="s">
        <v>292</v>
      </c>
      <c r="G4" s="27" t="s">
        <v>343</v>
      </c>
      <c r="H4" s="28" t="s">
        <v>344</v>
      </c>
      <c r="I4" s="28"/>
      <c r="J4" s="15"/>
      <c r="K4" s="32" t="s">
        <v>345</v>
      </c>
      <c r="L4" s="15" t="s">
        <v>306</v>
      </c>
    </row>
    <row r="5" ht="18.75" spans="1:12">
      <c r="A5" s="25"/>
      <c r="B5" s="26"/>
      <c r="C5" s="26"/>
      <c r="D5" s="26"/>
      <c r="E5" s="14"/>
      <c r="F5" s="12"/>
      <c r="G5" s="27"/>
      <c r="H5" s="28"/>
      <c r="I5" s="9"/>
      <c r="J5" s="9"/>
      <c r="K5" s="32"/>
      <c r="L5" s="15"/>
    </row>
    <row r="6" ht="18.75" spans="1:12">
      <c r="A6" s="25"/>
      <c r="B6" s="26"/>
      <c r="C6" s="26"/>
      <c r="D6" s="26"/>
      <c r="E6" s="14"/>
      <c r="F6" s="29"/>
      <c r="G6" s="27"/>
      <c r="H6" s="28"/>
      <c r="I6" s="9"/>
      <c r="J6" s="9"/>
      <c r="K6" s="32"/>
      <c r="L6" s="15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346</v>
      </c>
      <c r="B9" s="17"/>
      <c r="C9" s="17"/>
      <c r="D9" s="17"/>
      <c r="E9" s="18"/>
      <c r="F9" s="19"/>
      <c r="G9" s="31"/>
      <c r="H9" s="16" t="s">
        <v>347</v>
      </c>
      <c r="I9" s="17"/>
      <c r="J9" s="17"/>
      <c r="K9" s="17"/>
      <c r="L9" s="24"/>
    </row>
    <row r="10" ht="16.5" spans="1:12">
      <c r="A10" s="20" t="s">
        <v>348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317</v>
      </c>
      <c r="D2" s="5" t="s">
        <v>277</v>
      </c>
      <c r="E2" s="5" t="s">
        <v>278</v>
      </c>
      <c r="F2" s="4" t="s">
        <v>350</v>
      </c>
      <c r="G2" s="4" t="s">
        <v>300</v>
      </c>
      <c r="H2" s="6" t="s">
        <v>301</v>
      </c>
      <c r="I2" s="22" t="s">
        <v>303</v>
      </c>
    </row>
    <row r="3" s="1" customFormat="1" ht="16.5" spans="1:9">
      <c r="A3" s="4"/>
      <c r="B3" s="7"/>
      <c r="C3" s="7"/>
      <c r="D3" s="7"/>
      <c r="E3" s="7"/>
      <c r="F3" s="4" t="s">
        <v>351</v>
      </c>
      <c r="G3" s="4" t="s">
        <v>304</v>
      </c>
      <c r="H3" s="8"/>
      <c r="I3" s="23"/>
    </row>
    <row r="4" ht="18.75" spans="1:9">
      <c r="A4" s="9"/>
      <c r="B4" s="9"/>
      <c r="C4" s="10"/>
      <c r="D4" s="11"/>
      <c r="E4" s="12"/>
      <c r="F4" s="13"/>
      <c r="G4" s="13"/>
      <c r="H4" s="13"/>
      <c r="I4" s="15"/>
    </row>
    <row r="5" ht="18.75" spans="1:9">
      <c r="A5" s="9"/>
      <c r="B5" s="9"/>
      <c r="C5" s="10"/>
      <c r="D5" s="14"/>
      <c r="E5" s="12"/>
      <c r="F5" s="13"/>
      <c r="G5" s="13"/>
      <c r="H5" s="13"/>
      <c r="I5" s="15"/>
    </row>
    <row r="6" ht="18.75" spans="1:9">
      <c r="A6" s="9"/>
      <c r="B6" s="9"/>
      <c r="C6" s="10"/>
      <c r="D6" s="14"/>
      <c r="E6" s="12"/>
      <c r="F6" s="13"/>
      <c r="G6" s="13"/>
      <c r="H6" s="13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352</v>
      </c>
      <c r="B12" s="17"/>
      <c r="C12" s="17"/>
      <c r="D12" s="18"/>
      <c r="E12" s="19"/>
      <c r="F12" s="16" t="s">
        <v>353</v>
      </c>
      <c r="G12" s="17"/>
      <c r="H12" s="18"/>
      <c r="I12" s="24"/>
    </row>
    <row r="13" ht="16.5" spans="1:9">
      <c r="A13" s="20" t="s">
        <v>354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7" t="s">
        <v>35</v>
      </c>
      <c r="C2" s="458"/>
      <c r="D2" s="458"/>
      <c r="E2" s="458"/>
      <c r="F2" s="458"/>
      <c r="G2" s="458"/>
      <c r="H2" s="458"/>
      <c r="I2" s="472"/>
    </row>
    <row r="3" ht="27.95" customHeight="1" spans="2:9">
      <c r="B3" s="459"/>
      <c r="C3" s="460"/>
      <c r="D3" s="461" t="s">
        <v>36</v>
      </c>
      <c r="E3" s="462"/>
      <c r="F3" s="463" t="s">
        <v>37</v>
      </c>
      <c r="G3" s="464"/>
      <c r="H3" s="461" t="s">
        <v>38</v>
      </c>
      <c r="I3" s="473"/>
    </row>
    <row r="4" ht="27.95" customHeight="1" spans="2:9">
      <c r="B4" s="459" t="s">
        <v>39</v>
      </c>
      <c r="C4" s="460" t="s">
        <v>40</v>
      </c>
      <c r="D4" s="460" t="s">
        <v>41</v>
      </c>
      <c r="E4" s="460" t="s">
        <v>42</v>
      </c>
      <c r="F4" s="465" t="s">
        <v>41</v>
      </c>
      <c r="G4" s="465" t="s">
        <v>42</v>
      </c>
      <c r="H4" s="460" t="s">
        <v>41</v>
      </c>
      <c r="I4" s="474" t="s">
        <v>42</v>
      </c>
    </row>
    <row r="5" ht="27.95" customHeight="1" spans="2:9">
      <c r="B5" s="466" t="s">
        <v>43</v>
      </c>
      <c r="C5" s="9">
        <v>13</v>
      </c>
      <c r="D5" s="9">
        <v>0</v>
      </c>
      <c r="E5" s="9">
        <v>1</v>
      </c>
      <c r="F5" s="467">
        <v>0</v>
      </c>
      <c r="G5" s="467">
        <v>1</v>
      </c>
      <c r="H5" s="9">
        <v>1</v>
      </c>
      <c r="I5" s="475">
        <v>2</v>
      </c>
    </row>
    <row r="6" ht="27.95" customHeight="1" spans="2:9">
      <c r="B6" s="466" t="s">
        <v>44</v>
      </c>
      <c r="C6" s="9">
        <v>20</v>
      </c>
      <c r="D6" s="9">
        <v>0</v>
      </c>
      <c r="E6" s="9">
        <v>1</v>
      </c>
      <c r="F6" s="467">
        <v>1</v>
      </c>
      <c r="G6" s="467">
        <v>2</v>
      </c>
      <c r="H6" s="9">
        <v>2</v>
      </c>
      <c r="I6" s="475">
        <v>3</v>
      </c>
    </row>
    <row r="7" ht="27.95" customHeight="1" spans="2:9">
      <c r="B7" s="466" t="s">
        <v>45</v>
      </c>
      <c r="C7" s="9">
        <v>32</v>
      </c>
      <c r="D7" s="9">
        <v>0</v>
      </c>
      <c r="E7" s="9">
        <v>1</v>
      </c>
      <c r="F7" s="467">
        <v>2</v>
      </c>
      <c r="G7" s="467">
        <v>3</v>
      </c>
      <c r="H7" s="9">
        <v>3</v>
      </c>
      <c r="I7" s="475">
        <v>4</v>
      </c>
    </row>
    <row r="8" ht="27.95" customHeight="1" spans="2:9">
      <c r="B8" s="466" t="s">
        <v>46</v>
      </c>
      <c r="C8" s="9">
        <v>50</v>
      </c>
      <c r="D8" s="9">
        <v>1</v>
      </c>
      <c r="E8" s="9">
        <v>2</v>
      </c>
      <c r="F8" s="467">
        <v>3</v>
      </c>
      <c r="G8" s="467">
        <v>4</v>
      </c>
      <c r="H8" s="9">
        <v>5</v>
      </c>
      <c r="I8" s="475">
        <v>6</v>
      </c>
    </row>
    <row r="9" ht="27.95" customHeight="1" spans="2:9">
      <c r="B9" s="466" t="s">
        <v>47</v>
      </c>
      <c r="C9" s="9">
        <v>80</v>
      </c>
      <c r="D9" s="9">
        <v>2</v>
      </c>
      <c r="E9" s="9">
        <v>3</v>
      </c>
      <c r="F9" s="467">
        <v>5</v>
      </c>
      <c r="G9" s="467">
        <v>6</v>
      </c>
      <c r="H9" s="9">
        <v>7</v>
      </c>
      <c r="I9" s="475">
        <v>8</v>
      </c>
    </row>
    <row r="10" ht="27.95" customHeight="1" spans="2:9">
      <c r="B10" s="466" t="s">
        <v>48</v>
      </c>
      <c r="C10" s="9">
        <v>125</v>
      </c>
      <c r="D10" s="9">
        <v>3</v>
      </c>
      <c r="E10" s="9">
        <v>4</v>
      </c>
      <c r="F10" s="467">
        <v>7</v>
      </c>
      <c r="G10" s="467">
        <v>8</v>
      </c>
      <c r="H10" s="9">
        <v>10</v>
      </c>
      <c r="I10" s="475">
        <v>11</v>
      </c>
    </row>
    <row r="11" ht="27.95" customHeight="1" spans="2:9">
      <c r="B11" s="466" t="s">
        <v>49</v>
      </c>
      <c r="C11" s="9">
        <v>200</v>
      </c>
      <c r="D11" s="9">
        <v>5</v>
      </c>
      <c r="E11" s="9">
        <v>6</v>
      </c>
      <c r="F11" s="467">
        <v>10</v>
      </c>
      <c r="G11" s="467">
        <v>11</v>
      </c>
      <c r="H11" s="9">
        <v>14</v>
      </c>
      <c r="I11" s="475">
        <v>15</v>
      </c>
    </row>
    <row r="12" ht="27.95" customHeight="1" spans="2:9">
      <c r="B12" s="468" t="s">
        <v>50</v>
      </c>
      <c r="C12" s="469">
        <v>315</v>
      </c>
      <c r="D12" s="469">
        <v>7</v>
      </c>
      <c r="E12" s="469">
        <v>8</v>
      </c>
      <c r="F12" s="470">
        <v>14</v>
      </c>
      <c r="G12" s="470">
        <v>15</v>
      </c>
      <c r="H12" s="469">
        <v>21</v>
      </c>
      <c r="I12" s="476">
        <v>22</v>
      </c>
    </row>
    <row r="14" spans="2:4">
      <c r="B14" s="471" t="s">
        <v>51</v>
      </c>
      <c r="C14" s="471"/>
      <c r="D14" s="4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2" workbookViewId="0">
      <selection activeCell="A23" sqref="A23"/>
    </sheetView>
  </sheetViews>
  <sheetFormatPr defaultColWidth="10.375" defaultRowHeight="16.5" customHeight="1"/>
  <cols>
    <col min="1" max="1" width="11.125" style="262" customWidth="1"/>
    <col min="2" max="9" width="10.375" style="262"/>
    <col min="10" max="10" width="8.875" style="262" customWidth="1"/>
    <col min="11" max="11" width="12" style="262" customWidth="1"/>
    <col min="12" max="16384" width="10.375" style="262"/>
  </cols>
  <sheetData>
    <row r="1" ht="21" spans="1:11">
      <c r="A1" s="381" t="s">
        <v>52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ht="15" spans="1:11">
      <c r="A2" s="26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266" t="s">
        <v>57</v>
      </c>
      <c r="I2" s="337" t="s">
        <v>56</v>
      </c>
      <c r="J2" s="337"/>
      <c r="K2" s="338"/>
    </row>
    <row r="3" ht="14.25" spans="1:11">
      <c r="A3" s="267" t="s">
        <v>58</v>
      </c>
      <c r="B3" s="268"/>
      <c r="C3" s="269"/>
      <c r="D3" s="270" t="s">
        <v>59</v>
      </c>
      <c r="E3" s="271"/>
      <c r="F3" s="271"/>
      <c r="G3" s="272"/>
      <c r="H3" s="270" t="s">
        <v>60</v>
      </c>
      <c r="I3" s="271"/>
      <c r="J3" s="271"/>
      <c r="K3" s="272"/>
    </row>
    <row r="4" ht="14.25" spans="1:11">
      <c r="A4" s="273" t="s">
        <v>61</v>
      </c>
      <c r="B4" s="148" t="s">
        <v>62</v>
      </c>
      <c r="C4" s="149"/>
      <c r="D4" s="273" t="s">
        <v>63</v>
      </c>
      <c r="E4" s="274"/>
      <c r="F4" s="275" t="s">
        <v>64</v>
      </c>
      <c r="G4" s="276"/>
      <c r="H4" s="273" t="s">
        <v>65</v>
      </c>
      <c r="I4" s="274"/>
      <c r="J4" s="148" t="s">
        <v>66</v>
      </c>
      <c r="K4" s="149" t="s">
        <v>67</v>
      </c>
    </row>
    <row r="5" ht="14.25" spans="1:11">
      <c r="A5" s="277" t="s">
        <v>68</v>
      </c>
      <c r="B5" s="148" t="s">
        <v>69</v>
      </c>
      <c r="C5" s="149"/>
      <c r="D5" s="273" t="s">
        <v>70</v>
      </c>
      <c r="E5" s="274"/>
      <c r="F5" s="275">
        <v>45416</v>
      </c>
      <c r="G5" s="276"/>
      <c r="H5" s="273" t="s">
        <v>71</v>
      </c>
      <c r="I5" s="274"/>
      <c r="J5" s="148" t="s">
        <v>66</v>
      </c>
      <c r="K5" s="149" t="s">
        <v>67</v>
      </c>
    </row>
    <row r="6" ht="14.25" spans="1:11">
      <c r="A6" s="273" t="s">
        <v>72</v>
      </c>
      <c r="B6" s="278" t="s">
        <v>73</v>
      </c>
      <c r="C6" s="279">
        <v>6</v>
      </c>
      <c r="D6" s="277" t="s">
        <v>74</v>
      </c>
      <c r="E6" s="280"/>
      <c r="F6" s="275">
        <v>45424</v>
      </c>
      <c r="G6" s="276"/>
      <c r="H6" s="273" t="s">
        <v>75</v>
      </c>
      <c r="I6" s="274"/>
      <c r="J6" s="148" t="s">
        <v>66</v>
      </c>
      <c r="K6" s="149" t="s">
        <v>67</v>
      </c>
    </row>
    <row r="7" ht="14.25" spans="1:11">
      <c r="A7" s="273" t="s">
        <v>76</v>
      </c>
      <c r="B7" s="281" t="s">
        <v>77</v>
      </c>
      <c r="C7" s="282"/>
      <c r="D7" s="277" t="s">
        <v>78</v>
      </c>
      <c r="E7" s="283"/>
      <c r="F7" s="275">
        <v>45427</v>
      </c>
      <c r="G7" s="276"/>
      <c r="H7" s="273" t="s">
        <v>79</v>
      </c>
      <c r="I7" s="274"/>
      <c r="J7" s="148" t="s">
        <v>66</v>
      </c>
      <c r="K7" s="149" t="s">
        <v>67</v>
      </c>
    </row>
    <row r="8" ht="15" spans="1:11">
      <c r="A8" s="284" t="s">
        <v>80</v>
      </c>
      <c r="B8" s="285"/>
      <c r="C8" s="286"/>
      <c r="D8" s="287" t="s">
        <v>81</v>
      </c>
      <c r="E8" s="288"/>
      <c r="F8" s="289">
        <v>45430</v>
      </c>
      <c r="G8" s="290"/>
      <c r="H8" s="287" t="s">
        <v>82</v>
      </c>
      <c r="I8" s="288"/>
      <c r="J8" s="307" t="s">
        <v>66</v>
      </c>
      <c r="K8" s="339" t="s">
        <v>67</v>
      </c>
    </row>
    <row r="9" ht="15" spans="1:11">
      <c r="A9" s="382" t="s">
        <v>83</v>
      </c>
      <c r="B9" s="383"/>
      <c r="C9" s="383"/>
      <c r="D9" s="384"/>
      <c r="E9" s="384"/>
      <c r="F9" s="384"/>
      <c r="G9" s="384"/>
      <c r="H9" s="384"/>
      <c r="I9" s="384"/>
      <c r="J9" s="384"/>
      <c r="K9" s="435"/>
    </row>
    <row r="10" ht="15" spans="1:11">
      <c r="A10" s="385" t="s">
        <v>84</v>
      </c>
      <c r="B10" s="386"/>
      <c r="C10" s="386"/>
      <c r="D10" s="386"/>
      <c r="E10" s="386"/>
      <c r="F10" s="386"/>
      <c r="G10" s="386"/>
      <c r="H10" s="386"/>
      <c r="I10" s="386"/>
      <c r="J10" s="386"/>
      <c r="K10" s="436"/>
    </row>
    <row r="11" ht="14.25" spans="1:11">
      <c r="A11" s="387" t="s">
        <v>85</v>
      </c>
      <c r="B11" s="388" t="s">
        <v>86</v>
      </c>
      <c r="C11" s="389" t="s">
        <v>87</v>
      </c>
      <c r="D11" s="390"/>
      <c r="E11" s="391" t="s">
        <v>88</v>
      </c>
      <c r="F11" s="388" t="s">
        <v>86</v>
      </c>
      <c r="G11" s="389" t="s">
        <v>87</v>
      </c>
      <c r="H11" s="389" t="s">
        <v>89</v>
      </c>
      <c r="I11" s="391" t="s">
        <v>90</v>
      </c>
      <c r="J11" s="388" t="s">
        <v>86</v>
      </c>
      <c r="K11" s="437" t="s">
        <v>87</v>
      </c>
    </row>
    <row r="12" ht="14.25" spans="1:11">
      <c r="A12" s="277" t="s">
        <v>91</v>
      </c>
      <c r="B12" s="297" t="s">
        <v>86</v>
      </c>
      <c r="C12" s="148" t="s">
        <v>87</v>
      </c>
      <c r="D12" s="283"/>
      <c r="E12" s="280" t="s">
        <v>92</v>
      </c>
      <c r="F12" s="297" t="s">
        <v>86</v>
      </c>
      <c r="G12" s="148" t="s">
        <v>87</v>
      </c>
      <c r="H12" s="148" t="s">
        <v>89</v>
      </c>
      <c r="I12" s="280" t="s">
        <v>93</v>
      </c>
      <c r="J12" s="297" t="s">
        <v>86</v>
      </c>
      <c r="K12" s="149" t="s">
        <v>87</v>
      </c>
    </row>
    <row r="13" ht="14.25" spans="1:11">
      <c r="A13" s="277" t="s">
        <v>94</v>
      </c>
      <c r="B13" s="297" t="s">
        <v>86</v>
      </c>
      <c r="C13" s="148" t="s">
        <v>87</v>
      </c>
      <c r="D13" s="283"/>
      <c r="E13" s="280" t="s">
        <v>95</v>
      </c>
      <c r="F13" s="148" t="s">
        <v>96</v>
      </c>
      <c r="G13" s="148" t="s">
        <v>97</v>
      </c>
      <c r="H13" s="148" t="s">
        <v>89</v>
      </c>
      <c r="I13" s="280" t="s">
        <v>98</v>
      </c>
      <c r="J13" s="297" t="s">
        <v>86</v>
      </c>
      <c r="K13" s="149" t="s">
        <v>87</v>
      </c>
    </row>
    <row r="14" ht="15" spans="1:11">
      <c r="A14" s="287" t="s">
        <v>99</v>
      </c>
      <c r="B14" s="288"/>
      <c r="C14" s="288"/>
      <c r="D14" s="288"/>
      <c r="E14" s="288"/>
      <c r="F14" s="288"/>
      <c r="G14" s="288"/>
      <c r="H14" s="288"/>
      <c r="I14" s="288"/>
      <c r="J14" s="288"/>
      <c r="K14" s="341"/>
    </row>
    <row r="15" ht="15" spans="1:11">
      <c r="A15" s="385" t="s">
        <v>100</v>
      </c>
      <c r="B15" s="386"/>
      <c r="C15" s="386"/>
      <c r="D15" s="386"/>
      <c r="E15" s="386"/>
      <c r="F15" s="386"/>
      <c r="G15" s="386"/>
      <c r="H15" s="386"/>
      <c r="I15" s="386"/>
      <c r="J15" s="386"/>
      <c r="K15" s="436"/>
    </row>
    <row r="16" ht="14.25" spans="1:11">
      <c r="A16" s="392" t="s">
        <v>101</v>
      </c>
      <c r="B16" s="389" t="s">
        <v>96</v>
      </c>
      <c r="C16" s="389" t="s">
        <v>97</v>
      </c>
      <c r="D16" s="393"/>
      <c r="E16" s="394" t="s">
        <v>102</v>
      </c>
      <c r="F16" s="389" t="s">
        <v>96</v>
      </c>
      <c r="G16" s="389" t="s">
        <v>97</v>
      </c>
      <c r="H16" s="395"/>
      <c r="I16" s="394" t="s">
        <v>103</v>
      </c>
      <c r="J16" s="389" t="s">
        <v>96</v>
      </c>
      <c r="K16" s="437" t="s">
        <v>97</v>
      </c>
    </row>
    <row r="17" customHeight="1" spans="1:22">
      <c r="A17" s="314" t="s">
        <v>104</v>
      </c>
      <c r="B17" s="148" t="s">
        <v>96</v>
      </c>
      <c r="C17" s="148" t="s">
        <v>97</v>
      </c>
      <c r="D17" s="396"/>
      <c r="E17" s="315" t="s">
        <v>105</v>
      </c>
      <c r="F17" s="148" t="s">
        <v>96</v>
      </c>
      <c r="G17" s="148" t="s">
        <v>97</v>
      </c>
      <c r="H17" s="397"/>
      <c r="I17" s="315" t="s">
        <v>106</v>
      </c>
      <c r="J17" s="148" t="s">
        <v>96</v>
      </c>
      <c r="K17" s="149" t="s">
        <v>97</v>
      </c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</row>
    <row r="18" ht="18" customHeight="1" spans="1:11">
      <c r="A18" s="398" t="s">
        <v>107</v>
      </c>
      <c r="B18" s="399"/>
      <c r="C18" s="399"/>
      <c r="D18" s="399"/>
      <c r="E18" s="399"/>
      <c r="F18" s="399"/>
      <c r="G18" s="399"/>
      <c r="H18" s="399"/>
      <c r="I18" s="399"/>
      <c r="J18" s="399"/>
      <c r="K18" s="439"/>
    </row>
    <row r="19" s="380" customFormat="1" ht="18" customHeight="1" spans="1:11">
      <c r="A19" s="385" t="s">
        <v>108</v>
      </c>
      <c r="B19" s="386"/>
      <c r="C19" s="386"/>
      <c r="D19" s="386"/>
      <c r="E19" s="386"/>
      <c r="F19" s="386"/>
      <c r="G19" s="386"/>
      <c r="H19" s="386"/>
      <c r="I19" s="386"/>
      <c r="J19" s="386"/>
      <c r="K19" s="436"/>
    </row>
    <row r="20" customHeight="1" spans="1:11">
      <c r="A20" s="400" t="s">
        <v>109</v>
      </c>
      <c r="B20" s="401"/>
      <c r="C20" s="401"/>
      <c r="D20" s="401"/>
      <c r="E20" s="401"/>
      <c r="F20" s="401"/>
      <c r="G20" s="401"/>
      <c r="H20" s="401"/>
      <c r="I20" s="401"/>
      <c r="J20" s="401"/>
      <c r="K20" s="440"/>
    </row>
    <row r="21" ht="21.75" customHeight="1" spans="1:11">
      <c r="A21" s="402" t="s">
        <v>110</v>
      </c>
      <c r="B21" s="403"/>
      <c r="C21" s="404" t="s">
        <v>111</v>
      </c>
      <c r="D21" s="404" t="s">
        <v>112</v>
      </c>
      <c r="E21" s="404" t="s">
        <v>113</v>
      </c>
      <c r="F21" s="404" t="s">
        <v>114</v>
      </c>
      <c r="G21" s="404" t="s">
        <v>115</v>
      </c>
      <c r="H21" s="405" t="s">
        <v>116</v>
      </c>
      <c r="I21" s="403"/>
      <c r="J21" s="441"/>
      <c r="K21" s="442" t="s">
        <v>117</v>
      </c>
    </row>
    <row r="22" ht="23" customHeight="1" spans="1:11">
      <c r="A22" s="406" t="s">
        <v>118</v>
      </c>
      <c r="B22" s="407"/>
      <c r="C22" s="407" t="s">
        <v>96</v>
      </c>
      <c r="D22" s="407" t="s">
        <v>96</v>
      </c>
      <c r="E22" s="407" t="s">
        <v>96</v>
      </c>
      <c r="F22" s="407" t="s">
        <v>96</v>
      </c>
      <c r="G22" s="407" t="s">
        <v>96</v>
      </c>
      <c r="H22" s="407" t="s">
        <v>96</v>
      </c>
      <c r="I22" s="407"/>
      <c r="J22" s="407"/>
      <c r="K22" s="443" t="s">
        <v>96</v>
      </c>
    </row>
    <row r="23" ht="23" customHeight="1" spans="1:11">
      <c r="A23" s="406" t="s">
        <v>119</v>
      </c>
      <c r="B23" s="407"/>
      <c r="C23" s="407" t="s">
        <v>96</v>
      </c>
      <c r="D23" s="407" t="s">
        <v>96</v>
      </c>
      <c r="E23" s="407" t="s">
        <v>96</v>
      </c>
      <c r="F23" s="407" t="s">
        <v>96</v>
      </c>
      <c r="G23" s="407" t="s">
        <v>96</v>
      </c>
      <c r="H23" s="407" t="s">
        <v>96</v>
      </c>
      <c r="I23" s="407"/>
      <c r="J23" s="407"/>
      <c r="K23" s="443" t="s">
        <v>96</v>
      </c>
    </row>
    <row r="24" ht="23" customHeight="1" spans="1:11">
      <c r="A24" s="408"/>
      <c r="B24" s="409"/>
      <c r="C24" s="407"/>
      <c r="D24" s="407"/>
      <c r="E24" s="407"/>
      <c r="F24" s="407"/>
      <c r="G24" s="407"/>
      <c r="H24" s="407"/>
      <c r="I24" s="407"/>
      <c r="J24" s="407"/>
      <c r="K24" s="443"/>
    </row>
    <row r="25" ht="23" customHeight="1" spans="1:11">
      <c r="A25" s="410"/>
      <c r="B25" s="411"/>
      <c r="C25" s="407"/>
      <c r="D25" s="407"/>
      <c r="E25" s="407"/>
      <c r="F25" s="407"/>
      <c r="G25" s="407"/>
      <c r="H25" s="407"/>
      <c r="I25" s="407"/>
      <c r="J25" s="407"/>
      <c r="K25" s="444"/>
    </row>
    <row r="26" ht="23" customHeight="1" spans="1:11">
      <c r="A26" s="412"/>
      <c r="B26" s="411"/>
      <c r="C26" s="411"/>
      <c r="D26" s="411"/>
      <c r="E26" s="411"/>
      <c r="F26" s="411"/>
      <c r="G26" s="411"/>
      <c r="H26" s="411"/>
      <c r="I26" s="409"/>
      <c r="J26" s="409"/>
      <c r="K26" s="445"/>
    </row>
    <row r="27" ht="23" customHeight="1" spans="1:11">
      <c r="A27" s="412"/>
      <c r="B27" s="411"/>
      <c r="C27" s="411"/>
      <c r="D27" s="411"/>
      <c r="E27" s="411"/>
      <c r="F27" s="411"/>
      <c r="G27" s="411"/>
      <c r="H27" s="411"/>
      <c r="I27" s="411"/>
      <c r="J27" s="411"/>
      <c r="K27" s="446"/>
    </row>
    <row r="28" ht="18" customHeight="1" spans="1:11">
      <c r="A28" s="413" t="s">
        <v>120</v>
      </c>
      <c r="B28" s="414"/>
      <c r="C28" s="414"/>
      <c r="D28" s="414"/>
      <c r="E28" s="414"/>
      <c r="F28" s="414"/>
      <c r="G28" s="414"/>
      <c r="H28" s="414"/>
      <c r="I28" s="414"/>
      <c r="J28" s="414"/>
      <c r="K28" s="447"/>
    </row>
    <row r="29" ht="18.75" customHeight="1" spans="1:11">
      <c r="A29" s="415"/>
      <c r="B29" s="416"/>
      <c r="C29" s="416"/>
      <c r="D29" s="416"/>
      <c r="E29" s="416"/>
      <c r="F29" s="416"/>
      <c r="G29" s="416"/>
      <c r="H29" s="416"/>
      <c r="I29" s="416"/>
      <c r="J29" s="416"/>
      <c r="K29" s="448"/>
    </row>
    <row r="30" ht="18.75" customHeight="1" spans="1:11">
      <c r="A30" s="417"/>
      <c r="B30" s="418"/>
      <c r="C30" s="418"/>
      <c r="D30" s="418"/>
      <c r="E30" s="418"/>
      <c r="F30" s="418"/>
      <c r="G30" s="418"/>
      <c r="H30" s="418"/>
      <c r="I30" s="418"/>
      <c r="J30" s="418"/>
      <c r="K30" s="449"/>
    </row>
    <row r="31" ht="18" customHeight="1" spans="1:11">
      <c r="A31" s="413" t="s">
        <v>121</v>
      </c>
      <c r="B31" s="414"/>
      <c r="C31" s="414"/>
      <c r="D31" s="414"/>
      <c r="E31" s="414"/>
      <c r="F31" s="414"/>
      <c r="G31" s="414"/>
      <c r="H31" s="414"/>
      <c r="I31" s="414"/>
      <c r="J31" s="414"/>
      <c r="K31" s="447"/>
    </row>
    <row r="32" ht="14.25" spans="1:11">
      <c r="A32" s="419" t="s">
        <v>122</v>
      </c>
      <c r="B32" s="420"/>
      <c r="C32" s="420"/>
      <c r="D32" s="420"/>
      <c r="E32" s="420"/>
      <c r="F32" s="420"/>
      <c r="G32" s="420"/>
      <c r="H32" s="420"/>
      <c r="I32" s="420"/>
      <c r="J32" s="420"/>
      <c r="K32" s="450"/>
    </row>
    <row r="33" ht="15" spans="1:11">
      <c r="A33" s="156" t="s">
        <v>123</v>
      </c>
      <c r="B33" s="157"/>
      <c r="C33" s="148" t="s">
        <v>66</v>
      </c>
      <c r="D33" s="148" t="s">
        <v>67</v>
      </c>
      <c r="E33" s="421" t="s">
        <v>124</v>
      </c>
      <c r="F33" s="422"/>
      <c r="G33" s="422"/>
      <c r="H33" s="422"/>
      <c r="I33" s="422"/>
      <c r="J33" s="422"/>
      <c r="K33" s="451"/>
    </row>
    <row r="34" ht="15" spans="1:11">
      <c r="A34" s="423" t="s">
        <v>125</v>
      </c>
      <c r="B34" s="423"/>
      <c r="C34" s="423"/>
      <c r="D34" s="423"/>
      <c r="E34" s="423"/>
      <c r="F34" s="423"/>
      <c r="G34" s="423"/>
      <c r="H34" s="423"/>
      <c r="I34" s="423"/>
      <c r="J34" s="423"/>
      <c r="K34" s="423"/>
    </row>
    <row r="35" ht="21" customHeight="1" spans="1:11">
      <c r="A35" s="424" t="s">
        <v>126</v>
      </c>
      <c r="B35" s="425"/>
      <c r="C35" s="425"/>
      <c r="D35" s="425"/>
      <c r="E35" s="425"/>
      <c r="F35" s="425"/>
      <c r="G35" s="425"/>
      <c r="H35" s="425"/>
      <c r="I35" s="425"/>
      <c r="J35" s="425"/>
      <c r="K35" s="452"/>
    </row>
    <row r="36" ht="21" customHeight="1" spans="1:11">
      <c r="A36" s="322" t="s">
        <v>127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52"/>
    </row>
    <row r="37" ht="21" customHeight="1" spans="1:11">
      <c r="A37" s="322" t="s">
        <v>128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52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52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52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52"/>
    </row>
    <row r="41" ht="21" customHeight="1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52"/>
    </row>
    <row r="42" ht="15" spans="1:11">
      <c r="A42" s="317" t="s">
        <v>129</v>
      </c>
      <c r="B42" s="318"/>
      <c r="C42" s="318"/>
      <c r="D42" s="318"/>
      <c r="E42" s="318"/>
      <c r="F42" s="318"/>
      <c r="G42" s="318"/>
      <c r="H42" s="318"/>
      <c r="I42" s="318"/>
      <c r="J42" s="318"/>
      <c r="K42" s="350"/>
    </row>
    <row r="43" ht="15" spans="1:11">
      <c r="A43" s="385" t="s">
        <v>130</v>
      </c>
      <c r="B43" s="386"/>
      <c r="C43" s="386"/>
      <c r="D43" s="386"/>
      <c r="E43" s="386"/>
      <c r="F43" s="386"/>
      <c r="G43" s="386"/>
      <c r="H43" s="386"/>
      <c r="I43" s="386"/>
      <c r="J43" s="386"/>
      <c r="K43" s="436"/>
    </row>
    <row r="44" ht="14.25" spans="1:11">
      <c r="A44" s="392" t="s">
        <v>131</v>
      </c>
      <c r="B44" s="389" t="s">
        <v>96</v>
      </c>
      <c r="C44" s="389" t="s">
        <v>97</v>
      </c>
      <c r="D44" s="389" t="s">
        <v>89</v>
      </c>
      <c r="E44" s="394" t="s">
        <v>132</v>
      </c>
      <c r="F44" s="389" t="s">
        <v>96</v>
      </c>
      <c r="G44" s="389" t="s">
        <v>97</v>
      </c>
      <c r="H44" s="389" t="s">
        <v>89</v>
      </c>
      <c r="I44" s="394" t="s">
        <v>133</v>
      </c>
      <c r="J44" s="389" t="s">
        <v>96</v>
      </c>
      <c r="K44" s="437" t="s">
        <v>97</v>
      </c>
    </row>
    <row r="45" ht="14.25" spans="1:11">
      <c r="A45" s="314" t="s">
        <v>88</v>
      </c>
      <c r="B45" s="148" t="s">
        <v>96</v>
      </c>
      <c r="C45" s="148" t="s">
        <v>97</v>
      </c>
      <c r="D45" s="148" t="s">
        <v>89</v>
      </c>
      <c r="E45" s="315" t="s">
        <v>95</v>
      </c>
      <c r="F45" s="148" t="s">
        <v>96</v>
      </c>
      <c r="G45" s="148" t="s">
        <v>97</v>
      </c>
      <c r="H45" s="148" t="s">
        <v>89</v>
      </c>
      <c r="I45" s="315" t="s">
        <v>106</v>
      </c>
      <c r="J45" s="148" t="s">
        <v>96</v>
      </c>
      <c r="K45" s="149" t="s">
        <v>97</v>
      </c>
    </row>
    <row r="46" ht="15" spans="1:11">
      <c r="A46" s="287" t="s">
        <v>99</v>
      </c>
      <c r="B46" s="288"/>
      <c r="C46" s="288"/>
      <c r="D46" s="288"/>
      <c r="E46" s="288"/>
      <c r="F46" s="288"/>
      <c r="G46" s="288"/>
      <c r="H46" s="288"/>
      <c r="I46" s="288"/>
      <c r="J46" s="288"/>
      <c r="K46" s="341"/>
    </row>
    <row r="47" ht="15" spans="1:11">
      <c r="A47" s="423" t="s">
        <v>134</v>
      </c>
      <c r="B47" s="423"/>
      <c r="C47" s="423"/>
      <c r="D47" s="423"/>
      <c r="E47" s="423"/>
      <c r="F47" s="423"/>
      <c r="G47" s="423"/>
      <c r="H47" s="423"/>
      <c r="I47" s="423"/>
      <c r="J47" s="423"/>
      <c r="K47" s="423"/>
    </row>
    <row r="48" ht="15" spans="1:11">
      <c r="A48" s="424"/>
      <c r="B48" s="425"/>
      <c r="C48" s="425"/>
      <c r="D48" s="425"/>
      <c r="E48" s="425"/>
      <c r="F48" s="425"/>
      <c r="G48" s="425"/>
      <c r="H48" s="425"/>
      <c r="I48" s="425"/>
      <c r="J48" s="425"/>
      <c r="K48" s="452"/>
    </row>
    <row r="49" ht="15" spans="1:11">
      <c r="A49" s="426" t="s">
        <v>135</v>
      </c>
      <c r="B49" s="427" t="s">
        <v>136</v>
      </c>
      <c r="C49" s="427"/>
      <c r="D49" s="428" t="s">
        <v>137</v>
      </c>
      <c r="E49" s="429" t="s">
        <v>138</v>
      </c>
      <c r="F49" s="430" t="s">
        <v>139</v>
      </c>
      <c r="G49" s="431">
        <v>45420</v>
      </c>
      <c r="H49" s="432" t="s">
        <v>140</v>
      </c>
      <c r="I49" s="453"/>
      <c r="J49" s="454" t="s">
        <v>141</v>
      </c>
      <c r="K49" s="455"/>
    </row>
    <row r="50" ht="15" spans="1:11">
      <c r="A50" s="423" t="s">
        <v>142</v>
      </c>
      <c r="B50" s="423"/>
      <c r="C50" s="423"/>
      <c r="D50" s="423"/>
      <c r="E50" s="423"/>
      <c r="F50" s="423"/>
      <c r="G50" s="423"/>
      <c r="H50" s="423"/>
      <c r="I50" s="423"/>
      <c r="J50" s="423"/>
      <c r="K50" s="423"/>
    </row>
    <row r="51" ht="24" customHeight="1" spans="1:11">
      <c r="A51" s="433" t="s">
        <v>143</v>
      </c>
      <c r="B51" s="434"/>
      <c r="C51" s="434"/>
      <c r="D51" s="434"/>
      <c r="E51" s="434"/>
      <c r="F51" s="434"/>
      <c r="G51" s="434"/>
      <c r="H51" s="434"/>
      <c r="I51" s="434"/>
      <c r="J51" s="434"/>
      <c r="K51" s="456"/>
    </row>
    <row r="52" ht="15" spans="1:11">
      <c r="A52" s="426" t="s">
        <v>135</v>
      </c>
      <c r="B52" s="427" t="s">
        <v>136</v>
      </c>
      <c r="C52" s="427"/>
      <c r="D52" s="428" t="s">
        <v>137</v>
      </c>
      <c r="E52" s="429" t="s">
        <v>138</v>
      </c>
      <c r="F52" s="430" t="s">
        <v>144</v>
      </c>
      <c r="G52" s="431">
        <v>45420</v>
      </c>
      <c r="H52" s="432" t="s">
        <v>140</v>
      </c>
      <c r="I52" s="453"/>
      <c r="J52" s="454" t="s">
        <v>141</v>
      </c>
      <c r="K52" s="4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L12" sqref="L12"/>
    </sheetView>
  </sheetViews>
  <sheetFormatPr defaultColWidth="9" defaultRowHeight="14.25"/>
  <cols>
    <col min="1" max="1" width="19.25" style="85" customWidth="1"/>
    <col min="2" max="2" width="9" style="85" customWidth="1"/>
    <col min="3" max="4" width="8.5" style="86" customWidth="1"/>
    <col min="5" max="8" width="8.625" style="85" customWidth="1"/>
    <col min="9" max="9" width="2.75" style="85" customWidth="1"/>
    <col min="10" max="10" width="9.15833333333333" style="85" customWidth="1"/>
    <col min="11" max="11" width="10.75" style="85" customWidth="1"/>
    <col min="12" max="15" width="9.75" style="85" customWidth="1"/>
    <col min="16" max="16" width="9.75" style="358" customWidth="1"/>
    <col min="17" max="254" width="9" style="85"/>
    <col min="255" max="16384" width="9" style="88"/>
  </cols>
  <sheetData>
    <row r="1" s="85" customFormat="1" ht="29" customHeight="1" spans="1:257">
      <c r="A1" s="89" t="s">
        <v>145</v>
      </c>
      <c r="B1" s="89"/>
      <c r="C1" s="90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361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5" customFormat="1" ht="20" customHeight="1" spans="1:257">
      <c r="A2" s="224" t="s">
        <v>61</v>
      </c>
      <c r="B2" s="225" t="str">
        <f>首期!B4</f>
        <v>TAJJFM82939</v>
      </c>
      <c r="C2" s="226"/>
      <c r="D2" s="227"/>
      <c r="E2" s="228" t="s">
        <v>68</v>
      </c>
      <c r="F2" s="229" t="s">
        <v>69</v>
      </c>
      <c r="G2" s="229"/>
      <c r="H2" s="229"/>
      <c r="I2" s="362"/>
      <c r="J2" s="363" t="s">
        <v>57</v>
      </c>
      <c r="K2" s="241" t="s">
        <v>56</v>
      </c>
      <c r="L2" s="241"/>
      <c r="M2" s="241"/>
      <c r="N2" s="241"/>
      <c r="O2" s="364"/>
      <c r="P2" s="365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5" customFormat="1" spans="1:257">
      <c r="A3" s="230" t="s">
        <v>146</v>
      </c>
      <c r="B3" s="99" t="s">
        <v>147</v>
      </c>
      <c r="C3" s="100"/>
      <c r="D3" s="99"/>
      <c r="E3" s="99"/>
      <c r="F3" s="99"/>
      <c r="G3" s="99"/>
      <c r="H3" s="99"/>
      <c r="I3" s="366"/>
      <c r="J3" s="127"/>
      <c r="K3" s="127"/>
      <c r="L3" s="127"/>
      <c r="M3" s="127"/>
      <c r="N3" s="127"/>
      <c r="O3" s="367"/>
      <c r="P3" s="36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5" customFormat="1" ht="16.5" spans="1:257">
      <c r="A4" s="230"/>
      <c r="B4" s="101" t="s">
        <v>148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102" t="s">
        <v>116</v>
      </c>
      <c r="I4" s="366"/>
      <c r="J4" s="369"/>
      <c r="K4" s="370" t="s">
        <v>119</v>
      </c>
      <c r="L4" s="370" t="s">
        <v>149</v>
      </c>
      <c r="M4" s="370" t="s">
        <v>150</v>
      </c>
      <c r="N4" s="371"/>
      <c r="O4" s="371"/>
      <c r="P4" s="372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5" customFormat="1" ht="16.5" spans="1:257">
      <c r="A5" s="230"/>
      <c r="B5" s="101" t="s">
        <v>151</v>
      </c>
      <c r="C5" s="102" t="s">
        <v>152</v>
      </c>
      <c r="D5" s="102" t="s">
        <v>153</v>
      </c>
      <c r="E5" s="102" t="s">
        <v>154</v>
      </c>
      <c r="F5" s="102" t="s">
        <v>155</v>
      </c>
      <c r="G5" s="102" t="s">
        <v>156</v>
      </c>
      <c r="H5" s="102" t="s">
        <v>157</v>
      </c>
      <c r="I5" s="126"/>
      <c r="J5" s="247"/>
      <c r="K5" s="373"/>
      <c r="L5" s="374" t="s">
        <v>112</v>
      </c>
      <c r="M5" s="374" t="s">
        <v>112</v>
      </c>
      <c r="N5" s="375"/>
      <c r="O5" s="373"/>
      <c r="P5" s="376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5" customFormat="1" ht="20" customHeight="1" spans="1:257">
      <c r="A6" s="231" t="s">
        <v>158</v>
      </c>
      <c r="B6" s="104">
        <f t="shared" ref="B6:B11" si="0">C6-1</f>
        <v>55</v>
      </c>
      <c r="C6" s="104">
        <f>D6-2</f>
        <v>56</v>
      </c>
      <c r="D6" s="105">
        <v>58</v>
      </c>
      <c r="E6" s="104">
        <f>D6+2</f>
        <v>60</v>
      </c>
      <c r="F6" s="104">
        <f>E6+2</f>
        <v>62</v>
      </c>
      <c r="G6" s="104">
        <f>F6+1</f>
        <v>63</v>
      </c>
      <c r="H6" s="104">
        <f>G6+1</f>
        <v>64</v>
      </c>
      <c r="I6" s="126"/>
      <c r="J6" s="247"/>
      <c r="K6" s="247"/>
      <c r="L6" s="247" t="s">
        <v>159</v>
      </c>
      <c r="M6" s="247" t="s">
        <v>159</v>
      </c>
      <c r="N6" s="247"/>
      <c r="O6" s="247"/>
      <c r="P6" s="377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5" customFormat="1" ht="20" customHeight="1" spans="1:257">
      <c r="A7" s="232" t="s">
        <v>160</v>
      </c>
      <c r="B7" s="104">
        <f t="shared" si="0"/>
        <v>-3</v>
      </c>
      <c r="C7" s="104">
        <f>D7-2</f>
        <v>-2</v>
      </c>
      <c r="D7" s="105"/>
      <c r="E7" s="104">
        <f>D7+2</f>
        <v>2</v>
      </c>
      <c r="F7" s="104">
        <f>E7+2</f>
        <v>4</v>
      </c>
      <c r="G7" s="104">
        <f>F7+1</f>
        <v>5</v>
      </c>
      <c r="H7" s="104">
        <f>G7+1</f>
        <v>6</v>
      </c>
      <c r="I7" s="126"/>
      <c r="J7" s="247"/>
      <c r="K7" s="247"/>
      <c r="L7" s="247" t="s">
        <v>159</v>
      </c>
      <c r="M7" s="247" t="s">
        <v>159</v>
      </c>
      <c r="N7" s="247"/>
      <c r="O7" s="247"/>
      <c r="P7" s="377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5" customFormat="1" ht="20" customHeight="1" spans="1:257">
      <c r="A8" s="232" t="s">
        <v>161</v>
      </c>
      <c r="B8" s="104">
        <f t="shared" ref="B8:B10" si="1">C8-4</f>
        <v>84</v>
      </c>
      <c r="C8" s="104">
        <f t="shared" ref="C8:C10" si="2">D8-4</f>
        <v>88</v>
      </c>
      <c r="D8" s="107" t="s">
        <v>162</v>
      </c>
      <c r="E8" s="104">
        <f t="shared" ref="E8:E10" si="3">D8+4</f>
        <v>96</v>
      </c>
      <c r="F8" s="104">
        <f>E8+4</f>
        <v>100</v>
      </c>
      <c r="G8" s="104">
        <f t="shared" ref="G8:G10" si="4">F8+6</f>
        <v>106</v>
      </c>
      <c r="H8" s="104">
        <f>G8+6</f>
        <v>112</v>
      </c>
      <c r="I8" s="126"/>
      <c r="J8" s="247"/>
      <c r="K8" s="247"/>
      <c r="L8" s="247" t="s">
        <v>159</v>
      </c>
      <c r="M8" s="247" t="s">
        <v>159</v>
      </c>
      <c r="N8" s="247"/>
      <c r="O8" s="247"/>
      <c r="P8" s="377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5" customFormat="1" ht="20" customHeight="1" spans="1:257">
      <c r="A9" s="232" t="s">
        <v>163</v>
      </c>
      <c r="B9" s="104">
        <f t="shared" si="1"/>
        <v>80</v>
      </c>
      <c r="C9" s="104">
        <f t="shared" si="2"/>
        <v>84</v>
      </c>
      <c r="D9" s="107" t="s">
        <v>164</v>
      </c>
      <c r="E9" s="104">
        <f t="shared" si="3"/>
        <v>92</v>
      </c>
      <c r="F9" s="104">
        <f>E9+5</f>
        <v>97</v>
      </c>
      <c r="G9" s="104">
        <f t="shared" si="4"/>
        <v>103</v>
      </c>
      <c r="H9" s="104">
        <f>G9+7</f>
        <v>110</v>
      </c>
      <c r="I9" s="126"/>
      <c r="J9" s="247"/>
      <c r="K9" s="247"/>
      <c r="L9" s="247" t="s">
        <v>159</v>
      </c>
      <c r="M9" s="247" t="s">
        <v>159</v>
      </c>
      <c r="N9" s="247"/>
      <c r="O9" s="247"/>
      <c r="P9" s="377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5" customFormat="1" ht="20" customHeight="1" spans="1:257">
      <c r="A10" s="232" t="s">
        <v>165</v>
      </c>
      <c r="B10" s="104">
        <f t="shared" si="1"/>
        <v>86</v>
      </c>
      <c r="C10" s="104">
        <f t="shared" si="2"/>
        <v>90</v>
      </c>
      <c r="D10" s="107" t="s">
        <v>166</v>
      </c>
      <c r="E10" s="104">
        <f t="shared" si="3"/>
        <v>98</v>
      </c>
      <c r="F10" s="104">
        <f>E10+5</f>
        <v>103</v>
      </c>
      <c r="G10" s="104">
        <f t="shared" si="4"/>
        <v>109</v>
      </c>
      <c r="H10" s="104">
        <f>G10+7</f>
        <v>116</v>
      </c>
      <c r="I10" s="126"/>
      <c r="J10" s="247"/>
      <c r="K10" s="247"/>
      <c r="L10" s="247" t="s">
        <v>159</v>
      </c>
      <c r="M10" s="247" t="s">
        <v>159</v>
      </c>
      <c r="N10" s="247"/>
      <c r="O10" s="247"/>
      <c r="P10" s="377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5" customFormat="1" ht="20" customHeight="1" spans="1:257">
      <c r="A11" s="110" t="s">
        <v>167</v>
      </c>
      <c r="B11" s="109">
        <f t="shared" si="0"/>
        <v>35.5</v>
      </c>
      <c r="C11" s="109">
        <f>D11-1</f>
        <v>36.5</v>
      </c>
      <c r="D11" s="110">
        <v>37.5</v>
      </c>
      <c r="E11" s="109">
        <f>D11+1</f>
        <v>38.5</v>
      </c>
      <c r="F11" s="109">
        <f>E11+1</f>
        <v>39.5</v>
      </c>
      <c r="G11" s="109">
        <f>F11+1.2</f>
        <v>40.7</v>
      </c>
      <c r="H11" s="109">
        <f>G11+1.2</f>
        <v>41.9</v>
      </c>
      <c r="I11" s="126"/>
      <c r="J11" s="247"/>
      <c r="K11" s="247"/>
      <c r="L11" s="247" t="s">
        <v>159</v>
      </c>
      <c r="M11" s="247" t="s">
        <v>159</v>
      </c>
      <c r="N11" s="247"/>
      <c r="O11" s="247"/>
      <c r="P11" s="377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5" customFormat="1" ht="20" customHeight="1" spans="1:257">
      <c r="A12" s="110" t="s">
        <v>168</v>
      </c>
      <c r="B12" s="109">
        <f>C12-0.5</f>
        <v>16.5</v>
      </c>
      <c r="C12" s="109">
        <f>D12-0.5</f>
        <v>17</v>
      </c>
      <c r="D12" s="110">
        <v>17.5</v>
      </c>
      <c r="E12" s="109">
        <f t="shared" ref="E12:H12" si="5">D12+0.5</f>
        <v>18</v>
      </c>
      <c r="F12" s="109">
        <f t="shared" si="5"/>
        <v>18.5</v>
      </c>
      <c r="G12" s="109">
        <f t="shared" si="5"/>
        <v>19</v>
      </c>
      <c r="H12" s="109">
        <f t="shared" si="5"/>
        <v>19.5</v>
      </c>
      <c r="I12" s="126"/>
      <c r="J12" s="247"/>
      <c r="K12" s="247"/>
      <c r="L12" s="247" t="s">
        <v>169</v>
      </c>
      <c r="M12" s="247" t="s">
        <v>159</v>
      </c>
      <c r="N12" s="247"/>
      <c r="O12" s="247"/>
      <c r="P12" s="377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5" customFormat="1" ht="20" customHeight="1" spans="1:257">
      <c r="A13" s="232" t="s">
        <v>170</v>
      </c>
      <c r="B13" s="104">
        <f>C13-0.7</f>
        <v>15.1</v>
      </c>
      <c r="C13" s="104">
        <f>D13-0.7</f>
        <v>15.8</v>
      </c>
      <c r="D13" s="105">
        <v>16.5</v>
      </c>
      <c r="E13" s="104">
        <f>D13+0.7</f>
        <v>17.2</v>
      </c>
      <c r="F13" s="104">
        <f>E13+0.7</f>
        <v>17.9</v>
      </c>
      <c r="G13" s="104">
        <f>F13+1</f>
        <v>18.9</v>
      </c>
      <c r="H13" s="104">
        <f>G13+1</f>
        <v>19.9</v>
      </c>
      <c r="I13" s="126"/>
      <c r="J13" s="247"/>
      <c r="K13" s="247"/>
      <c r="L13" s="247" t="s">
        <v>171</v>
      </c>
      <c r="M13" s="247" t="s">
        <v>172</v>
      </c>
      <c r="N13" s="247"/>
      <c r="O13" s="247"/>
      <c r="P13" s="377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5" customFormat="1" ht="20" customHeight="1" spans="1:257">
      <c r="A14" s="232" t="s">
        <v>173</v>
      </c>
      <c r="B14" s="104">
        <f>C14-0.7</f>
        <v>14.6</v>
      </c>
      <c r="C14" s="104">
        <f>D14-0.7</f>
        <v>15.3</v>
      </c>
      <c r="D14" s="105">
        <v>16</v>
      </c>
      <c r="E14" s="104">
        <f>D14+0.7</f>
        <v>16.7</v>
      </c>
      <c r="F14" s="104">
        <f>E14+0.7</f>
        <v>17.4</v>
      </c>
      <c r="G14" s="104">
        <f>F14+0.9</f>
        <v>18.3</v>
      </c>
      <c r="H14" s="104">
        <f>G14+0.9</f>
        <v>19.2</v>
      </c>
      <c r="I14" s="126"/>
      <c r="J14" s="247"/>
      <c r="K14" s="247"/>
      <c r="L14" s="247" t="s">
        <v>159</v>
      </c>
      <c r="M14" s="247" t="s">
        <v>159</v>
      </c>
      <c r="N14" s="247"/>
      <c r="O14" s="247"/>
      <c r="P14" s="377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5" customFormat="1" ht="20" customHeight="1" spans="1:257">
      <c r="A15" s="232" t="s">
        <v>174</v>
      </c>
      <c r="B15" s="104">
        <f>C15-1</f>
        <v>38</v>
      </c>
      <c r="C15" s="104">
        <f>D15-1</f>
        <v>39</v>
      </c>
      <c r="D15" s="105">
        <v>40</v>
      </c>
      <c r="E15" s="104">
        <f>D15+1</f>
        <v>41</v>
      </c>
      <c r="F15" s="104">
        <f>E15+1</f>
        <v>42</v>
      </c>
      <c r="G15" s="104">
        <f>F15+1.5</f>
        <v>43.5</v>
      </c>
      <c r="H15" s="104">
        <f>G15+1.5</f>
        <v>45</v>
      </c>
      <c r="I15" s="126"/>
      <c r="J15" s="247"/>
      <c r="K15" s="247"/>
      <c r="L15" s="247" t="s">
        <v>171</v>
      </c>
      <c r="M15" s="247" t="s">
        <v>175</v>
      </c>
      <c r="N15" s="247"/>
      <c r="O15" s="247"/>
      <c r="P15" s="377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5" customFormat="1" ht="20" customHeight="1" spans="1:257">
      <c r="A16" s="232" t="s">
        <v>176</v>
      </c>
      <c r="B16" s="104">
        <f t="shared" ref="B16:B18" si="6">C16</f>
        <v>12</v>
      </c>
      <c r="C16" s="104">
        <f t="shared" ref="C16:C18" si="7">D16</f>
        <v>12</v>
      </c>
      <c r="D16" s="105">
        <v>12</v>
      </c>
      <c r="E16" s="104">
        <f>D16+0.5</f>
        <v>12.5</v>
      </c>
      <c r="F16" s="104">
        <f>E16+0.5</f>
        <v>13</v>
      </c>
      <c r="G16" s="104">
        <f>F16</f>
        <v>13</v>
      </c>
      <c r="H16" s="104">
        <f>G16</f>
        <v>13</v>
      </c>
      <c r="I16" s="126"/>
      <c r="J16" s="247"/>
      <c r="K16" s="247"/>
      <c r="L16" s="247" t="s">
        <v>159</v>
      </c>
      <c r="M16" s="247" t="s">
        <v>159</v>
      </c>
      <c r="N16" s="247"/>
      <c r="O16" s="247"/>
      <c r="P16" s="377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5" customFormat="1" ht="20" customHeight="1" spans="1:257">
      <c r="A17" s="232" t="s">
        <v>177</v>
      </c>
      <c r="B17" s="104">
        <f t="shared" si="6"/>
        <v>2.6</v>
      </c>
      <c r="C17" s="104">
        <f t="shared" si="7"/>
        <v>2.6</v>
      </c>
      <c r="D17" s="105">
        <v>2.6</v>
      </c>
      <c r="E17" s="104">
        <f t="shared" ref="E17:H17" si="8">D17</f>
        <v>2.6</v>
      </c>
      <c r="F17" s="104">
        <f t="shared" si="8"/>
        <v>2.6</v>
      </c>
      <c r="G17" s="104">
        <f t="shared" si="8"/>
        <v>2.6</v>
      </c>
      <c r="H17" s="104">
        <f t="shared" si="8"/>
        <v>2.6</v>
      </c>
      <c r="I17" s="126"/>
      <c r="J17" s="247"/>
      <c r="K17" s="247"/>
      <c r="L17" s="247" t="s">
        <v>159</v>
      </c>
      <c r="M17" s="247" t="s">
        <v>159</v>
      </c>
      <c r="N17" s="247"/>
      <c r="O17" s="247"/>
      <c r="P17" s="377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5" customFormat="1" ht="20" customHeight="1" spans="1:257">
      <c r="A18" s="232" t="s">
        <v>178</v>
      </c>
      <c r="B18" s="104">
        <f t="shared" si="6"/>
        <v>1.6</v>
      </c>
      <c r="C18" s="104">
        <f t="shared" si="7"/>
        <v>1.6</v>
      </c>
      <c r="D18" s="105">
        <v>1.6</v>
      </c>
      <c r="E18" s="104">
        <f t="shared" ref="E18:H18" si="9">D18</f>
        <v>1.6</v>
      </c>
      <c r="F18" s="104">
        <f t="shared" si="9"/>
        <v>1.6</v>
      </c>
      <c r="G18" s="104">
        <f t="shared" si="9"/>
        <v>1.6</v>
      </c>
      <c r="H18" s="104">
        <f t="shared" si="9"/>
        <v>1.6</v>
      </c>
      <c r="I18" s="126"/>
      <c r="J18" s="247"/>
      <c r="K18" s="247"/>
      <c r="L18" s="247" t="s">
        <v>159</v>
      </c>
      <c r="M18" s="247" t="s">
        <v>159</v>
      </c>
      <c r="N18" s="247"/>
      <c r="O18" s="247"/>
      <c r="P18" s="377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5" customFormat="1" ht="20" customHeight="1" spans="1:257">
      <c r="A19" s="359"/>
      <c r="B19" s="112"/>
      <c r="C19" s="112"/>
      <c r="D19" s="112"/>
      <c r="E19" s="112"/>
      <c r="F19" s="112"/>
      <c r="G19" s="112"/>
      <c r="H19" s="113"/>
      <c r="I19" s="126"/>
      <c r="J19" s="247"/>
      <c r="K19" s="247"/>
      <c r="L19" s="247"/>
      <c r="M19" s="247"/>
      <c r="N19" s="247"/>
      <c r="O19" s="247"/>
      <c r="P19" s="377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5" customFormat="1" ht="20" customHeight="1" spans="1:257">
      <c r="A20" s="360"/>
      <c r="B20" s="234"/>
      <c r="C20" s="234"/>
      <c r="D20" s="234"/>
      <c r="E20" s="235"/>
      <c r="F20" s="234"/>
      <c r="G20" s="234"/>
      <c r="H20" s="234"/>
      <c r="I20" s="378"/>
      <c r="J20" s="254"/>
      <c r="K20" s="254"/>
      <c r="L20" s="255"/>
      <c r="M20" s="254"/>
      <c r="N20" s="254"/>
      <c r="O20" s="255"/>
      <c r="P20" s="379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5" customFormat="1" ht="17.25" spans="1:257">
      <c r="A21" s="117"/>
      <c r="B21" s="117"/>
      <c r="C21" s="118"/>
      <c r="D21" s="118"/>
      <c r="E21" s="119"/>
      <c r="F21" s="118"/>
      <c r="G21" s="118"/>
      <c r="H21" s="118"/>
      <c r="P21" s="361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  <row r="22" s="85" customFormat="1" spans="1:257">
      <c r="A22" s="120" t="s">
        <v>179</v>
      </c>
      <c r="B22" s="120"/>
      <c r="C22" s="121"/>
      <c r="D22" s="121"/>
      <c r="P22" s="361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  <row r="23" s="85" customFormat="1" spans="3:257">
      <c r="C23" s="86"/>
      <c r="D23" s="86"/>
      <c r="J23" s="137" t="s">
        <v>180</v>
      </c>
      <c r="K23" s="257">
        <v>45420</v>
      </c>
      <c r="L23" s="137" t="s">
        <v>181</v>
      </c>
      <c r="M23" s="137" t="s">
        <v>138</v>
      </c>
      <c r="N23" s="137" t="s">
        <v>182</v>
      </c>
      <c r="O23" s="85" t="s">
        <v>141</v>
      </c>
      <c r="P23" s="361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  <c r="IW23" s="8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62" customWidth="1"/>
    <col min="2" max="16384" width="10" style="262"/>
  </cols>
  <sheetData>
    <row r="1" ht="22.5" customHeight="1" spans="1:11">
      <c r="A1" s="142" t="s">
        <v>183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1">
      <c r="A2" s="26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266" t="s">
        <v>57</v>
      </c>
      <c r="I2" s="337" t="s">
        <v>56</v>
      </c>
      <c r="J2" s="337"/>
      <c r="K2" s="338"/>
    </row>
    <row r="3" customHeight="1" spans="1:11">
      <c r="A3" s="267" t="s">
        <v>58</v>
      </c>
      <c r="B3" s="268"/>
      <c r="C3" s="269"/>
      <c r="D3" s="270" t="s">
        <v>59</v>
      </c>
      <c r="E3" s="271"/>
      <c r="F3" s="271"/>
      <c r="G3" s="272"/>
      <c r="H3" s="270" t="s">
        <v>60</v>
      </c>
      <c r="I3" s="271"/>
      <c r="J3" s="271"/>
      <c r="K3" s="272"/>
    </row>
    <row r="4" customHeight="1" spans="1:11">
      <c r="A4" s="273" t="s">
        <v>61</v>
      </c>
      <c r="B4" s="148" t="s">
        <v>184</v>
      </c>
      <c r="C4" s="149"/>
      <c r="D4" s="273" t="s">
        <v>63</v>
      </c>
      <c r="E4" s="274"/>
      <c r="F4" s="275">
        <v>45478</v>
      </c>
      <c r="G4" s="276"/>
      <c r="H4" s="273" t="s">
        <v>65</v>
      </c>
      <c r="I4" s="274"/>
      <c r="J4" s="148" t="s">
        <v>66</v>
      </c>
      <c r="K4" s="149" t="s">
        <v>67</v>
      </c>
    </row>
    <row r="5" customHeight="1" spans="1:11">
      <c r="A5" s="277" t="s">
        <v>68</v>
      </c>
      <c r="B5" s="148" t="s">
        <v>185</v>
      </c>
      <c r="C5" s="149"/>
      <c r="D5" s="273" t="s">
        <v>70</v>
      </c>
      <c r="E5" s="274"/>
      <c r="F5" s="275">
        <v>45410</v>
      </c>
      <c r="G5" s="276"/>
      <c r="H5" s="273" t="s">
        <v>71</v>
      </c>
      <c r="I5" s="274"/>
      <c r="J5" s="148" t="s">
        <v>66</v>
      </c>
      <c r="K5" s="149" t="s">
        <v>67</v>
      </c>
    </row>
    <row r="6" customHeight="1" spans="1:11">
      <c r="A6" s="273" t="s">
        <v>72</v>
      </c>
      <c r="B6" s="278" t="s">
        <v>186</v>
      </c>
      <c r="C6" s="279">
        <v>6</v>
      </c>
      <c r="D6" s="277" t="s">
        <v>74</v>
      </c>
      <c r="E6" s="280"/>
      <c r="F6" s="275">
        <v>45427</v>
      </c>
      <c r="G6" s="276"/>
      <c r="H6" s="273" t="s">
        <v>75</v>
      </c>
      <c r="I6" s="274"/>
      <c r="J6" s="148" t="s">
        <v>66</v>
      </c>
      <c r="K6" s="149" t="s">
        <v>67</v>
      </c>
    </row>
    <row r="7" customHeight="1" spans="1:11">
      <c r="A7" s="273" t="s">
        <v>76</v>
      </c>
      <c r="B7" s="281">
        <v>5129</v>
      </c>
      <c r="C7" s="282"/>
      <c r="D7" s="277" t="s">
        <v>78</v>
      </c>
      <c r="E7" s="283"/>
      <c r="F7" s="275">
        <v>45432</v>
      </c>
      <c r="G7" s="276"/>
      <c r="H7" s="273" t="s">
        <v>79</v>
      </c>
      <c r="I7" s="274"/>
      <c r="J7" s="148" t="s">
        <v>66</v>
      </c>
      <c r="K7" s="149" t="s">
        <v>67</v>
      </c>
    </row>
    <row r="8" customHeight="1" spans="1:16">
      <c r="A8" s="284" t="s">
        <v>80</v>
      </c>
      <c r="B8" s="285" t="s">
        <v>187</v>
      </c>
      <c r="C8" s="286"/>
      <c r="D8" s="287" t="s">
        <v>81</v>
      </c>
      <c r="E8" s="288"/>
      <c r="F8" s="289">
        <v>45437</v>
      </c>
      <c r="G8" s="290"/>
      <c r="H8" s="287" t="s">
        <v>82</v>
      </c>
      <c r="I8" s="288"/>
      <c r="J8" s="307" t="s">
        <v>66</v>
      </c>
      <c r="K8" s="339" t="s">
        <v>67</v>
      </c>
      <c r="P8" s="203" t="s">
        <v>188</v>
      </c>
    </row>
    <row r="9" customHeight="1" spans="1:11">
      <c r="A9" s="291" t="s">
        <v>189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customHeight="1" spans="1:11">
      <c r="A10" s="292" t="s">
        <v>85</v>
      </c>
      <c r="B10" s="293" t="s">
        <v>86</v>
      </c>
      <c r="C10" s="294" t="s">
        <v>87</v>
      </c>
      <c r="D10" s="295"/>
      <c r="E10" s="296" t="s">
        <v>90</v>
      </c>
      <c r="F10" s="293" t="s">
        <v>86</v>
      </c>
      <c r="G10" s="294" t="s">
        <v>87</v>
      </c>
      <c r="H10" s="293"/>
      <c r="I10" s="296" t="s">
        <v>88</v>
      </c>
      <c r="J10" s="293" t="s">
        <v>86</v>
      </c>
      <c r="K10" s="340" t="s">
        <v>87</v>
      </c>
    </row>
    <row r="11" customHeight="1" spans="1:11">
      <c r="A11" s="277" t="s">
        <v>91</v>
      </c>
      <c r="B11" s="297" t="s">
        <v>86</v>
      </c>
      <c r="C11" s="148" t="s">
        <v>87</v>
      </c>
      <c r="D11" s="283"/>
      <c r="E11" s="280" t="s">
        <v>93</v>
      </c>
      <c r="F11" s="297" t="s">
        <v>86</v>
      </c>
      <c r="G11" s="148" t="s">
        <v>87</v>
      </c>
      <c r="H11" s="297"/>
      <c r="I11" s="280" t="s">
        <v>98</v>
      </c>
      <c r="J11" s="297" t="s">
        <v>86</v>
      </c>
      <c r="K11" s="149" t="s">
        <v>87</v>
      </c>
    </row>
    <row r="12" customHeight="1" spans="1:11">
      <c r="A12" s="287" t="s">
        <v>124</v>
      </c>
      <c r="B12" s="288"/>
      <c r="C12" s="288"/>
      <c r="D12" s="288"/>
      <c r="E12" s="288"/>
      <c r="F12" s="288"/>
      <c r="G12" s="288"/>
      <c r="H12" s="288"/>
      <c r="I12" s="288"/>
      <c r="J12" s="288"/>
      <c r="K12" s="341"/>
    </row>
    <row r="13" customHeight="1" spans="1:11">
      <c r="A13" s="298" t="s">
        <v>190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customHeight="1" spans="1:11">
      <c r="A14" s="299" t="s">
        <v>191</v>
      </c>
      <c r="B14" s="300"/>
      <c r="C14" s="300"/>
      <c r="D14" s="300"/>
      <c r="E14" s="300"/>
      <c r="F14" s="300"/>
      <c r="G14" s="300"/>
      <c r="H14" s="301"/>
      <c r="I14" s="342"/>
      <c r="J14" s="342"/>
      <c r="K14" s="343"/>
    </row>
    <row r="15" customHeight="1" spans="1:11">
      <c r="A15" s="302"/>
      <c r="B15" s="303"/>
      <c r="C15" s="303"/>
      <c r="D15" s="304"/>
      <c r="E15" s="305"/>
      <c r="F15" s="303"/>
      <c r="G15" s="303"/>
      <c r="H15" s="304"/>
      <c r="I15" s="344"/>
      <c r="J15" s="345"/>
      <c r="K15" s="346"/>
    </row>
    <row r="16" customHeight="1" spans="1:11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39"/>
    </row>
    <row r="17" customHeight="1" spans="1:11">
      <c r="A17" s="298" t="s">
        <v>192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customHeight="1" spans="1:11">
      <c r="A18" s="308" t="s">
        <v>193</v>
      </c>
      <c r="B18" s="309"/>
      <c r="C18" s="309"/>
      <c r="D18" s="309"/>
      <c r="E18" s="309"/>
      <c r="F18" s="309"/>
      <c r="G18" s="309"/>
      <c r="H18" s="309"/>
      <c r="I18" s="342"/>
      <c r="J18" s="342"/>
      <c r="K18" s="343"/>
    </row>
    <row r="19" customHeight="1" spans="1:11">
      <c r="A19" s="302"/>
      <c r="B19" s="303"/>
      <c r="C19" s="303"/>
      <c r="D19" s="304"/>
      <c r="E19" s="305"/>
      <c r="F19" s="303"/>
      <c r="G19" s="303"/>
      <c r="H19" s="304"/>
      <c r="I19" s="344"/>
      <c r="J19" s="345"/>
      <c r="K19" s="346"/>
    </row>
    <row r="20" customHeight="1" spans="1:1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39"/>
    </row>
    <row r="21" customHeight="1" spans="1:11">
      <c r="A21" s="310" t="s">
        <v>121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customHeight="1" spans="1:11">
      <c r="A22" s="143" t="s">
        <v>122</v>
      </c>
      <c r="B22" s="177"/>
      <c r="C22" s="177"/>
      <c r="D22" s="177"/>
      <c r="E22" s="177"/>
      <c r="F22" s="177"/>
      <c r="G22" s="177"/>
      <c r="H22" s="177"/>
      <c r="I22" s="177"/>
      <c r="J22" s="177"/>
      <c r="K22" s="207"/>
    </row>
    <row r="23" customHeight="1" spans="1:11">
      <c r="A23" s="156" t="s">
        <v>123</v>
      </c>
      <c r="B23" s="157"/>
      <c r="C23" s="148" t="s">
        <v>66</v>
      </c>
      <c r="D23" s="148" t="s">
        <v>67</v>
      </c>
      <c r="E23" s="155"/>
      <c r="F23" s="155"/>
      <c r="G23" s="155"/>
      <c r="H23" s="155"/>
      <c r="I23" s="155"/>
      <c r="J23" s="155"/>
      <c r="K23" s="200"/>
    </row>
    <row r="24" customHeight="1" spans="1:11">
      <c r="A24" s="311" t="s">
        <v>194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347"/>
    </row>
    <row r="25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48"/>
    </row>
    <row r="26" customHeight="1" spans="1:11">
      <c r="A26" s="291" t="s">
        <v>130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customHeight="1" spans="1:11">
      <c r="A27" s="267" t="s">
        <v>131</v>
      </c>
      <c r="B27" s="294" t="s">
        <v>96</v>
      </c>
      <c r="C27" s="294" t="s">
        <v>97</v>
      </c>
      <c r="D27" s="294" t="s">
        <v>89</v>
      </c>
      <c r="E27" s="268" t="s">
        <v>132</v>
      </c>
      <c r="F27" s="294" t="s">
        <v>96</v>
      </c>
      <c r="G27" s="294" t="s">
        <v>97</v>
      </c>
      <c r="H27" s="294" t="s">
        <v>89</v>
      </c>
      <c r="I27" s="268" t="s">
        <v>133</v>
      </c>
      <c r="J27" s="294" t="s">
        <v>96</v>
      </c>
      <c r="K27" s="340" t="s">
        <v>97</v>
      </c>
    </row>
    <row r="28" customHeight="1" spans="1:11">
      <c r="A28" s="314" t="s">
        <v>88</v>
      </c>
      <c r="B28" s="148" t="s">
        <v>96</v>
      </c>
      <c r="C28" s="148" t="s">
        <v>97</v>
      </c>
      <c r="D28" s="148" t="s">
        <v>89</v>
      </c>
      <c r="E28" s="315" t="s">
        <v>95</v>
      </c>
      <c r="F28" s="148" t="s">
        <v>96</v>
      </c>
      <c r="G28" s="148" t="s">
        <v>97</v>
      </c>
      <c r="H28" s="148" t="s">
        <v>89</v>
      </c>
      <c r="I28" s="315" t="s">
        <v>106</v>
      </c>
      <c r="J28" s="148" t="s">
        <v>96</v>
      </c>
      <c r="K28" s="149" t="s">
        <v>97</v>
      </c>
    </row>
    <row r="29" customHeight="1" spans="1:11">
      <c r="A29" s="273" t="s">
        <v>99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9"/>
    </row>
    <row r="30" customHeight="1" spans="1:1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50"/>
    </row>
    <row r="31" customHeight="1" spans="1:11">
      <c r="A31" s="319" t="s">
        <v>195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</row>
    <row r="32" ht="21" customHeight="1" spans="1:1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51"/>
    </row>
    <row r="33" ht="21" customHeight="1" spans="1:11">
      <c r="A33" s="322"/>
      <c r="B33" s="323"/>
      <c r="C33" s="323"/>
      <c r="D33" s="323"/>
      <c r="E33" s="323"/>
      <c r="F33" s="323"/>
      <c r="G33" s="323"/>
      <c r="H33" s="323"/>
      <c r="I33" s="323"/>
      <c r="J33" s="323"/>
      <c r="K33" s="352"/>
    </row>
    <row r="34" ht="21" customHeight="1" spans="1:11">
      <c r="A34" s="322"/>
      <c r="B34" s="323"/>
      <c r="C34" s="323"/>
      <c r="D34" s="323"/>
      <c r="E34" s="323"/>
      <c r="F34" s="323"/>
      <c r="G34" s="323"/>
      <c r="H34" s="323"/>
      <c r="I34" s="323"/>
      <c r="J34" s="323"/>
      <c r="K34" s="352"/>
    </row>
    <row r="35" ht="21" customHeight="1" spans="1:1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52"/>
    </row>
    <row r="36" ht="21" customHeight="1" spans="1:1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52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52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52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52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52"/>
    </row>
    <row r="41" ht="21" customHeight="1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52"/>
    </row>
    <row r="42" ht="21" customHeight="1" spans="1:1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52"/>
    </row>
    <row r="43" ht="17.25" customHeight="1" spans="1:11">
      <c r="A43" s="317" t="s">
        <v>129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50"/>
    </row>
    <row r="44" customHeight="1" spans="1:11">
      <c r="A44" s="319" t="s">
        <v>196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</row>
    <row r="45" ht="18" customHeight="1" spans="1:11">
      <c r="A45" s="324" t="s">
        <v>124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53"/>
    </row>
    <row r="46" ht="18" customHeight="1" spans="1:11">
      <c r="A46" s="324" t="s">
        <v>197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53"/>
    </row>
    <row r="47" ht="18" customHeight="1" spans="1:1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48"/>
    </row>
    <row r="48" ht="21" customHeight="1" spans="1:11">
      <c r="A48" s="326" t="s">
        <v>135</v>
      </c>
      <c r="B48" s="327" t="s">
        <v>136</v>
      </c>
      <c r="C48" s="327"/>
      <c r="D48" s="328" t="s">
        <v>137</v>
      </c>
      <c r="E48" s="328"/>
      <c r="F48" s="328" t="s">
        <v>139</v>
      </c>
      <c r="G48" s="329"/>
      <c r="H48" s="330" t="s">
        <v>140</v>
      </c>
      <c r="I48" s="330"/>
      <c r="J48" s="327" t="s">
        <v>141</v>
      </c>
      <c r="K48" s="354"/>
    </row>
    <row r="49" customHeight="1" spans="1:11">
      <c r="A49" s="331" t="s">
        <v>142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55"/>
    </row>
    <row r="50" customHeight="1" spans="1:1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56"/>
    </row>
    <row r="51" customHeight="1" spans="1:1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57"/>
    </row>
    <row r="52" ht="21" customHeight="1" spans="1:11">
      <c r="A52" s="326" t="s">
        <v>135</v>
      </c>
      <c r="B52" s="327" t="s">
        <v>136</v>
      </c>
      <c r="C52" s="327"/>
      <c r="D52" s="328" t="s">
        <v>137</v>
      </c>
      <c r="E52" s="328"/>
      <c r="F52" s="328" t="s">
        <v>139</v>
      </c>
      <c r="G52" s="329"/>
      <c r="H52" s="330" t="s">
        <v>140</v>
      </c>
      <c r="I52" s="330"/>
      <c r="J52" s="327" t="s">
        <v>141</v>
      </c>
      <c r="K52" s="35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2" sqref="A2:H18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4" width="8.5" style="85" customWidth="1"/>
    <col min="5" max="8" width="8.625" style="85" customWidth="1"/>
    <col min="9" max="14" width="8.875" style="85" customWidth="1"/>
    <col min="15" max="17" width="8.875" style="223" customWidth="1"/>
    <col min="18" max="249" width="9" style="85"/>
    <col min="250" max="16384" width="9" style="88"/>
  </cols>
  <sheetData>
    <row r="1" s="85" customFormat="1" ht="29" customHeight="1" spans="1:252">
      <c r="A1" s="89" t="s">
        <v>145</v>
      </c>
      <c r="B1" s="91"/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239"/>
      <c r="P1" s="239"/>
      <c r="Q1" s="239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</row>
    <row r="2" s="85" customFormat="1" ht="20" customHeight="1" spans="1:252">
      <c r="A2" s="224" t="s">
        <v>61</v>
      </c>
      <c r="B2" s="225" t="str">
        <f>首期!B4</f>
        <v>TAJJFM82939</v>
      </c>
      <c r="C2" s="226"/>
      <c r="D2" s="227"/>
      <c r="E2" s="228" t="s">
        <v>68</v>
      </c>
      <c r="F2" s="229" t="s">
        <v>69</v>
      </c>
      <c r="G2" s="229"/>
      <c r="H2" s="229"/>
      <c r="I2" s="240" t="s">
        <v>57</v>
      </c>
      <c r="J2" s="241" t="s">
        <v>56</v>
      </c>
      <c r="K2" s="241"/>
      <c r="L2" s="241"/>
      <c r="M2" s="241"/>
      <c r="N2" s="241"/>
      <c r="O2" s="242"/>
      <c r="P2" s="242"/>
      <c r="Q2" s="242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</row>
    <row r="3" s="85" customFormat="1" spans="1:252">
      <c r="A3" s="230" t="s">
        <v>146</v>
      </c>
      <c r="B3" s="99" t="s">
        <v>147</v>
      </c>
      <c r="C3" s="100"/>
      <c r="D3" s="99"/>
      <c r="E3" s="99"/>
      <c r="F3" s="99"/>
      <c r="G3" s="99"/>
      <c r="H3" s="99"/>
      <c r="I3" s="243" t="s">
        <v>198</v>
      </c>
      <c r="J3" s="127"/>
      <c r="K3" s="127"/>
      <c r="L3" s="127"/>
      <c r="M3" s="127"/>
      <c r="N3" s="127"/>
      <c r="O3" s="63"/>
      <c r="P3" s="63"/>
      <c r="Q3" s="63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</row>
    <row r="4" s="85" customFormat="1" ht="16.5" spans="1:252">
      <c r="A4" s="230"/>
      <c r="B4" s="101" t="s">
        <v>148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102" t="s">
        <v>116</v>
      </c>
      <c r="I4" s="244"/>
      <c r="J4" s="245"/>
      <c r="K4" s="245"/>
      <c r="L4" s="245"/>
      <c r="M4" s="245"/>
      <c r="N4" s="245"/>
      <c r="O4" s="245"/>
      <c r="P4" s="63"/>
      <c r="Q4" s="259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</row>
    <row r="5" s="85" customFormat="1" ht="20" customHeight="1" spans="1:252">
      <c r="A5" s="230"/>
      <c r="B5" s="101" t="s">
        <v>151</v>
      </c>
      <c r="C5" s="102" t="s">
        <v>152</v>
      </c>
      <c r="D5" s="102" t="s">
        <v>153</v>
      </c>
      <c r="E5" s="102" t="s">
        <v>154</v>
      </c>
      <c r="F5" s="102" t="s">
        <v>155</v>
      </c>
      <c r="G5" s="102" t="s">
        <v>156</v>
      </c>
      <c r="H5" s="102" t="s">
        <v>157</v>
      </c>
      <c r="I5" s="246"/>
      <c r="J5" s="247"/>
      <c r="K5" s="247"/>
      <c r="L5" s="247"/>
      <c r="M5" s="247"/>
      <c r="N5" s="247"/>
      <c r="O5" s="247"/>
      <c r="P5" s="248"/>
      <c r="Q5" s="24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</row>
    <row r="6" s="85" customFormat="1" ht="20" customHeight="1" spans="1:252">
      <c r="A6" s="231" t="s">
        <v>158</v>
      </c>
      <c r="B6" s="104">
        <f t="shared" ref="B6:B11" si="0">C6-1</f>
        <v>55</v>
      </c>
      <c r="C6" s="104">
        <f>D6-2</f>
        <v>56</v>
      </c>
      <c r="D6" s="105">
        <v>58</v>
      </c>
      <c r="E6" s="104">
        <f>D6+2</f>
        <v>60</v>
      </c>
      <c r="F6" s="104">
        <f>E6+2</f>
        <v>62</v>
      </c>
      <c r="G6" s="104">
        <f>F6+1</f>
        <v>63</v>
      </c>
      <c r="H6" s="104">
        <f>G6+1</f>
        <v>64</v>
      </c>
      <c r="I6" s="249"/>
      <c r="J6" s="250"/>
      <c r="K6" s="251"/>
      <c r="L6" s="250"/>
      <c r="M6" s="250"/>
      <c r="N6" s="250"/>
      <c r="O6" s="250"/>
      <c r="P6" s="252"/>
      <c r="Q6" s="260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</row>
    <row r="7" s="85" customFormat="1" ht="20" customHeight="1" spans="1:252">
      <c r="A7" s="232" t="s">
        <v>160</v>
      </c>
      <c r="B7" s="104">
        <f t="shared" si="0"/>
        <v>-3</v>
      </c>
      <c r="C7" s="104">
        <f>D7-2</f>
        <v>-2</v>
      </c>
      <c r="D7" s="105"/>
      <c r="E7" s="104">
        <f>D7+2</f>
        <v>2</v>
      </c>
      <c r="F7" s="104">
        <f>E7+2</f>
        <v>4</v>
      </c>
      <c r="G7" s="104">
        <f>F7+1</f>
        <v>5</v>
      </c>
      <c r="H7" s="104">
        <f>G7+1</f>
        <v>6</v>
      </c>
      <c r="I7" s="246"/>
      <c r="J7" s="247"/>
      <c r="K7" s="247"/>
      <c r="L7" s="247"/>
      <c r="M7" s="247"/>
      <c r="N7" s="247"/>
      <c r="O7" s="247"/>
      <c r="P7" s="248"/>
      <c r="Q7" s="261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</row>
    <row r="8" s="85" customFormat="1" ht="20" customHeight="1" spans="1:252">
      <c r="A8" s="232" t="s">
        <v>161</v>
      </c>
      <c r="B8" s="104">
        <f t="shared" ref="B8:B10" si="1">C8-4</f>
        <v>84</v>
      </c>
      <c r="C8" s="104">
        <f t="shared" ref="C8:C10" si="2">D8-4</f>
        <v>88</v>
      </c>
      <c r="D8" s="107" t="s">
        <v>162</v>
      </c>
      <c r="E8" s="104">
        <f t="shared" ref="E8:E10" si="3">D8+4</f>
        <v>96</v>
      </c>
      <c r="F8" s="104">
        <f>E8+4</f>
        <v>100</v>
      </c>
      <c r="G8" s="104">
        <f t="shared" ref="G8:G10" si="4">F8+6</f>
        <v>106</v>
      </c>
      <c r="H8" s="104">
        <f>G8+6</f>
        <v>112</v>
      </c>
      <c r="I8" s="246"/>
      <c r="J8" s="247"/>
      <c r="K8" s="247"/>
      <c r="L8" s="247"/>
      <c r="M8" s="247"/>
      <c r="N8" s="247"/>
      <c r="O8" s="247"/>
      <c r="P8" s="248"/>
      <c r="Q8" s="261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</row>
    <row r="9" s="85" customFormat="1" ht="20" customHeight="1" spans="1:252">
      <c r="A9" s="232" t="s">
        <v>163</v>
      </c>
      <c r="B9" s="104">
        <f t="shared" si="1"/>
        <v>80</v>
      </c>
      <c r="C9" s="104">
        <f t="shared" si="2"/>
        <v>84</v>
      </c>
      <c r="D9" s="107" t="s">
        <v>164</v>
      </c>
      <c r="E9" s="104">
        <f t="shared" si="3"/>
        <v>92</v>
      </c>
      <c r="F9" s="104">
        <f>E9+5</f>
        <v>97</v>
      </c>
      <c r="G9" s="104">
        <f t="shared" si="4"/>
        <v>103</v>
      </c>
      <c r="H9" s="104">
        <f>G9+7</f>
        <v>110</v>
      </c>
      <c r="I9" s="246"/>
      <c r="J9" s="247"/>
      <c r="K9" s="247"/>
      <c r="L9" s="247"/>
      <c r="M9" s="247"/>
      <c r="N9" s="247"/>
      <c r="O9" s="247"/>
      <c r="P9" s="248"/>
      <c r="Q9" s="261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</row>
    <row r="10" s="85" customFormat="1" ht="20" customHeight="1" spans="1:252">
      <c r="A10" s="232" t="s">
        <v>165</v>
      </c>
      <c r="B10" s="104">
        <f t="shared" si="1"/>
        <v>86</v>
      </c>
      <c r="C10" s="104">
        <f t="shared" si="2"/>
        <v>90</v>
      </c>
      <c r="D10" s="107" t="s">
        <v>166</v>
      </c>
      <c r="E10" s="104">
        <f t="shared" si="3"/>
        <v>98</v>
      </c>
      <c r="F10" s="104">
        <f>E10+5</f>
        <v>103</v>
      </c>
      <c r="G10" s="104">
        <f t="shared" si="4"/>
        <v>109</v>
      </c>
      <c r="H10" s="104">
        <f>G10+7</f>
        <v>116</v>
      </c>
      <c r="I10" s="246"/>
      <c r="J10" s="247"/>
      <c r="K10" s="247"/>
      <c r="L10" s="247"/>
      <c r="M10" s="247"/>
      <c r="N10" s="247"/>
      <c r="O10" s="247"/>
      <c r="P10" s="248"/>
      <c r="Q10" s="261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</row>
    <row r="11" s="85" customFormat="1" ht="20" customHeight="1" spans="1:252">
      <c r="A11" s="110" t="s">
        <v>167</v>
      </c>
      <c r="B11" s="109">
        <f t="shared" si="0"/>
        <v>35.5</v>
      </c>
      <c r="C11" s="109">
        <f>D11-1</f>
        <v>36.5</v>
      </c>
      <c r="D11" s="110">
        <v>37.5</v>
      </c>
      <c r="E11" s="109">
        <f>D11+1</f>
        <v>38.5</v>
      </c>
      <c r="F11" s="109">
        <f>E11+1</f>
        <v>39.5</v>
      </c>
      <c r="G11" s="109">
        <f>F11+1.2</f>
        <v>40.7</v>
      </c>
      <c r="H11" s="109">
        <f>G11+1.2</f>
        <v>41.9</v>
      </c>
      <c r="I11" s="246"/>
      <c r="J11" s="247"/>
      <c r="K11" s="247"/>
      <c r="L11" s="247"/>
      <c r="M11" s="247"/>
      <c r="N11" s="247"/>
      <c r="O11" s="247"/>
      <c r="P11" s="248"/>
      <c r="Q11" s="261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</row>
    <row r="12" s="85" customFormat="1" ht="20" customHeight="1" spans="1:252">
      <c r="A12" s="110" t="s">
        <v>168</v>
      </c>
      <c r="B12" s="109">
        <f>C12-0.5</f>
        <v>16.5</v>
      </c>
      <c r="C12" s="109">
        <f>D12-0.5</f>
        <v>17</v>
      </c>
      <c r="D12" s="110">
        <v>17.5</v>
      </c>
      <c r="E12" s="109">
        <f t="shared" ref="E12:H12" si="5">D12+0.5</f>
        <v>18</v>
      </c>
      <c r="F12" s="109">
        <f t="shared" si="5"/>
        <v>18.5</v>
      </c>
      <c r="G12" s="109">
        <f t="shared" si="5"/>
        <v>19</v>
      </c>
      <c r="H12" s="109">
        <f t="shared" si="5"/>
        <v>19.5</v>
      </c>
      <c r="I12" s="246"/>
      <c r="J12" s="247"/>
      <c r="K12" s="247"/>
      <c r="L12" s="247"/>
      <c r="M12" s="247"/>
      <c r="N12" s="247"/>
      <c r="O12" s="247"/>
      <c r="P12" s="248"/>
      <c r="Q12" s="261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</row>
    <row r="13" s="85" customFormat="1" ht="20" customHeight="1" spans="1:252">
      <c r="A13" s="232" t="s">
        <v>170</v>
      </c>
      <c r="B13" s="104">
        <f>C13-0.7</f>
        <v>15.1</v>
      </c>
      <c r="C13" s="104">
        <f>D13-0.7</f>
        <v>15.8</v>
      </c>
      <c r="D13" s="105">
        <v>16.5</v>
      </c>
      <c r="E13" s="104">
        <f>D13+0.7</f>
        <v>17.2</v>
      </c>
      <c r="F13" s="104">
        <f>E13+0.7</f>
        <v>17.9</v>
      </c>
      <c r="G13" s="104">
        <f>F13+1</f>
        <v>18.9</v>
      </c>
      <c r="H13" s="104">
        <f>G13+1</f>
        <v>19.9</v>
      </c>
      <c r="I13" s="246"/>
      <c r="J13" s="247"/>
      <c r="K13" s="247"/>
      <c r="L13" s="247"/>
      <c r="M13" s="247"/>
      <c r="N13" s="247"/>
      <c r="O13" s="247"/>
      <c r="P13" s="248"/>
      <c r="Q13" s="261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</row>
    <row r="14" s="85" customFormat="1" ht="20" customHeight="1" spans="1:252">
      <c r="A14" s="232" t="s">
        <v>173</v>
      </c>
      <c r="B14" s="104">
        <f>C14-0.7</f>
        <v>14.6</v>
      </c>
      <c r="C14" s="104">
        <f>D14-0.7</f>
        <v>15.3</v>
      </c>
      <c r="D14" s="105">
        <v>16</v>
      </c>
      <c r="E14" s="104">
        <f>D14+0.7</f>
        <v>16.7</v>
      </c>
      <c r="F14" s="104">
        <f>E14+0.7</f>
        <v>17.4</v>
      </c>
      <c r="G14" s="104">
        <f>F14+0.9</f>
        <v>18.3</v>
      </c>
      <c r="H14" s="104">
        <f>G14+0.9</f>
        <v>19.2</v>
      </c>
      <c r="I14" s="246"/>
      <c r="J14" s="247"/>
      <c r="K14" s="247"/>
      <c r="L14" s="247"/>
      <c r="M14" s="247"/>
      <c r="N14" s="247"/>
      <c r="O14" s="247"/>
      <c r="P14" s="248"/>
      <c r="Q14" s="261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</row>
    <row r="15" s="85" customFormat="1" ht="20" customHeight="1" spans="1:252">
      <c r="A15" s="232" t="s">
        <v>174</v>
      </c>
      <c r="B15" s="104">
        <f>C15-1</f>
        <v>38</v>
      </c>
      <c r="C15" s="104">
        <f>D15-1</f>
        <v>39</v>
      </c>
      <c r="D15" s="105">
        <v>40</v>
      </c>
      <c r="E15" s="104">
        <f>D15+1</f>
        <v>41</v>
      </c>
      <c r="F15" s="104">
        <f>E15+1</f>
        <v>42</v>
      </c>
      <c r="G15" s="104">
        <f>F15+1.5</f>
        <v>43.5</v>
      </c>
      <c r="H15" s="104">
        <f>G15+1.5</f>
        <v>45</v>
      </c>
      <c r="I15" s="246"/>
      <c r="J15" s="247"/>
      <c r="K15" s="247"/>
      <c r="L15" s="247"/>
      <c r="M15" s="247"/>
      <c r="N15" s="247"/>
      <c r="O15" s="247"/>
      <c r="P15" s="248"/>
      <c r="Q15" s="261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</row>
    <row r="16" s="85" customFormat="1" ht="20" customHeight="1" spans="1:252">
      <c r="A16" s="232" t="s">
        <v>176</v>
      </c>
      <c r="B16" s="104">
        <f t="shared" ref="B16:B18" si="6">C16</f>
        <v>12</v>
      </c>
      <c r="C16" s="104">
        <f t="shared" ref="C16:C18" si="7">D16</f>
        <v>12</v>
      </c>
      <c r="D16" s="105">
        <v>12</v>
      </c>
      <c r="E16" s="104">
        <f>D16+0.5</f>
        <v>12.5</v>
      </c>
      <c r="F16" s="104">
        <f>E16+0.5</f>
        <v>13</v>
      </c>
      <c r="G16" s="104">
        <f>F16</f>
        <v>13</v>
      </c>
      <c r="H16" s="104">
        <f>G16</f>
        <v>13</v>
      </c>
      <c r="I16" s="246"/>
      <c r="J16" s="247"/>
      <c r="K16" s="247"/>
      <c r="L16" s="247"/>
      <c r="M16" s="247"/>
      <c r="N16" s="247"/>
      <c r="O16" s="247"/>
      <c r="P16" s="248"/>
      <c r="Q16" s="261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</row>
    <row r="17" s="85" customFormat="1" ht="20" customHeight="1" spans="1:252">
      <c r="A17" s="232" t="s">
        <v>177</v>
      </c>
      <c r="B17" s="104">
        <f t="shared" si="6"/>
        <v>2.6</v>
      </c>
      <c r="C17" s="104">
        <f t="shared" si="7"/>
        <v>2.6</v>
      </c>
      <c r="D17" s="105">
        <v>2.6</v>
      </c>
      <c r="E17" s="104">
        <f t="shared" ref="E17:H17" si="8">D17</f>
        <v>2.6</v>
      </c>
      <c r="F17" s="104">
        <f t="shared" si="8"/>
        <v>2.6</v>
      </c>
      <c r="G17" s="104">
        <f t="shared" si="8"/>
        <v>2.6</v>
      </c>
      <c r="H17" s="104">
        <f t="shared" si="8"/>
        <v>2.6</v>
      </c>
      <c r="I17" s="246"/>
      <c r="J17" s="247"/>
      <c r="K17" s="247"/>
      <c r="L17" s="247"/>
      <c r="M17" s="247"/>
      <c r="N17" s="247"/>
      <c r="O17" s="247"/>
      <c r="P17" s="248"/>
      <c r="Q17" s="261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</row>
    <row r="18" s="85" customFormat="1" ht="20" customHeight="1" spans="1:252">
      <c r="A18" s="232" t="s">
        <v>178</v>
      </c>
      <c r="B18" s="104">
        <f t="shared" si="6"/>
        <v>1.6</v>
      </c>
      <c r="C18" s="104">
        <f t="shared" si="7"/>
        <v>1.6</v>
      </c>
      <c r="D18" s="105">
        <v>1.6</v>
      </c>
      <c r="E18" s="104">
        <f t="shared" ref="E18:H18" si="9">D18</f>
        <v>1.6</v>
      </c>
      <c r="F18" s="104">
        <f t="shared" si="9"/>
        <v>1.6</v>
      </c>
      <c r="G18" s="104">
        <f t="shared" si="9"/>
        <v>1.6</v>
      </c>
      <c r="H18" s="104">
        <f t="shared" si="9"/>
        <v>1.6</v>
      </c>
      <c r="I18" s="246"/>
      <c r="J18" s="247"/>
      <c r="K18" s="247"/>
      <c r="L18" s="247"/>
      <c r="M18" s="247"/>
      <c r="N18" s="247"/>
      <c r="O18" s="247"/>
      <c r="P18" s="248"/>
      <c r="Q18" s="261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</row>
    <row r="19" s="85" customFormat="1" ht="20" customHeight="1" spans="1:252">
      <c r="A19" s="232"/>
      <c r="B19" s="104"/>
      <c r="C19" s="104"/>
      <c r="D19" s="105"/>
      <c r="E19" s="104"/>
      <c r="F19" s="104"/>
      <c r="G19" s="104"/>
      <c r="H19" s="104"/>
      <c r="I19" s="246"/>
      <c r="J19" s="247"/>
      <c r="K19" s="247"/>
      <c r="L19" s="247"/>
      <c r="M19" s="247"/>
      <c r="N19" s="247"/>
      <c r="O19" s="247"/>
      <c r="P19" s="248"/>
      <c r="Q19" s="24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</row>
    <row r="20" s="85" customFormat="1" ht="20" customHeight="1" spans="1:252">
      <c r="A20" s="233"/>
      <c r="B20" s="234"/>
      <c r="C20" s="234"/>
      <c r="D20" s="235"/>
      <c r="E20" s="234"/>
      <c r="F20" s="234"/>
      <c r="G20" s="236"/>
      <c r="H20" s="237"/>
      <c r="I20" s="253"/>
      <c r="J20" s="254"/>
      <c r="K20" s="255"/>
      <c r="L20" s="254"/>
      <c r="M20" s="254"/>
      <c r="N20" s="255"/>
      <c r="O20" s="255"/>
      <c r="P20" s="256"/>
      <c r="Q20" s="256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</row>
    <row r="21" s="85" customFormat="1" ht="17.25" spans="1:252">
      <c r="A21" s="117"/>
      <c r="B21" s="118"/>
      <c r="C21" s="118"/>
      <c r="D21" s="119"/>
      <c r="E21" s="118"/>
      <c r="F21" s="118"/>
      <c r="G21" s="238"/>
      <c r="O21" s="239"/>
      <c r="P21" s="239"/>
      <c r="Q21" s="239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</row>
    <row r="22" s="85" customFormat="1" spans="1:252">
      <c r="A22" s="120" t="s">
        <v>179</v>
      </c>
      <c r="B22" s="120"/>
      <c r="C22" s="121"/>
      <c r="O22" s="239"/>
      <c r="P22" s="239"/>
      <c r="Q22" s="239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</row>
    <row r="23" s="85" customFormat="1" spans="3:252">
      <c r="C23" s="86"/>
      <c r="I23" s="137" t="s">
        <v>180</v>
      </c>
      <c r="J23" s="257"/>
      <c r="K23" s="258"/>
      <c r="M23" s="137" t="s">
        <v>181</v>
      </c>
      <c r="N23" s="137"/>
      <c r="O23" s="137" t="s">
        <v>182</v>
      </c>
      <c r="P23" s="137"/>
      <c r="Q23" s="85" t="s">
        <v>141</v>
      </c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</row>
  </sheetData>
  <mergeCells count="7">
    <mergeCell ref="A1:N1"/>
    <mergeCell ref="B2:D2"/>
    <mergeCell ref="F2:H2"/>
    <mergeCell ref="J2:N2"/>
    <mergeCell ref="B3:H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41" sqref="N41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1">
      <c r="A1" s="142" t="s">
        <v>199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8" customHeight="1" spans="1:11">
      <c r="A2" s="143" t="s">
        <v>53</v>
      </c>
      <c r="B2" s="144" t="s">
        <v>200</v>
      </c>
      <c r="C2" s="144"/>
      <c r="D2" s="145" t="s">
        <v>61</v>
      </c>
      <c r="E2" s="146" t="str">
        <f>首期!B4</f>
        <v>TAJJFM82939</v>
      </c>
      <c r="F2" s="147" t="s">
        <v>201</v>
      </c>
      <c r="G2" s="148" t="str">
        <f>首期!B5</f>
        <v>女式POLO短袖T恤</v>
      </c>
      <c r="H2" s="149"/>
      <c r="I2" s="177" t="s">
        <v>57</v>
      </c>
      <c r="J2" s="198" t="s">
        <v>56</v>
      </c>
      <c r="K2" s="199"/>
    </row>
    <row r="3" ht="18" customHeight="1" spans="1:11">
      <c r="A3" s="150" t="s">
        <v>76</v>
      </c>
      <c r="B3" s="151">
        <v>2015</v>
      </c>
      <c r="C3" s="151"/>
      <c r="D3" s="152" t="s">
        <v>202</v>
      </c>
      <c r="E3" s="153">
        <v>45432</v>
      </c>
      <c r="F3" s="154"/>
      <c r="G3" s="154"/>
      <c r="H3" s="155" t="s">
        <v>203</v>
      </c>
      <c r="I3" s="155"/>
      <c r="J3" s="155"/>
      <c r="K3" s="200"/>
    </row>
    <row r="4" ht="18" customHeight="1" spans="1:11">
      <c r="A4" s="156" t="s">
        <v>72</v>
      </c>
      <c r="B4" s="151">
        <v>1</v>
      </c>
      <c r="C4" s="151">
        <v>6</v>
      </c>
      <c r="D4" s="157" t="s">
        <v>204</v>
      </c>
      <c r="E4" s="154" t="s">
        <v>205</v>
      </c>
      <c r="F4" s="154"/>
      <c r="G4" s="154"/>
      <c r="H4" s="157" t="s">
        <v>206</v>
      </c>
      <c r="I4" s="157"/>
      <c r="J4" s="169" t="s">
        <v>66</v>
      </c>
      <c r="K4" s="201" t="s">
        <v>67</v>
      </c>
    </row>
    <row r="5" ht="18" customHeight="1" spans="1:11">
      <c r="A5" s="156" t="s">
        <v>207</v>
      </c>
      <c r="B5" s="151">
        <v>1</v>
      </c>
      <c r="C5" s="151"/>
      <c r="D5" s="152" t="s">
        <v>208</v>
      </c>
      <c r="E5" s="152"/>
      <c r="G5" s="152"/>
      <c r="H5" s="157" t="s">
        <v>209</v>
      </c>
      <c r="I5" s="157"/>
      <c r="J5" s="169" t="s">
        <v>66</v>
      </c>
      <c r="K5" s="201" t="s">
        <v>67</v>
      </c>
    </row>
    <row r="6" ht="18" customHeight="1" spans="1:13">
      <c r="A6" s="158" t="s">
        <v>210</v>
      </c>
      <c r="B6" s="159">
        <v>125</v>
      </c>
      <c r="C6" s="159"/>
      <c r="D6" s="160" t="s">
        <v>211</v>
      </c>
      <c r="E6" s="161"/>
      <c r="F6" s="161">
        <v>2000</v>
      </c>
      <c r="G6" s="160"/>
      <c r="H6" s="162" t="s">
        <v>212</v>
      </c>
      <c r="I6" s="162"/>
      <c r="J6" s="161" t="s">
        <v>66</v>
      </c>
      <c r="K6" s="202" t="s">
        <v>67</v>
      </c>
      <c r="M6" s="203"/>
    </row>
    <row r="7" ht="18" customHeight="1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ht="18" customHeight="1" spans="1:11">
      <c r="A8" s="166" t="s">
        <v>213</v>
      </c>
      <c r="B8" s="147" t="s">
        <v>214</v>
      </c>
      <c r="C8" s="147" t="s">
        <v>215</v>
      </c>
      <c r="D8" s="147" t="s">
        <v>216</v>
      </c>
      <c r="E8" s="147" t="s">
        <v>217</v>
      </c>
      <c r="F8" s="147" t="s">
        <v>218</v>
      </c>
      <c r="G8" s="167" t="s">
        <v>80</v>
      </c>
      <c r="H8" s="168"/>
      <c r="I8" s="168"/>
      <c r="J8" s="168"/>
      <c r="K8" s="204"/>
    </row>
    <row r="9" ht="18" customHeight="1" spans="1:11">
      <c r="A9" s="156" t="s">
        <v>219</v>
      </c>
      <c r="B9" s="157"/>
      <c r="C9" s="169" t="s">
        <v>66</v>
      </c>
      <c r="D9" s="169" t="s">
        <v>67</v>
      </c>
      <c r="E9" s="152" t="s">
        <v>220</v>
      </c>
      <c r="F9" s="170" t="s">
        <v>221</v>
      </c>
      <c r="G9" s="171"/>
      <c r="H9" s="172"/>
      <c r="I9" s="172"/>
      <c r="J9" s="172"/>
      <c r="K9" s="205"/>
    </row>
    <row r="10" ht="18" customHeight="1" spans="1:11">
      <c r="A10" s="156" t="s">
        <v>222</v>
      </c>
      <c r="B10" s="157"/>
      <c r="C10" s="169" t="s">
        <v>66</v>
      </c>
      <c r="D10" s="169" t="s">
        <v>67</v>
      </c>
      <c r="E10" s="152" t="s">
        <v>223</v>
      </c>
      <c r="F10" s="170" t="s">
        <v>224</v>
      </c>
      <c r="G10" s="171" t="s">
        <v>225</v>
      </c>
      <c r="H10" s="172"/>
      <c r="I10" s="172"/>
      <c r="J10" s="172"/>
      <c r="K10" s="205"/>
    </row>
    <row r="11" ht="18" customHeight="1" spans="1:11">
      <c r="A11" s="173" t="s">
        <v>189</v>
      </c>
      <c r="B11" s="174"/>
      <c r="C11" s="174"/>
      <c r="D11" s="174"/>
      <c r="E11" s="174"/>
      <c r="F11" s="174"/>
      <c r="G11" s="174"/>
      <c r="H11" s="174"/>
      <c r="I11" s="174"/>
      <c r="J11" s="174"/>
      <c r="K11" s="206"/>
    </row>
    <row r="12" ht="18" customHeight="1" spans="1:11">
      <c r="A12" s="150" t="s">
        <v>90</v>
      </c>
      <c r="B12" s="169" t="s">
        <v>86</v>
      </c>
      <c r="C12" s="169" t="s">
        <v>87</v>
      </c>
      <c r="D12" s="170"/>
      <c r="E12" s="152" t="s">
        <v>88</v>
      </c>
      <c r="F12" s="169" t="s">
        <v>86</v>
      </c>
      <c r="G12" s="169" t="s">
        <v>87</v>
      </c>
      <c r="H12" s="169"/>
      <c r="I12" s="152" t="s">
        <v>226</v>
      </c>
      <c r="J12" s="169" t="s">
        <v>86</v>
      </c>
      <c r="K12" s="201" t="s">
        <v>87</v>
      </c>
    </row>
    <row r="13" ht="18" customHeight="1" spans="1:11">
      <c r="A13" s="150" t="s">
        <v>93</v>
      </c>
      <c r="B13" s="169" t="s">
        <v>86</v>
      </c>
      <c r="C13" s="169" t="s">
        <v>87</v>
      </c>
      <c r="D13" s="170"/>
      <c r="E13" s="152" t="s">
        <v>98</v>
      </c>
      <c r="F13" s="169" t="s">
        <v>86</v>
      </c>
      <c r="G13" s="169" t="s">
        <v>87</v>
      </c>
      <c r="H13" s="169"/>
      <c r="I13" s="152" t="s">
        <v>227</v>
      </c>
      <c r="J13" s="169" t="s">
        <v>86</v>
      </c>
      <c r="K13" s="201" t="s">
        <v>87</v>
      </c>
    </row>
    <row r="14" ht="18" customHeight="1" spans="1:11">
      <c r="A14" s="158" t="s">
        <v>228</v>
      </c>
      <c r="B14" s="161" t="s">
        <v>86</v>
      </c>
      <c r="C14" s="161" t="s">
        <v>87</v>
      </c>
      <c r="D14" s="175"/>
      <c r="E14" s="160" t="s">
        <v>229</v>
      </c>
      <c r="F14" s="161" t="s">
        <v>86</v>
      </c>
      <c r="G14" s="161" t="s">
        <v>87</v>
      </c>
      <c r="H14" s="161"/>
      <c r="I14" s="160" t="s">
        <v>230</v>
      </c>
      <c r="J14" s="161" t="s">
        <v>86</v>
      </c>
      <c r="K14" s="202" t="s">
        <v>87</v>
      </c>
    </row>
    <row r="15" ht="18" customHeight="1" spans="1:11">
      <c r="A15" s="163"/>
      <c r="B15" s="176"/>
      <c r="C15" s="176"/>
      <c r="D15" s="164"/>
      <c r="E15" s="163"/>
      <c r="F15" s="176"/>
      <c r="G15" s="176"/>
      <c r="H15" s="176"/>
      <c r="I15" s="163"/>
      <c r="J15" s="176"/>
      <c r="K15" s="176"/>
    </row>
    <row r="16" s="139" customFormat="1" ht="18" customHeight="1" spans="1:11">
      <c r="A16" s="143" t="s">
        <v>231</v>
      </c>
      <c r="B16" s="177"/>
      <c r="C16" s="177"/>
      <c r="D16" s="177"/>
      <c r="E16" s="177"/>
      <c r="F16" s="177"/>
      <c r="G16" s="177"/>
      <c r="H16" s="177"/>
      <c r="I16" s="177"/>
      <c r="J16" s="177"/>
      <c r="K16" s="207"/>
    </row>
    <row r="17" ht="18" customHeight="1" spans="1:11">
      <c r="A17" s="156" t="s">
        <v>232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08"/>
    </row>
    <row r="18" ht="18" customHeight="1" spans="1:11">
      <c r="A18" s="156" t="s">
        <v>233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08"/>
    </row>
    <row r="19" ht="22" customHeight="1" spans="1:11">
      <c r="A19" s="178"/>
      <c r="B19" s="169"/>
      <c r="C19" s="169"/>
      <c r="D19" s="169"/>
      <c r="E19" s="169"/>
      <c r="F19" s="169"/>
      <c r="G19" s="169"/>
      <c r="H19" s="169"/>
      <c r="I19" s="169"/>
      <c r="J19" s="169"/>
      <c r="K19" s="201"/>
    </row>
    <row r="20" ht="22" customHeight="1" spans="1:1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209"/>
    </row>
    <row r="21" ht="22" customHeight="1" spans="1:1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209"/>
    </row>
    <row r="22" ht="22" customHeight="1" spans="1:1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209"/>
    </row>
    <row r="23" ht="22" customHeight="1" spans="1:11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210"/>
    </row>
    <row r="24" ht="18" customHeight="1" spans="1:11">
      <c r="A24" s="156" t="s">
        <v>123</v>
      </c>
      <c r="B24" s="157"/>
      <c r="C24" s="169" t="s">
        <v>66</v>
      </c>
      <c r="D24" s="169" t="s">
        <v>67</v>
      </c>
      <c r="E24" s="155"/>
      <c r="F24" s="155"/>
      <c r="G24" s="155"/>
      <c r="H24" s="155"/>
      <c r="I24" s="155"/>
      <c r="J24" s="155"/>
      <c r="K24" s="200"/>
    </row>
    <row r="25" ht="18" customHeight="1" spans="1:11">
      <c r="A25" s="183" t="s">
        <v>234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11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ht="20" customHeight="1" spans="1:11">
      <c r="A27" s="186" t="s">
        <v>235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212" t="s">
        <v>236</v>
      </c>
    </row>
    <row r="28" ht="23" customHeight="1" spans="1:11">
      <c r="A28" s="179" t="s">
        <v>237</v>
      </c>
      <c r="B28" s="180"/>
      <c r="C28" s="180"/>
      <c r="D28" s="180"/>
      <c r="E28" s="180"/>
      <c r="F28" s="180"/>
      <c r="G28" s="180"/>
      <c r="H28" s="180"/>
      <c r="I28" s="180"/>
      <c r="J28" s="213"/>
      <c r="K28" s="214">
        <v>1</v>
      </c>
    </row>
    <row r="29" ht="23" customHeight="1" spans="1:11">
      <c r="A29" s="179" t="s">
        <v>238</v>
      </c>
      <c r="B29" s="180"/>
      <c r="C29" s="180"/>
      <c r="D29" s="180"/>
      <c r="E29" s="180"/>
      <c r="F29" s="180"/>
      <c r="G29" s="180"/>
      <c r="H29" s="180"/>
      <c r="I29" s="180"/>
      <c r="J29" s="213"/>
      <c r="K29" s="205">
        <v>1</v>
      </c>
    </row>
    <row r="30" ht="23" customHeight="1" spans="1:11">
      <c r="A30" s="179" t="s">
        <v>239</v>
      </c>
      <c r="B30" s="180"/>
      <c r="C30" s="180"/>
      <c r="D30" s="180"/>
      <c r="E30" s="180"/>
      <c r="F30" s="180"/>
      <c r="G30" s="180"/>
      <c r="H30" s="180"/>
      <c r="I30" s="180"/>
      <c r="J30" s="213"/>
      <c r="K30" s="205">
        <v>2</v>
      </c>
    </row>
    <row r="31" ht="23" customHeight="1" spans="1:11">
      <c r="A31" s="187" t="s">
        <v>240</v>
      </c>
      <c r="B31" s="188"/>
      <c r="C31" s="188"/>
      <c r="D31" s="188"/>
      <c r="E31" s="188"/>
      <c r="F31" s="188"/>
      <c r="G31" s="188"/>
      <c r="H31" s="188"/>
      <c r="I31" s="188"/>
      <c r="J31" s="215"/>
      <c r="K31" s="205"/>
    </row>
    <row r="32" ht="23" customHeight="1" spans="1:11">
      <c r="A32" s="179"/>
      <c r="B32" s="180"/>
      <c r="C32" s="180"/>
      <c r="D32" s="180"/>
      <c r="E32" s="180"/>
      <c r="F32" s="180"/>
      <c r="G32" s="180"/>
      <c r="H32" s="180"/>
      <c r="I32" s="180"/>
      <c r="J32" s="213"/>
      <c r="K32" s="216"/>
    </row>
    <row r="33" ht="23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213"/>
      <c r="K33" s="217"/>
    </row>
    <row r="34" ht="23" customHeight="1" spans="1:11">
      <c r="A34" s="179"/>
      <c r="B34" s="180"/>
      <c r="C34" s="180"/>
      <c r="D34" s="180"/>
      <c r="E34" s="180"/>
      <c r="F34" s="180"/>
      <c r="G34" s="180"/>
      <c r="H34" s="180"/>
      <c r="I34" s="180"/>
      <c r="J34" s="213"/>
      <c r="K34" s="205"/>
    </row>
    <row r="35" ht="23" customHeight="1" spans="1:11">
      <c r="A35" s="179"/>
      <c r="B35" s="180"/>
      <c r="C35" s="180"/>
      <c r="D35" s="180"/>
      <c r="E35" s="180"/>
      <c r="F35" s="180"/>
      <c r="G35" s="180"/>
      <c r="H35" s="180"/>
      <c r="I35" s="180"/>
      <c r="J35" s="213"/>
      <c r="K35" s="218"/>
    </row>
    <row r="36" ht="23" customHeight="1" spans="1:11">
      <c r="A36" s="189" t="s">
        <v>241</v>
      </c>
      <c r="B36" s="190"/>
      <c r="C36" s="190"/>
      <c r="D36" s="190"/>
      <c r="E36" s="190"/>
      <c r="F36" s="190"/>
      <c r="G36" s="190"/>
      <c r="H36" s="190"/>
      <c r="I36" s="190"/>
      <c r="J36" s="219"/>
      <c r="K36" s="220">
        <f>SUM(K28:K35)</f>
        <v>4</v>
      </c>
    </row>
    <row r="37" ht="18.75" customHeight="1" spans="1:11">
      <c r="A37" s="191" t="s">
        <v>242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1"/>
    </row>
    <row r="38" s="140" customFormat="1" ht="18.75" customHeight="1" spans="1:11">
      <c r="A38" s="156" t="s">
        <v>243</v>
      </c>
      <c r="B38" s="157"/>
      <c r="C38" s="157"/>
      <c r="D38" s="155" t="s">
        <v>244</v>
      </c>
      <c r="E38" s="155"/>
      <c r="F38" s="193" t="s">
        <v>245</v>
      </c>
      <c r="G38" s="194"/>
      <c r="H38" s="157" t="s">
        <v>246</v>
      </c>
      <c r="I38" s="157"/>
      <c r="J38" s="157" t="s">
        <v>247</v>
      </c>
      <c r="K38" s="208"/>
    </row>
    <row r="39" ht="18.75" customHeight="1" spans="1:11">
      <c r="A39" s="156" t="s">
        <v>124</v>
      </c>
      <c r="B39" s="157" t="s">
        <v>248</v>
      </c>
      <c r="C39" s="157"/>
      <c r="D39" s="157"/>
      <c r="E39" s="157"/>
      <c r="F39" s="157"/>
      <c r="G39" s="157"/>
      <c r="H39" s="157"/>
      <c r="I39" s="157"/>
      <c r="J39" s="157"/>
      <c r="K39" s="208"/>
    </row>
    <row r="40" ht="24" customHeight="1" spans="1:11">
      <c r="A40" s="156" t="s">
        <v>249</v>
      </c>
      <c r="B40" s="157"/>
      <c r="C40" s="157"/>
      <c r="D40" s="157"/>
      <c r="E40" s="157"/>
      <c r="F40" s="157"/>
      <c r="G40" s="157"/>
      <c r="H40" s="157"/>
      <c r="I40" s="157"/>
      <c r="J40" s="157"/>
      <c r="K40" s="208"/>
    </row>
    <row r="41" ht="24" customHeight="1" spans="1:1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208"/>
    </row>
    <row r="42" ht="32.1" customHeight="1" spans="1:11">
      <c r="A42" s="158" t="s">
        <v>135</v>
      </c>
      <c r="B42" s="195" t="s">
        <v>250</v>
      </c>
      <c r="C42" s="195"/>
      <c r="D42" s="160" t="s">
        <v>251</v>
      </c>
      <c r="E42" s="175" t="s">
        <v>138</v>
      </c>
      <c r="F42" s="160" t="s">
        <v>139</v>
      </c>
      <c r="G42" s="196">
        <v>45425</v>
      </c>
      <c r="H42" s="197" t="s">
        <v>140</v>
      </c>
      <c r="I42" s="197"/>
      <c r="J42" s="195" t="s">
        <v>141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tabSelected="1" workbookViewId="0">
      <selection activeCell="H12" sqref="H12"/>
    </sheetView>
  </sheetViews>
  <sheetFormatPr defaultColWidth="9" defaultRowHeight="14.25"/>
  <cols>
    <col min="1" max="1" width="13.625" style="85" customWidth="1"/>
    <col min="2" max="3" width="9.125" style="85" customWidth="1"/>
    <col min="4" max="4" width="9.125" style="86" customWidth="1"/>
    <col min="5" max="8" width="8.625" style="85" customWidth="1"/>
    <col min="9" max="9" width="2.75" style="85" customWidth="1"/>
    <col min="10" max="12" width="15.625" style="85" customWidth="1"/>
    <col min="13" max="15" width="15.625" style="87" customWidth="1"/>
    <col min="16" max="253" width="9" style="85"/>
    <col min="254" max="16384" width="9" style="88"/>
  </cols>
  <sheetData>
    <row r="1" s="85" customFormat="1" ht="29" customHeight="1" spans="1:256">
      <c r="A1" s="89" t="s">
        <v>145</v>
      </c>
      <c r="B1" s="89"/>
      <c r="C1" s="90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2" t="s">
        <v>61</v>
      </c>
      <c r="B2" s="93" t="str">
        <f>首期!B4</f>
        <v>TAJJFM82939</v>
      </c>
      <c r="C2" s="94"/>
      <c r="D2" s="95"/>
      <c r="E2" s="96" t="s">
        <v>68</v>
      </c>
      <c r="F2" s="97" t="s">
        <v>69</v>
      </c>
      <c r="G2" s="97"/>
      <c r="H2" s="97"/>
      <c r="I2" s="122"/>
      <c r="J2" s="123" t="s">
        <v>57</v>
      </c>
      <c r="K2" s="124" t="s">
        <v>56</v>
      </c>
      <c r="L2" s="124"/>
      <c r="M2" s="124"/>
      <c r="N2" s="124"/>
      <c r="O2" s="125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spans="1:256">
      <c r="A3" s="98" t="s">
        <v>146</v>
      </c>
      <c r="B3" s="99" t="s">
        <v>147</v>
      </c>
      <c r="C3" s="100"/>
      <c r="D3" s="99"/>
      <c r="E3" s="99"/>
      <c r="F3" s="99"/>
      <c r="G3" s="99"/>
      <c r="H3" s="99"/>
      <c r="I3" s="126"/>
      <c r="J3" s="127"/>
      <c r="K3" s="127"/>
      <c r="L3" s="127"/>
      <c r="M3" s="127"/>
      <c r="N3" s="127"/>
      <c r="O3" s="12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ht="16.5" spans="1:256">
      <c r="A4" s="98"/>
      <c r="B4" s="101" t="s">
        <v>148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102" t="s">
        <v>116</v>
      </c>
      <c r="I4" s="126"/>
      <c r="J4" s="102" t="s">
        <v>111</v>
      </c>
      <c r="K4" s="102" t="s">
        <v>112</v>
      </c>
      <c r="L4" s="129" t="s">
        <v>113</v>
      </c>
      <c r="M4" s="102" t="s">
        <v>114</v>
      </c>
      <c r="N4" s="102" t="s">
        <v>115</v>
      </c>
      <c r="O4" s="130" t="s">
        <v>116</v>
      </c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16.5" spans="1:256">
      <c r="A5" s="98"/>
      <c r="B5" s="101" t="s">
        <v>151</v>
      </c>
      <c r="C5" s="102" t="s">
        <v>152</v>
      </c>
      <c r="D5" s="102" t="s">
        <v>153</v>
      </c>
      <c r="E5" s="102" t="s">
        <v>154</v>
      </c>
      <c r="F5" s="102" t="s">
        <v>155</v>
      </c>
      <c r="G5" s="102" t="s">
        <v>156</v>
      </c>
      <c r="H5" s="102" t="s">
        <v>157</v>
      </c>
      <c r="I5" s="126"/>
      <c r="J5" s="131" t="s">
        <v>119</v>
      </c>
      <c r="K5" s="131" t="s">
        <v>119</v>
      </c>
      <c r="L5" s="131" t="s">
        <v>119</v>
      </c>
      <c r="M5" s="131" t="s">
        <v>119</v>
      </c>
      <c r="N5" s="131" t="s">
        <v>119</v>
      </c>
      <c r="O5" s="132" t="s">
        <v>119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1" customHeight="1" spans="1:256">
      <c r="A6" s="103" t="s">
        <v>158</v>
      </c>
      <c r="B6" s="104">
        <f>C6-1</f>
        <v>55</v>
      </c>
      <c r="C6" s="104">
        <f>D6-2</f>
        <v>56</v>
      </c>
      <c r="D6" s="105">
        <v>58</v>
      </c>
      <c r="E6" s="104">
        <f>D6+2</f>
        <v>60</v>
      </c>
      <c r="F6" s="104">
        <f>E6+2</f>
        <v>62</v>
      </c>
      <c r="G6" s="104">
        <f>F6+1</f>
        <v>63</v>
      </c>
      <c r="H6" s="104">
        <f>G6+1</f>
        <v>64</v>
      </c>
      <c r="I6" s="126"/>
      <c r="J6" s="131" t="s">
        <v>252</v>
      </c>
      <c r="K6" s="131" t="s">
        <v>252</v>
      </c>
      <c r="L6" s="131" t="s">
        <v>253</v>
      </c>
      <c r="M6" s="131" t="s">
        <v>252</v>
      </c>
      <c r="N6" s="131" t="s">
        <v>254</v>
      </c>
      <c r="O6" s="132" t="s">
        <v>252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1" customHeight="1" spans="1:256">
      <c r="A7" s="106" t="s">
        <v>161</v>
      </c>
      <c r="B7" s="104">
        <f t="shared" ref="B7:B9" si="0">C7-4</f>
        <v>84</v>
      </c>
      <c r="C7" s="104">
        <f t="shared" ref="C7:C9" si="1">D7-4</f>
        <v>88</v>
      </c>
      <c r="D7" s="107" t="s">
        <v>162</v>
      </c>
      <c r="E7" s="104">
        <f t="shared" ref="E7:E9" si="2">D7+4</f>
        <v>96</v>
      </c>
      <c r="F7" s="104">
        <f>E7+4</f>
        <v>100</v>
      </c>
      <c r="G7" s="104">
        <f t="shared" ref="G7:G9" si="3">F7+6</f>
        <v>106</v>
      </c>
      <c r="H7" s="104">
        <f>G7+6</f>
        <v>112</v>
      </c>
      <c r="I7" s="126"/>
      <c r="J7" s="131" t="s">
        <v>255</v>
      </c>
      <c r="K7" s="131" t="s">
        <v>252</v>
      </c>
      <c r="L7" s="131" t="s">
        <v>256</v>
      </c>
      <c r="M7" s="131" t="s">
        <v>257</v>
      </c>
      <c r="N7" s="131" t="s">
        <v>258</v>
      </c>
      <c r="O7" s="132" t="s">
        <v>259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1" customHeight="1" spans="1:256">
      <c r="A8" s="106" t="s">
        <v>163</v>
      </c>
      <c r="B8" s="104">
        <f t="shared" si="0"/>
        <v>80</v>
      </c>
      <c r="C8" s="104">
        <f t="shared" si="1"/>
        <v>84</v>
      </c>
      <c r="D8" s="107" t="s">
        <v>164</v>
      </c>
      <c r="E8" s="104">
        <f t="shared" si="2"/>
        <v>92</v>
      </c>
      <c r="F8" s="104">
        <f>E8+5</f>
        <v>97</v>
      </c>
      <c r="G8" s="104">
        <f t="shared" si="3"/>
        <v>103</v>
      </c>
      <c r="H8" s="104">
        <f>G8+7</f>
        <v>110</v>
      </c>
      <c r="I8" s="126"/>
      <c r="J8" s="131" t="s">
        <v>252</v>
      </c>
      <c r="K8" s="131" t="s">
        <v>252</v>
      </c>
      <c r="L8" s="131" t="s">
        <v>260</v>
      </c>
      <c r="M8" s="131" t="s">
        <v>252</v>
      </c>
      <c r="N8" s="131" t="s">
        <v>261</v>
      </c>
      <c r="O8" s="132" t="s">
        <v>252</v>
      </c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1" customHeight="1" spans="1:256">
      <c r="A9" s="106" t="s">
        <v>165</v>
      </c>
      <c r="B9" s="104">
        <f t="shared" si="0"/>
        <v>86</v>
      </c>
      <c r="C9" s="104">
        <f t="shared" si="1"/>
        <v>90</v>
      </c>
      <c r="D9" s="107" t="s">
        <v>166</v>
      </c>
      <c r="E9" s="104">
        <f t="shared" si="2"/>
        <v>98</v>
      </c>
      <c r="F9" s="104">
        <f>E9+5</f>
        <v>103</v>
      </c>
      <c r="G9" s="104">
        <f t="shared" si="3"/>
        <v>109</v>
      </c>
      <c r="H9" s="104">
        <f>G9+7</f>
        <v>116</v>
      </c>
      <c r="I9" s="126"/>
      <c r="J9" s="131" t="s">
        <v>262</v>
      </c>
      <c r="K9" s="131" t="s">
        <v>252</v>
      </c>
      <c r="L9" s="131" t="s">
        <v>263</v>
      </c>
      <c r="M9" s="131" t="s">
        <v>264</v>
      </c>
      <c r="N9" s="131" t="s">
        <v>265</v>
      </c>
      <c r="O9" s="132" t="s">
        <v>252</v>
      </c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1" customHeight="1" spans="1:256">
      <c r="A10" s="108" t="s">
        <v>167</v>
      </c>
      <c r="B10" s="109">
        <f>C10-1</f>
        <v>35.5</v>
      </c>
      <c r="C10" s="109">
        <f>D10-1</f>
        <v>36.5</v>
      </c>
      <c r="D10" s="110">
        <v>37.5</v>
      </c>
      <c r="E10" s="109">
        <f>D10+1</f>
        <v>38.5</v>
      </c>
      <c r="F10" s="109">
        <f>E10+1</f>
        <v>39.5</v>
      </c>
      <c r="G10" s="109">
        <f>F10+1.2</f>
        <v>40.7</v>
      </c>
      <c r="H10" s="109">
        <f>G10+1.2</f>
        <v>41.9</v>
      </c>
      <c r="I10" s="126"/>
      <c r="J10" s="131" t="s">
        <v>252</v>
      </c>
      <c r="K10" s="131" t="s">
        <v>252</v>
      </c>
      <c r="L10" s="131" t="s">
        <v>266</v>
      </c>
      <c r="M10" s="131" t="s">
        <v>252</v>
      </c>
      <c r="N10" s="131" t="s">
        <v>254</v>
      </c>
      <c r="O10" s="132" t="s">
        <v>252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1" customHeight="1" spans="1:256">
      <c r="A11" s="108" t="s">
        <v>168</v>
      </c>
      <c r="B11" s="109">
        <f>C11-0.5</f>
        <v>16.5</v>
      </c>
      <c r="C11" s="109">
        <f>D11-0.5</f>
        <v>17</v>
      </c>
      <c r="D11" s="110">
        <v>17.5</v>
      </c>
      <c r="E11" s="109">
        <f t="shared" ref="E11:H11" si="4">D11+0.5</f>
        <v>18</v>
      </c>
      <c r="F11" s="109">
        <f t="shared" si="4"/>
        <v>18.5</v>
      </c>
      <c r="G11" s="109">
        <f t="shared" si="4"/>
        <v>19</v>
      </c>
      <c r="H11" s="109">
        <f t="shared" si="4"/>
        <v>19.5</v>
      </c>
      <c r="I11" s="126"/>
      <c r="J11" s="131" t="s">
        <v>267</v>
      </c>
      <c r="K11" s="131" t="s">
        <v>267</v>
      </c>
      <c r="L11" s="131" t="s">
        <v>268</v>
      </c>
      <c r="M11" s="131" t="s">
        <v>267</v>
      </c>
      <c r="N11" s="131" t="s">
        <v>269</v>
      </c>
      <c r="O11" s="132" t="s">
        <v>267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1" customHeight="1" spans="1:256">
      <c r="A12" s="106" t="s">
        <v>170</v>
      </c>
      <c r="B12" s="104">
        <f>C12-0.7</f>
        <v>15.1</v>
      </c>
      <c r="C12" s="104">
        <f>D12-0.7</f>
        <v>15.8</v>
      </c>
      <c r="D12" s="105">
        <v>16.5</v>
      </c>
      <c r="E12" s="104">
        <f>D12+0.7</f>
        <v>17.2</v>
      </c>
      <c r="F12" s="104">
        <f>E12+0.7</f>
        <v>17.9</v>
      </c>
      <c r="G12" s="104">
        <f>F12+1</f>
        <v>18.9</v>
      </c>
      <c r="H12" s="104">
        <f>G12+1</f>
        <v>19.9</v>
      </c>
      <c r="I12" s="126"/>
      <c r="J12" s="131" t="s">
        <v>270</v>
      </c>
      <c r="K12" s="131" t="s">
        <v>270</v>
      </c>
      <c r="L12" s="131" t="s">
        <v>271</v>
      </c>
      <c r="M12" s="131" t="s">
        <v>270</v>
      </c>
      <c r="N12" s="131" t="s">
        <v>252</v>
      </c>
      <c r="O12" s="132" t="s">
        <v>270</v>
      </c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1" customHeight="1" spans="1:256">
      <c r="A13" s="106" t="s">
        <v>173</v>
      </c>
      <c r="B13" s="104">
        <f>C13-0.7</f>
        <v>14.6</v>
      </c>
      <c r="C13" s="104">
        <f>D13-0.7</f>
        <v>15.3</v>
      </c>
      <c r="D13" s="105">
        <v>16</v>
      </c>
      <c r="E13" s="104">
        <f>D13+0.7</f>
        <v>16.7</v>
      </c>
      <c r="F13" s="104">
        <f>E13+0.7</f>
        <v>17.4</v>
      </c>
      <c r="G13" s="104">
        <f>F13+0.9</f>
        <v>18.3</v>
      </c>
      <c r="H13" s="104">
        <f>G13+0.9</f>
        <v>19.2</v>
      </c>
      <c r="I13" s="126"/>
      <c r="J13" s="131" t="s">
        <v>252</v>
      </c>
      <c r="K13" s="131" t="s">
        <v>252</v>
      </c>
      <c r="L13" s="131" t="s">
        <v>252</v>
      </c>
      <c r="M13" s="131" t="s">
        <v>252</v>
      </c>
      <c r="N13" s="131" t="s">
        <v>252</v>
      </c>
      <c r="O13" s="132" t="s">
        <v>252</v>
      </c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1" customHeight="1" spans="1:256">
      <c r="A14" s="106" t="s">
        <v>174</v>
      </c>
      <c r="B14" s="104">
        <f>C14-1</f>
        <v>38</v>
      </c>
      <c r="C14" s="104">
        <f>D14-1</f>
        <v>39</v>
      </c>
      <c r="D14" s="105">
        <v>40</v>
      </c>
      <c r="E14" s="104">
        <f>D14+1</f>
        <v>41</v>
      </c>
      <c r="F14" s="104">
        <f>E14+1</f>
        <v>42</v>
      </c>
      <c r="G14" s="104">
        <f>F14+1.5</f>
        <v>43.5</v>
      </c>
      <c r="H14" s="104">
        <f>G14+1.5</f>
        <v>45</v>
      </c>
      <c r="I14" s="126"/>
      <c r="J14" s="131" t="s">
        <v>272</v>
      </c>
      <c r="K14" s="131" t="s">
        <v>272</v>
      </c>
      <c r="L14" s="131" t="s">
        <v>252</v>
      </c>
      <c r="M14" s="131" t="s">
        <v>272</v>
      </c>
      <c r="N14" s="131" t="s">
        <v>252</v>
      </c>
      <c r="O14" s="132" t="s">
        <v>272</v>
      </c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1" customHeight="1" spans="1:256">
      <c r="A15" s="111"/>
      <c r="B15" s="112"/>
      <c r="C15" s="112"/>
      <c r="D15" s="112"/>
      <c r="E15" s="112"/>
      <c r="F15" s="112"/>
      <c r="G15" s="112"/>
      <c r="H15" s="113"/>
      <c r="I15" s="126"/>
      <c r="J15" s="131"/>
      <c r="K15" s="131"/>
      <c r="L15" s="131"/>
      <c r="M15" s="131"/>
      <c r="N15" s="131"/>
      <c r="O15" s="132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1" customHeight="1" spans="1:256">
      <c r="A16" s="114"/>
      <c r="B16" s="115"/>
      <c r="C16" s="115"/>
      <c r="D16" s="115"/>
      <c r="E16" s="116"/>
      <c r="F16" s="115"/>
      <c r="G16" s="115"/>
      <c r="H16" s="115"/>
      <c r="I16" s="133"/>
      <c r="J16" s="134"/>
      <c r="K16" s="134"/>
      <c r="L16" s="135"/>
      <c r="M16" s="134"/>
      <c r="N16" s="134"/>
      <c r="O16" s="136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ht="16.5" spans="1:16">
      <c r="A17" s="117"/>
      <c r="B17" s="117"/>
      <c r="C17" s="118"/>
      <c r="D17" s="118"/>
      <c r="E17" s="119"/>
      <c r="F17" s="118"/>
      <c r="G17" s="118"/>
      <c r="H17" s="118"/>
      <c r="M17" s="85"/>
      <c r="N17" s="85"/>
      <c r="O17" s="85"/>
      <c r="P17" s="88"/>
    </row>
    <row r="18" spans="1:16">
      <c r="A18" s="120" t="s">
        <v>179</v>
      </c>
      <c r="B18" s="120"/>
      <c r="C18" s="121"/>
      <c r="D18" s="121"/>
      <c r="M18" s="85"/>
      <c r="N18" s="85"/>
      <c r="O18" s="85"/>
      <c r="P18" s="88"/>
    </row>
    <row r="19" spans="3:16">
      <c r="C19" s="86"/>
      <c r="J19" s="137" t="s">
        <v>180</v>
      </c>
      <c r="K19" s="138">
        <v>45425</v>
      </c>
      <c r="L19" s="137" t="s">
        <v>181</v>
      </c>
      <c r="M19" s="137" t="s">
        <v>138</v>
      </c>
      <c r="N19" s="137" t="s">
        <v>182</v>
      </c>
      <c r="O19" s="85" t="s">
        <v>141</v>
      </c>
      <c r="P19" s="8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4.5" customWidth="1"/>
    <col min="3" max="3" width="19.5" style="74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7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7"/>
      <c r="O3" s="7"/>
    </row>
    <row r="4" ht="20" customHeight="1" spans="1:15">
      <c r="A4" s="15">
        <v>1</v>
      </c>
      <c r="B4" s="26" t="s">
        <v>289</v>
      </c>
      <c r="C4" s="26" t="s">
        <v>290</v>
      </c>
      <c r="D4" s="26" t="s">
        <v>291</v>
      </c>
      <c r="E4" s="26" t="s">
        <v>292</v>
      </c>
      <c r="F4" s="14" t="s">
        <v>293</v>
      </c>
      <c r="G4" s="77" t="s">
        <v>66</v>
      </c>
      <c r="H4" s="15" t="s">
        <v>66</v>
      </c>
      <c r="I4" s="81">
        <v>2</v>
      </c>
      <c r="J4" s="82">
        <v>1</v>
      </c>
      <c r="K4" s="82">
        <v>2</v>
      </c>
      <c r="L4" s="82">
        <v>0</v>
      </c>
      <c r="M4" s="15">
        <v>0</v>
      </c>
      <c r="N4" s="15">
        <f>SUM(I4:M4)</f>
        <v>5</v>
      </c>
      <c r="O4" s="15"/>
    </row>
    <row r="5" ht="20" customHeight="1" spans="1:15">
      <c r="A5" s="15">
        <v>2</v>
      </c>
      <c r="B5" s="26" t="s">
        <v>294</v>
      </c>
      <c r="C5" s="26" t="s">
        <v>290</v>
      </c>
      <c r="D5" s="26" t="s">
        <v>118</v>
      </c>
      <c r="E5" s="26" t="s">
        <v>292</v>
      </c>
      <c r="F5" s="14" t="s">
        <v>293</v>
      </c>
      <c r="G5" s="77" t="s">
        <v>66</v>
      </c>
      <c r="H5" s="15" t="s">
        <v>66</v>
      </c>
      <c r="I5" s="83">
        <v>2</v>
      </c>
      <c r="J5" s="82">
        <v>0</v>
      </c>
      <c r="K5" s="82">
        <v>2</v>
      </c>
      <c r="L5" s="82">
        <v>0</v>
      </c>
      <c r="M5" s="15">
        <v>0</v>
      </c>
      <c r="N5" s="15">
        <f>SUM(I5:M5)</f>
        <v>4</v>
      </c>
      <c r="O5" s="15"/>
    </row>
    <row r="6" ht="20" customHeight="1" spans="1:15">
      <c r="A6" s="15"/>
      <c r="B6" s="26"/>
      <c r="C6" s="26"/>
      <c r="D6" s="14"/>
      <c r="E6" s="12"/>
      <c r="F6" s="62"/>
      <c r="G6" s="77"/>
      <c r="H6" s="15"/>
      <c r="I6" s="83"/>
      <c r="J6" s="82"/>
      <c r="K6" s="82"/>
      <c r="L6" s="82"/>
      <c r="M6" s="15"/>
      <c r="N6" s="15"/>
      <c r="O6" s="15"/>
    </row>
    <row r="7" ht="20" customHeight="1" spans="1:15">
      <c r="A7" s="15"/>
      <c r="B7" s="26"/>
      <c r="C7" s="26"/>
      <c r="D7" s="14"/>
      <c r="E7" s="29"/>
      <c r="F7" s="26"/>
      <c r="G7" s="78"/>
      <c r="H7" s="54"/>
      <c r="I7" s="83"/>
      <c r="J7" s="82"/>
      <c r="K7" s="82"/>
      <c r="L7" s="82"/>
      <c r="M7" s="15"/>
      <c r="N7" s="15"/>
      <c r="O7" s="15"/>
    </row>
    <row r="8" ht="20" customHeight="1" spans="1:15">
      <c r="A8" s="15"/>
      <c r="B8" s="30"/>
      <c r="C8" s="30"/>
      <c r="D8" s="30"/>
      <c r="E8" s="64"/>
      <c r="F8" s="30"/>
      <c r="G8" s="15"/>
      <c r="H8" s="9"/>
      <c r="I8" s="81"/>
      <c r="J8" s="82"/>
      <c r="K8" s="82"/>
      <c r="L8" s="82"/>
      <c r="M8" s="15"/>
      <c r="N8" s="15"/>
      <c r="O8" s="9"/>
    </row>
    <row r="9" ht="20" customHeight="1" spans="1:15">
      <c r="A9" s="15"/>
      <c r="B9" s="30"/>
      <c r="C9" s="30"/>
      <c r="D9" s="30"/>
      <c r="E9" s="64"/>
      <c r="F9" s="30"/>
      <c r="G9" s="15"/>
      <c r="H9" s="9"/>
      <c r="I9" s="81"/>
      <c r="J9" s="82"/>
      <c r="K9" s="82"/>
      <c r="L9" s="82"/>
      <c r="M9" s="15"/>
      <c r="N9" s="15"/>
      <c r="O9" s="9"/>
    </row>
    <row r="10" ht="20" customHeight="1" spans="1:15">
      <c r="A10" s="15"/>
      <c r="B10" s="30"/>
      <c r="C10" s="30"/>
      <c r="D10" s="30"/>
      <c r="E10" s="64"/>
      <c r="F10" s="30"/>
      <c r="G10" s="15"/>
      <c r="H10" s="9"/>
      <c r="I10" s="81"/>
      <c r="J10" s="82"/>
      <c r="K10" s="82"/>
      <c r="L10" s="82"/>
      <c r="M10" s="15"/>
      <c r="N10" s="15"/>
      <c r="O10" s="9"/>
    </row>
    <row r="11" ht="20" customHeight="1" spans="1:15">
      <c r="A11" s="15"/>
      <c r="B11" s="30"/>
      <c r="C11" s="30"/>
      <c r="D11" s="30"/>
      <c r="E11" s="64"/>
      <c r="F11" s="30"/>
      <c r="G11" s="15"/>
      <c r="H11" s="9"/>
      <c r="I11" s="81"/>
      <c r="J11" s="82"/>
      <c r="K11" s="82"/>
      <c r="L11" s="82"/>
      <c r="M11" s="15"/>
      <c r="N11" s="15"/>
      <c r="O11" s="9"/>
    </row>
    <row r="12" s="2" customFormat="1" ht="18.75" spans="1:15">
      <c r="A12" s="16" t="s">
        <v>295</v>
      </c>
      <c r="B12" s="17"/>
      <c r="C12" s="30"/>
      <c r="D12" s="18"/>
      <c r="E12" s="19"/>
      <c r="F12" s="30"/>
      <c r="G12" s="15"/>
      <c r="H12" s="37"/>
      <c r="I12" s="31"/>
      <c r="J12" s="16" t="s">
        <v>296</v>
      </c>
      <c r="K12" s="17"/>
      <c r="L12" s="17"/>
      <c r="M12" s="18"/>
      <c r="N12" s="17"/>
      <c r="O12" s="24"/>
    </row>
    <row r="13" ht="61" customHeight="1" spans="1:15">
      <c r="A13" s="79" t="s">
        <v>297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尾期定制</vt:lpstr>
      <vt:lpstr>验货尺寸表 (尾期定制)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2024-05-14T08:42:24Z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