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00" windowHeight="6800" tabRatio="983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<sst xmlns="http://schemas.openxmlformats.org/spreadsheetml/2006/main" count="1280" uniqueCount="363">
  <si>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</si>
  <si>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</si>
  <si>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</si>
  <si>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</si>
  <si>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</si>
  <si>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</si>
  <si>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</si>
  <si>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</si>
  <si>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</si>
  <si>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</si>
  <si>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</si>
  <si>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</si>
  <si>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</si>
  <si>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</si>
  <si>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</si>
  <si>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</si>
  <si>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</si>
  <si>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</si>
  <si>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</si>
  <si>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</si>
  <si>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</si>
  <si>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</si>
  <si>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</si>
  <si>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</si>
  <si>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</si>
  <si>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</si>
  <si>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</si>
  <si>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</si>
  <si>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</si>
  <si>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</si>
  <si>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</si>
  <si>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</si>
  <si>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</si>
  <si>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</si>
  <si>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</si>
  <si>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</si>
  <si>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</si>
  <si>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</si>
  <si>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</si>
  <si>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</si>
  <si>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</si>
  <si>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</si>
  <si>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</si>
  <si>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</si>
  <si>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</si>
  <si>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</si>
  <si>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</si>
  <si>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TAWWAM91537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</si>
  <si>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</si>
  <si>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</si>
  <si>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</si>
  <si>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</si>
  <si>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</si>
  <si>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</si>
  <si>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</si>
  <si>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</si>
  <si>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</si>
  <si>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</si>
  <si>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</si>
  <si>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</si>
  <si>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</si>
  <si>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</si>
  <si>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</si>
  <si>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CGDD24050700027</t>
  </si>
  <si>
    <t>预计发货时间</t>
  </si>
  <si>
    <t>洗唛、合格证指示资料</t>
  </si>
  <si>
    <t>确认资料缺失内容说明：无异常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</si>
  <si>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</si>
  <si>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</si>
  <si>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</si>
  <si>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</si>
  <si>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</si>
  <si>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</si>
  <si>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</si>
  <si>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</si>
  <si>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</si>
  <si>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</si>
  <si>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</si>
  <si>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</si>
  <si>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</si>
  <si>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</si>
  <si>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</si>
  <si>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</si>
  <si>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</si>
  <si>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</si>
  <si>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</si>
  <si>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</si>
  <si>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</si>
  <si>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</si>
  <si>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</si>
  <si>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</si>
  <si>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</si>
  <si>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</si>
  <si>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</si>
  <si>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</si>
  <si>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</si>
  <si>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</si>
  <si>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</si>
  <si>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</si>
  <si>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</si>
  <si>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</si>
  <si>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</si>
  <si>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</si>
  <si>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蓝岩黑</t>
  </si>
  <si>
    <t>迷踪绿</t>
  </si>
  <si>
    <t>岩石黄</t>
  </si>
  <si>
    <t>山影黑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</si>
  <si>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</si>
  <si>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黑色/40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</si>
  <si>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</si>
  <si>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</si>
  <si>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</si>
  <si>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</si>
  <si>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</si>
  <si>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1，领后褶皱多</t>
  </si>
  <si>
    <t>2，黑色注意浮毛杂质</t>
  </si>
  <si>
    <t>3，订魔术贴距边太窄</t>
  </si>
  <si>
    <t>4，线拉链多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</si>
  <si>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</si>
  <si>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</si>
  <si>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</si>
  <si>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</si>
  <si>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</si>
  <si>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</si>
  <si>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</si>
  <si>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</si>
  <si>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</si>
  <si>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</si>
  <si>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</si>
  <si>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</si>
  <si>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</si>
  <si>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</si>
  <si>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</si>
  <si>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</si>
  <si>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</si>
  <si>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</si>
  <si>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</si>
  <si>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</si>
  <si>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</si>
  <si>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</si>
  <si>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</si>
  <si>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</si>
  <si>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</si>
  <si>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</si>
  <si>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</si>
  <si>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</si>
  <si>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</si>
  <si>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</si>
  <si>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</si>
  <si>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</si>
  <si>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</si>
  <si>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</si>
  <si>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</si>
  <si>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</si>
  <si>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胸围</t>
  </si>
  <si>
    <t>112</t>
  </si>
  <si>
    <t>0.5/0</t>
  </si>
  <si>
    <t>腰围</t>
  </si>
  <si>
    <t>108</t>
  </si>
  <si>
    <t>0/-0.5</t>
  </si>
  <si>
    <t>摆围</t>
  </si>
  <si>
    <t>肩宽</t>
  </si>
  <si>
    <t>-0.5/-0.4</t>
  </si>
  <si>
    <t>-0.6/-0.8</t>
  </si>
  <si>
    <t>-1/-0.7</t>
  </si>
  <si>
    <t>-1/-1</t>
  </si>
  <si>
    <t>-0.8/-0.8</t>
  </si>
  <si>
    <t>肩点袖长</t>
  </si>
  <si>
    <t>0/-0.1</t>
  </si>
  <si>
    <t>-0.2/-0.2</t>
  </si>
  <si>
    <t>0/-0.3</t>
  </si>
  <si>
    <t>袖肥/2</t>
  </si>
  <si>
    <t>+0.2/+0.2</t>
  </si>
  <si>
    <t>+0.3/+0.3</t>
  </si>
  <si>
    <t>袖肘围/2</t>
  </si>
  <si>
    <t>袖口围/2（平量）</t>
  </si>
  <si>
    <t>袖口围/2（拉量）</t>
  </si>
  <si>
    <t>前领高</t>
  </si>
  <si>
    <t>上领围</t>
  </si>
  <si>
    <t>+0.4/+0.3</t>
  </si>
  <si>
    <t>+0.5/+0.3</t>
  </si>
  <si>
    <t>下领围</t>
  </si>
  <si>
    <t>侧插袋（含车库）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</si>
  <si>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</si>
  <si>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</si>
  <si>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</si>
  <si>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</si>
  <si>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</si>
  <si>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</si>
  <si>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</si>
  <si>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</si>
  <si>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</si>
  <si>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</si>
  <si>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</si>
  <si>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</si>
  <si>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</si>
  <si>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</si>
  <si>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</si>
  <si>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</si>
  <si>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1、注意下摆贴条不要紧，避免面上褶皱不平，</t>
  </si>
  <si>
    <t>2、袖口注意不要吃纵不匀斜绺褶皱，</t>
  </si>
  <si>
    <t>3、胸袋下口拼缝要注意平整</t>
  </si>
  <si>
    <t>4、下摆不能吃纵不能斜绺</t>
  </si>
  <si>
    <t>5、注意压胶不要出现死折，褶皱吃纵不匀的情况</t>
  </si>
  <si>
    <t>6、门襟两侧要平服，</t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</si>
  <si>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</si>
  <si>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</si>
  <si>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</si>
  <si>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</si>
  <si>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</si>
  <si>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</si>
  <si>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</si>
  <si>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</si>
  <si>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</si>
  <si>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</si>
  <si>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</si>
  <si>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</si>
  <si>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盛原工厂期货正品仓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</si>
  <si>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</si>
  <si>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</si>
  <si>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</si>
  <si>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</si>
  <si>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</si>
  <si>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</si>
  <si>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</si>
  <si>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</si>
  <si>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</si>
  <si>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</si>
  <si>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</si>
  <si>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采购凭证编号：CGDD24050700027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</si>
  <si>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</si>
  <si>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</si>
  <si>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</si>
  <si>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</si>
  <si>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</si>
  <si>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</si>
  <si>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</si>
  <si>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</si>
  <si>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</si>
  <si>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</si>
  <si>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</si>
  <si>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</si>
  <si>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</si>
  <si>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</si>
  <si>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黑色：3#4#9#</t>
  </si>
  <si>
    <t>蓝岩黑：1#6#7#</t>
  </si>
  <si>
    <t>岩石黄：5#9#13#</t>
  </si>
  <si>
    <t>山影灰：4#7#11#14#</t>
  </si>
  <si>
    <t>迷踪绿：6#10#12#</t>
  </si>
  <si>
    <t>情况说明：</t>
  </si>
  <si>
    <t xml:space="preserve">【问题点描述】  </t>
  </si>
  <si>
    <t>1，有少量脏污，线毛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</si>
  <si>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</si>
  <si>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</si>
  <si>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</si>
  <si>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</si>
  <si>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</si>
  <si>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</si>
  <si>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</si>
  <si>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</si>
  <si>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</si>
  <si>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铜牛-雅宁</t>
  </si>
  <si>
    <t xml:space="preserve">     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</si>
  <si>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</si>
  <si>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</si>
  <si>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</si>
  <si>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</si>
  <si>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</si>
  <si>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</si>
  <si>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</si>
  <si>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</si>
  <si>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</si>
  <si>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</si>
  <si>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</si>
  <si>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</si>
  <si>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</si>
  <si>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</si>
  <si>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</si>
  <si>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</si>
  <si>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</si>
  <si>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1/2</t>
  </si>
  <si>
    <t>FW11970</t>
  </si>
  <si>
    <t>赢合</t>
  </si>
  <si>
    <t>3/1</t>
  </si>
  <si>
    <t>1/4</t>
  </si>
  <si>
    <t>8/11</t>
  </si>
  <si>
    <t>6/10</t>
  </si>
  <si>
    <t>云母灰</t>
  </si>
  <si>
    <t>制表时间：2024/4/21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</si>
  <si>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</si>
  <si>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</si>
  <si>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</si>
  <si>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</si>
  <si>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</si>
  <si>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</si>
  <si>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</si>
  <si>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</si>
  <si>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</si>
  <si>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</si>
  <si>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5/7</t>
  </si>
  <si>
    <t>极地白</t>
  </si>
  <si>
    <t>YES</t>
  </si>
  <si>
    <t>2/8</t>
  </si>
  <si>
    <t>卵石色</t>
  </si>
  <si>
    <t>7/11</t>
  </si>
  <si>
    <t>原木色</t>
  </si>
  <si>
    <t>6/9</t>
  </si>
  <si>
    <t>藏蓝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</si>
  <si>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</si>
  <si>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</si>
  <si>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</si>
  <si>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</si>
  <si>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</si>
  <si>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</si>
  <si>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</si>
  <si>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</si>
  <si>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</si>
  <si>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</si>
  <si>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0.5*0.5军工格梭织</t>
  </si>
  <si>
    <t>G09FW0440</t>
  </si>
  <si>
    <t>210T</t>
  </si>
  <si>
    <t>台华</t>
  </si>
  <si>
    <t>G14FW1100</t>
  </si>
  <si>
    <t>超细天鹅绒</t>
  </si>
  <si>
    <t>新颜</t>
  </si>
  <si>
    <t>3/5</t>
  </si>
  <si>
    <t>3/9</t>
  </si>
  <si>
    <t>3/8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</si>
  <si>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</si>
  <si>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</si>
  <si>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</si>
  <si>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</si>
  <si>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</si>
  <si>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</si>
  <si>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</si>
  <si>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</si>
  <si>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</si>
  <si>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</si>
  <si>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</si>
  <si>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</si>
  <si>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</si>
  <si>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</si>
  <si>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</si>
  <si>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</si>
  <si>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</si>
  <si>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</si>
  <si>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</si>
  <si>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FW11850</t>
  </si>
  <si>
    <t>所有缝份</t>
  </si>
  <si>
    <t>胶条</t>
  </si>
  <si>
    <t>印花</t>
  </si>
  <si>
    <t>装饰胶</t>
  </si>
  <si>
    <t>洗测2次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</si>
  <si>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</si>
  <si>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</si>
  <si>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</si>
  <si>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</si>
  <si>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</si>
  <si>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</si>
  <si>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</si>
  <si>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</si>
  <si>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 xml:space="preserve">订卡织带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</si>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</sst>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6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2"/>
      <name val="华文楷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华文楷体"/>
      <charset val="134"/>
    </font>
    <font>
      <sz val="12"/>
      <color theme="1"/>
      <name val="宋体"/>
      <charset val="134"/>
      <scheme val="major"/>
    </font>
    <font>
      <b/>
      <sz val="16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" fillId="7" borderId="64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65" applyNumberFormat="0" applyFill="0" applyAlignment="0" applyProtection="0">
      <alignment vertical="center"/>
    </xf>
    <xf numFmtId="0" fontId="50" fillId="0" borderId="65" applyNumberFormat="0" applyFill="0" applyAlignment="0" applyProtection="0">
      <alignment vertical="center"/>
    </xf>
    <xf numFmtId="0" fontId="51" fillId="0" borderId="6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8" borderId="67" applyNumberFormat="0" applyAlignment="0" applyProtection="0">
      <alignment vertical="center"/>
    </xf>
    <xf numFmtId="0" fontId="53" fillId="9" borderId="68" applyNumberFormat="0" applyAlignment="0" applyProtection="0">
      <alignment vertical="center"/>
    </xf>
    <xf numFmtId="0" fontId="54" fillId="9" borderId="67" applyNumberFormat="0" applyAlignment="0" applyProtection="0">
      <alignment vertical="center"/>
    </xf>
    <xf numFmtId="0" fontId="55" fillId="10" borderId="69" applyNumberFormat="0" applyAlignment="0" applyProtection="0">
      <alignment vertical="center"/>
    </xf>
    <xf numFmtId="0" fontId="56" fillId="0" borderId="70" applyNumberFormat="0" applyFill="0" applyAlignment="0" applyProtection="0">
      <alignment vertical="center"/>
    </xf>
    <xf numFmtId="0" fontId="57" fillId="0" borderId="71" applyNumberFormat="0" applyFill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63" fillId="0" borderId="0">
      <alignment vertical="center"/>
    </xf>
    <xf numFmtId="0" fontId="19" fillId="0" borderId="0">
      <alignment vertical="center"/>
    </xf>
    <xf numFmtId="0" fontId="19" fillId="0" borderId="0"/>
    <xf numFmtId="0" fontId="1" fillId="0" borderId="0">
      <alignment vertical="center"/>
    </xf>
    <xf numFmtId="0" fontId="19" fillId="0" borderId="0"/>
    <xf numFmtId="0" fontId="19" fillId="0" borderId="0"/>
    <xf numFmtId="176" fontId="64" fillId="0" borderId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63" fillId="0" borderId="0">
      <alignment vertical="center"/>
    </xf>
    <xf numFmtId="0" fontId="22" fillId="0" borderId="0">
      <alignment vertical="center"/>
    </xf>
    <xf numFmtId="0" fontId="65" fillId="0" borderId="0">
      <alignment vertical="center"/>
    </xf>
  </cellStyleXfs>
  <cellXfs count="391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3" borderId="0" xfId="55" applyFont="1" applyFill="1"/>
    <xf numFmtId="0" fontId="14" fillId="0" borderId="0" xfId="0" applyFont="1" applyFill="1" applyAlignment="1">
      <alignment vertical="center"/>
    </xf>
    <xf numFmtId="0" fontId="13" fillId="3" borderId="0" xfId="55" applyFont="1" applyFill="1" applyAlignment="1">
      <alignment horizontal="center"/>
    </xf>
    <xf numFmtId="0" fontId="13" fillId="3" borderId="9" xfId="55" applyFont="1" applyFill="1" applyBorder="1" applyAlignment="1">
      <alignment horizontal="center" vertical="center"/>
    </xf>
    <xf numFmtId="0" fontId="13" fillId="3" borderId="0" xfId="55" applyFont="1" applyFill="1" applyAlignment="1">
      <alignment horizontal="center" vertical="center"/>
    </xf>
    <xf numFmtId="0" fontId="15" fillId="0" borderId="2" xfId="57" applyFont="1" applyBorder="1" applyAlignment="1">
      <alignment horizontal="center"/>
    </xf>
    <xf numFmtId="0" fontId="15" fillId="0" borderId="10" xfId="57" applyFont="1" applyBorder="1" applyAlignment="1">
      <alignment horizontal="center"/>
    </xf>
    <xf numFmtId="0" fontId="13" fillId="3" borderId="10" xfId="55" applyFont="1" applyFill="1" applyBorder="1" applyAlignment="1">
      <alignment horizontal="left" vertical="center"/>
    </xf>
    <xf numFmtId="0" fontId="13" fillId="3" borderId="11" xfId="55" applyFont="1" applyFill="1" applyBorder="1" applyAlignment="1">
      <alignment horizontal="left" vertical="center"/>
    </xf>
    <xf numFmtId="0" fontId="15" fillId="0" borderId="3" xfId="57" applyFont="1" applyBorder="1" applyAlignment="1">
      <alignment horizontal="left" vertical="center"/>
    </xf>
    <xf numFmtId="0" fontId="15" fillId="0" borderId="3" xfId="57" applyFont="1" applyBorder="1" applyAlignment="1">
      <alignment horizontal="center" vertical="center"/>
    </xf>
    <xf numFmtId="0" fontId="15" fillId="0" borderId="2" xfId="57" applyFont="1" applyBorder="1" applyAlignment="1">
      <alignment horizontal="center" vertical="center"/>
    </xf>
    <xf numFmtId="0" fontId="15" fillId="0" borderId="7" xfId="57" applyFont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6" fillId="0" borderId="2" xfId="64" applyFont="1" applyBorder="1" applyAlignment="1">
      <alignment horizontal="left" vertical="top"/>
    </xf>
    <xf numFmtId="0" fontId="16" fillId="0" borderId="2" xfId="64" applyFont="1" applyBorder="1" applyAlignment="1">
      <alignment horizontal="left" vertical="top" wrapText="1"/>
    </xf>
    <xf numFmtId="0" fontId="17" fillId="3" borderId="0" xfId="56" applyFont="1" applyFill="1">
      <alignment vertical="center"/>
    </xf>
    <xf numFmtId="0" fontId="17" fillId="3" borderId="0" xfId="56" applyFont="1" applyFill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3" fillId="3" borderId="2" xfId="55" applyFont="1" applyFill="1" applyBorder="1" applyAlignment="1">
      <alignment horizontal="center"/>
    </xf>
    <xf numFmtId="14" fontId="13" fillId="3" borderId="0" xfId="55" applyNumberFormat="1" applyFont="1" applyFill="1"/>
    <xf numFmtId="0" fontId="19" fillId="0" borderId="0" xfId="54" applyFill="1" applyBorder="1" applyAlignment="1">
      <alignment horizontal="left" vertical="center"/>
    </xf>
    <xf numFmtId="0" fontId="19" fillId="0" borderId="0" xfId="54" applyFont="1" applyFill="1" applyAlignment="1">
      <alignment horizontal="left" vertical="center"/>
    </xf>
    <xf numFmtId="0" fontId="19" fillId="0" borderId="0" xfId="54" applyFill="1" applyAlignment="1">
      <alignment horizontal="left" vertical="center"/>
    </xf>
    <xf numFmtId="0" fontId="20" fillId="0" borderId="12" xfId="54" applyFont="1" applyFill="1" applyBorder="1" applyAlignment="1">
      <alignment horizontal="center" vertical="top"/>
    </xf>
    <xf numFmtId="0" fontId="21" fillId="0" borderId="13" xfId="54" applyFont="1" applyFill="1" applyBorder="1" applyAlignment="1">
      <alignment horizontal="left" vertical="center"/>
    </xf>
    <xf numFmtId="0" fontId="22" fillId="0" borderId="14" xfId="54" applyFont="1" applyFill="1" applyBorder="1" applyAlignment="1">
      <alignment horizontal="center" vertical="center"/>
    </xf>
    <xf numFmtId="0" fontId="21" fillId="0" borderId="14" xfId="54" applyFont="1" applyFill="1" applyBorder="1" applyAlignment="1">
      <alignment horizontal="center" vertical="center"/>
    </xf>
    <xf numFmtId="0" fontId="23" fillId="0" borderId="14" xfId="54" applyFont="1" applyFill="1" applyBorder="1" applyAlignment="1">
      <alignment vertical="center"/>
    </xf>
    <xf numFmtId="0" fontId="21" fillId="0" borderId="14" xfId="54" applyFont="1" applyFill="1" applyBorder="1" applyAlignment="1">
      <alignment vertical="center"/>
    </xf>
    <xf numFmtId="0" fontId="23" fillId="0" borderId="14" xfId="54" applyFont="1" applyFill="1" applyBorder="1" applyAlignment="1">
      <alignment horizontal="center" vertical="center"/>
    </xf>
    <xf numFmtId="0" fontId="21" fillId="0" borderId="15" xfId="54" applyFont="1" applyFill="1" applyBorder="1" applyAlignment="1">
      <alignment vertical="center"/>
    </xf>
    <xf numFmtId="0" fontId="22" fillId="0" borderId="16" xfId="54" applyFont="1" applyFill="1" applyBorder="1" applyAlignment="1">
      <alignment horizontal="center" vertical="center"/>
    </xf>
    <xf numFmtId="0" fontId="21" fillId="0" borderId="16" xfId="54" applyFont="1" applyFill="1" applyBorder="1" applyAlignment="1">
      <alignment vertical="center"/>
    </xf>
    <xf numFmtId="178" fontId="23" fillId="0" borderId="16" xfId="54" applyNumberFormat="1" applyFont="1" applyFill="1" applyBorder="1" applyAlignment="1">
      <alignment horizontal="center" vertical="center"/>
    </xf>
    <xf numFmtId="0" fontId="21" fillId="0" borderId="16" xfId="54" applyFont="1" applyFill="1" applyBorder="1" applyAlignment="1">
      <alignment horizontal="center" vertical="center"/>
    </xf>
    <xf numFmtId="0" fontId="21" fillId="0" borderId="15" xfId="54" applyFont="1" applyFill="1" applyBorder="1" applyAlignment="1">
      <alignment horizontal="left" vertical="center"/>
    </xf>
    <xf numFmtId="0" fontId="22" fillId="0" borderId="16" xfId="54" applyFont="1" applyFill="1" applyBorder="1" applyAlignment="1">
      <alignment horizontal="right" vertical="center"/>
    </xf>
    <xf numFmtId="0" fontId="21" fillId="0" borderId="16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horizontal="center" vertical="center"/>
    </xf>
    <xf numFmtId="0" fontId="21" fillId="0" borderId="17" xfId="54" applyFont="1" applyFill="1" applyBorder="1" applyAlignment="1">
      <alignment vertical="center"/>
    </xf>
    <xf numFmtId="0" fontId="22" fillId="0" borderId="18" xfId="54" applyFont="1" applyFill="1" applyBorder="1" applyAlignment="1">
      <alignment horizontal="center" vertical="center"/>
    </xf>
    <xf numFmtId="0" fontId="21" fillId="0" borderId="18" xfId="54" applyFont="1" applyFill="1" applyBorder="1" applyAlignment="1">
      <alignment vertical="center"/>
    </xf>
    <xf numFmtId="0" fontId="23" fillId="0" borderId="18" xfId="54" applyFont="1" applyFill="1" applyBorder="1" applyAlignment="1">
      <alignment vertical="center"/>
    </xf>
    <xf numFmtId="0" fontId="23" fillId="0" borderId="18" xfId="54" applyFont="1" applyFill="1" applyBorder="1" applyAlignment="1">
      <alignment horizontal="left" vertical="center"/>
    </xf>
    <xf numFmtId="0" fontId="21" fillId="0" borderId="18" xfId="54" applyFont="1" applyFill="1" applyBorder="1" applyAlignment="1">
      <alignment horizontal="left" vertical="center"/>
    </xf>
    <xf numFmtId="0" fontId="21" fillId="0" borderId="0" xfId="54" applyFont="1" applyFill="1" applyBorder="1" applyAlignment="1">
      <alignment vertical="center"/>
    </xf>
    <xf numFmtId="0" fontId="23" fillId="0" borderId="0" xfId="54" applyFont="1" applyFill="1" applyBorder="1" applyAlignment="1">
      <alignment vertical="center"/>
    </xf>
    <xf numFmtId="0" fontId="23" fillId="0" borderId="0" xfId="54" applyFont="1" applyFill="1" applyAlignment="1">
      <alignment horizontal="left" vertical="center"/>
    </xf>
    <xf numFmtId="0" fontId="21" fillId="0" borderId="13" xfId="54" applyFont="1" applyFill="1" applyBorder="1" applyAlignment="1">
      <alignment vertical="center"/>
    </xf>
    <xf numFmtId="0" fontId="21" fillId="0" borderId="19" xfId="54" applyFont="1" applyFill="1" applyBorder="1" applyAlignment="1">
      <alignment horizontal="left" vertical="center"/>
    </xf>
    <xf numFmtId="0" fontId="21" fillId="0" borderId="20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vertical="center"/>
    </xf>
    <xf numFmtId="0" fontId="23" fillId="0" borderId="21" xfId="54" applyFont="1" applyFill="1" applyBorder="1" applyAlignment="1">
      <alignment horizontal="center" vertical="center"/>
    </xf>
    <xf numFmtId="0" fontId="23" fillId="0" borderId="22" xfId="54" applyFont="1" applyFill="1" applyBorder="1" applyAlignment="1">
      <alignment horizontal="center" vertical="center"/>
    </xf>
    <xf numFmtId="0" fontId="24" fillId="0" borderId="23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horizontal="left" vertical="center"/>
    </xf>
    <xf numFmtId="0" fontId="21" fillId="0" borderId="14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/>
    </xf>
    <xf numFmtId="0" fontId="23" fillId="0" borderId="23" xfId="54" applyFont="1" applyFill="1" applyBorder="1" applyAlignment="1">
      <alignment horizontal="left" vertical="center"/>
    </xf>
    <xf numFmtId="0" fontId="23" fillId="0" borderId="22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 wrapText="1"/>
    </xf>
    <xf numFmtId="0" fontId="23" fillId="0" borderId="16" xfId="54" applyFont="1" applyFill="1" applyBorder="1" applyAlignment="1">
      <alignment horizontal="left" vertical="center" wrapText="1"/>
    </xf>
    <xf numFmtId="0" fontId="21" fillId="0" borderId="17" xfId="54" applyFont="1" applyFill="1" applyBorder="1" applyAlignment="1">
      <alignment horizontal="left" vertical="center"/>
    </xf>
    <xf numFmtId="0" fontId="19" fillId="0" borderId="18" xfId="54" applyFill="1" applyBorder="1" applyAlignment="1">
      <alignment horizontal="center" vertical="center"/>
    </xf>
    <xf numFmtId="0" fontId="21" fillId="0" borderId="24" xfId="54" applyFont="1" applyFill="1" applyBorder="1" applyAlignment="1">
      <alignment horizontal="center" vertical="center"/>
    </xf>
    <xf numFmtId="0" fontId="21" fillId="0" borderId="25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26" fillId="0" borderId="23" xfId="54" applyFont="1" applyFill="1" applyBorder="1" applyAlignment="1">
      <alignment horizontal="left" vertical="center"/>
    </xf>
    <xf numFmtId="0" fontId="26" fillId="0" borderId="22" xfId="54" applyFont="1" applyFill="1" applyBorder="1" applyAlignment="1">
      <alignment horizontal="left" vertical="center"/>
    </xf>
    <xf numFmtId="0" fontId="19" fillId="0" borderId="23" xfId="54" applyFont="1" applyFill="1" applyBorder="1" applyAlignment="1">
      <alignment horizontal="left" vertical="center"/>
    </xf>
    <xf numFmtId="0" fontId="19" fillId="0" borderId="22" xfId="54" applyFont="1" applyFill="1" applyBorder="1" applyAlignment="1">
      <alignment horizontal="left" vertical="center"/>
    </xf>
    <xf numFmtId="0" fontId="27" fillId="0" borderId="23" xfId="54" applyFont="1" applyFill="1" applyBorder="1" applyAlignment="1">
      <alignment horizontal="left" vertical="center"/>
    </xf>
    <xf numFmtId="0" fontId="23" fillId="0" borderId="26" xfId="54" applyFont="1" applyFill="1" applyBorder="1" applyAlignment="1">
      <alignment horizontal="left" vertical="center"/>
    </xf>
    <xf numFmtId="0" fontId="23" fillId="0" borderId="27" xfId="54" applyFont="1" applyFill="1" applyBorder="1" applyAlignment="1">
      <alignment horizontal="left" vertical="center"/>
    </xf>
    <xf numFmtId="0" fontId="24" fillId="0" borderId="13" xfId="54" applyFont="1" applyFill="1" applyBorder="1" applyAlignment="1">
      <alignment horizontal="left" vertical="center"/>
    </xf>
    <xf numFmtId="0" fontId="24" fillId="0" borderId="14" xfId="54" applyFont="1" applyFill="1" applyBorder="1" applyAlignment="1">
      <alignment horizontal="left" vertical="center"/>
    </xf>
    <xf numFmtId="0" fontId="21" fillId="0" borderId="21" xfId="54" applyFont="1" applyFill="1" applyBorder="1" applyAlignment="1">
      <alignment horizontal="left" vertical="center"/>
    </xf>
    <xf numFmtId="0" fontId="21" fillId="0" borderId="28" xfId="54" applyFont="1" applyFill="1" applyBorder="1" applyAlignment="1">
      <alignment horizontal="left" vertical="center"/>
    </xf>
    <xf numFmtId="0" fontId="23" fillId="0" borderId="18" xfId="54" applyFont="1" applyFill="1" applyBorder="1" applyAlignment="1">
      <alignment horizontal="center" vertical="center"/>
    </xf>
    <xf numFmtId="178" fontId="23" fillId="0" borderId="18" xfId="54" applyNumberFormat="1" applyFont="1" applyFill="1" applyBorder="1" applyAlignment="1">
      <alignment vertical="center"/>
    </xf>
    <xf numFmtId="0" fontId="21" fillId="0" borderId="18" xfId="54" applyFont="1" applyFill="1" applyBorder="1" applyAlignment="1">
      <alignment horizontal="center" vertical="center"/>
    </xf>
    <xf numFmtId="0" fontId="23" fillId="0" borderId="29" xfId="54" applyFont="1" applyFill="1" applyBorder="1" applyAlignment="1">
      <alignment horizontal="center" vertical="center"/>
    </xf>
    <xf numFmtId="0" fontId="21" fillId="0" borderId="30" xfId="54" applyFont="1" applyFill="1" applyBorder="1" applyAlignment="1">
      <alignment horizontal="center" vertical="center"/>
    </xf>
    <xf numFmtId="0" fontId="23" fillId="0" borderId="30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21" fillId="0" borderId="32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center" vertical="center"/>
    </xf>
    <xf numFmtId="0" fontId="24" fillId="0" borderId="33" xfId="54" applyFont="1" applyFill="1" applyBorder="1" applyAlignment="1">
      <alignment horizontal="left" vertical="center"/>
    </xf>
    <xf numFmtId="0" fontId="21" fillId="0" borderId="29" xfId="54" applyFont="1" applyFill="1" applyBorder="1" applyAlignment="1">
      <alignment horizontal="left" vertical="center"/>
    </xf>
    <xf numFmtId="0" fontId="21" fillId="0" borderId="30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left" vertical="center"/>
    </xf>
    <xf numFmtId="0" fontId="23" fillId="0" borderId="30" xfId="54" applyFont="1" applyFill="1" applyBorder="1" applyAlignment="1">
      <alignment horizontal="left" vertical="center" wrapText="1"/>
    </xf>
    <xf numFmtId="0" fontId="19" fillId="0" borderId="31" xfId="54" applyFill="1" applyBorder="1" applyAlignment="1">
      <alignment horizontal="center" vertical="center"/>
    </xf>
    <xf numFmtId="0" fontId="25" fillId="0" borderId="33" xfId="54" applyFont="1" applyFill="1" applyBorder="1" applyAlignment="1">
      <alignment horizontal="left" vertical="center"/>
    </xf>
    <xf numFmtId="0" fontId="26" fillId="0" borderId="33" xfId="54" applyFont="1" applyFill="1" applyBorder="1" applyAlignment="1">
      <alignment horizontal="left" vertical="center"/>
    </xf>
    <xf numFmtId="0" fontId="19" fillId="0" borderId="33" xfId="54" applyFont="1" applyFill="1" applyBorder="1" applyAlignment="1">
      <alignment horizontal="left" vertical="center"/>
    </xf>
    <xf numFmtId="0" fontId="23" fillId="0" borderId="34" xfId="54" applyFont="1" applyFill="1" applyBorder="1" applyAlignment="1">
      <alignment horizontal="left" vertical="center"/>
    </xf>
    <xf numFmtId="0" fontId="24" fillId="0" borderId="29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9" fillId="0" borderId="0" xfId="54" applyFont="1" applyAlignment="1">
      <alignment horizontal="left" vertical="center"/>
    </xf>
    <xf numFmtId="0" fontId="28" fillId="0" borderId="12" xfId="54" applyFont="1" applyBorder="1" applyAlignment="1">
      <alignment horizontal="center" vertical="top"/>
    </xf>
    <xf numFmtId="0" fontId="27" fillId="0" borderId="35" xfId="54" applyFont="1" applyBorder="1" applyAlignment="1">
      <alignment horizontal="left" vertical="center"/>
    </xf>
    <xf numFmtId="0" fontId="22" fillId="0" borderId="36" xfId="54" applyFont="1" applyBorder="1" applyAlignment="1">
      <alignment horizontal="center" vertical="center"/>
    </xf>
    <xf numFmtId="0" fontId="27" fillId="0" borderId="36" xfId="54" applyFont="1" applyBorder="1" applyAlignment="1">
      <alignment horizontal="center" vertical="center"/>
    </xf>
    <xf numFmtId="0" fontId="24" fillId="0" borderId="36" xfId="54" applyFont="1" applyBorder="1" applyAlignment="1">
      <alignment horizontal="left" vertical="center"/>
    </xf>
    <xf numFmtId="0" fontId="24" fillId="0" borderId="13" xfId="54" applyFont="1" applyBorder="1" applyAlignment="1">
      <alignment horizontal="center" vertical="center"/>
    </xf>
    <xf numFmtId="0" fontId="24" fillId="0" borderId="14" xfId="54" applyFont="1" applyBorder="1" applyAlignment="1">
      <alignment horizontal="center" vertical="center"/>
    </xf>
    <xf numFmtId="0" fontId="24" fillId="0" borderId="29" xfId="54" applyFont="1" applyBorder="1" applyAlignment="1">
      <alignment horizontal="center" vertical="center"/>
    </xf>
    <xf numFmtId="0" fontId="27" fillId="0" borderId="13" xfId="54" applyFont="1" applyBorder="1" applyAlignment="1">
      <alignment horizontal="center" vertical="center"/>
    </xf>
    <xf numFmtId="0" fontId="27" fillId="0" borderId="14" xfId="54" applyFont="1" applyBorder="1" applyAlignment="1">
      <alignment horizontal="center" vertical="center"/>
    </xf>
    <xf numFmtId="0" fontId="27" fillId="0" borderId="29" xfId="54" applyFont="1" applyBorder="1" applyAlignment="1">
      <alignment horizontal="center" vertical="center"/>
    </xf>
    <xf numFmtId="0" fontId="24" fillId="0" borderId="15" xfId="54" applyFont="1" applyBorder="1" applyAlignment="1">
      <alignment horizontal="left" vertical="center"/>
    </xf>
    <xf numFmtId="0" fontId="22" fillId="0" borderId="16" xfId="54" applyFont="1" applyBorder="1" applyAlignment="1">
      <alignment horizontal="left" vertical="center"/>
    </xf>
    <xf numFmtId="0" fontId="22" fillId="0" borderId="30" xfId="54" applyFont="1" applyBorder="1" applyAlignment="1">
      <alignment horizontal="left" vertical="center"/>
    </xf>
    <xf numFmtId="0" fontId="24" fillId="0" borderId="16" xfId="54" applyFont="1" applyBorder="1" applyAlignment="1">
      <alignment horizontal="left" vertical="center"/>
    </xf>
    <xf numFmtId="14" fontId="22" fillId="0" borderId="16" xfId="54" applyNumberFormat="1" applyFont="1" applyBorder="1" applyAlignment="1">
      <alignment horizontal="center" vertical="center"/>
    </xf>
    <xf numFmtId="14" fontId="22" fillId="0" borderId="30" xfId="54" applyNumberFormat="1" applyFont="1" applyBorder="1" applyAlignment="1">
      <alignment horizontal="center" vertical="center"/>
    </xf>
    <xf numFmtId="0" fontId="24" fillId="0" borderId="15" xfId="54" applyFont="1" applyBorder="1" applyAlignment="1">
      <alignment vertical="center"/>
    </xf>
    <xf numFmtId="0" fontId="22" fillId="0" borderId="16" xfId="54" applyNumberFormat="1" applyFont="1" applyFill="1" applyBorder="1" applyAlignment="1" applyProtection="1">
      <alignment horizontal="center" vertical="center"/>
    </xf>
    <xf numFmtId="0" fontId="22" fillId="0" borderId="30" xfId="54" applyFont="1" applyBorder="1" applyAlignment="1">
      <alignment horizontal="center" vertical="center"/>
    </xf>
    <xf numFmtId="0" fontId="22" fillId="0" borderId="16" xfId="54" applyNumberFormat="1" applyFont="1" applyBorder="1" applyAlignment="1">
      <alignment horizontal="center" vertical="center"/>
    </xf>
    <xf numFmtId="49" fontId="22" fillId="0" borderId="30" xfId="54" applyNumberFormat="1" applyFont="1" applyBorder="1" applyAlignment="1">
      <alignment horizontal="center" vertical="center"/>
    </xf>
    <xf numFmtId="0" fontId="24" fillId="0" borderId="15" xfId="54" applyFont="1" applyBorder="1" applyAlignment="1">
      <alignment horizontal="center" vertical="center"/>
    </xf>
    <xf numFmtId="0" fontId="22" fillId="0" borderId="21" xfId="54" applyFont="1" applyBorder="1" applyAlignment="1">
      <alignment horizontal="left" vertical="center"/>
    </xf>
    <xf numFmtId="0" fontId="22" fillId="0" borderId="33" xfId="54" applyFont="1" applyBorder="1" applyAlignment="1">
      <alignment horizontal="left" vertical="center"/>
    </xf>
    <xf numFmtId="0" fontId="22" fillId="0" borderId="15" xfId="54" applyFont="1" applyBorder="1" applyAlignment="1">
      <alignment horizontal="left" vertical="center"/>
    </xf>
    <xf numFmtId="0" fontId="29" fillId="0" borderId="17" xfId="54" applyFont="1" applyBorder="1" applyAlignment="1">
      <alignment vertical="center"/>
    </xf>
    <xf numFmtId="0" fontId="30" fillId="0" borderId="18" xfId="6" applyNumberFormat="1" applyFont="1" applyFill="1" applyBorder="1" applyAlignment="1" applyProtection="1">
      <alignment horizontal="center" vertical="center" wrapText="1"/>
    </xf>
    <xf numFmtId="0" fontId="22" fillId="0" borderId="31" xfId="54" applyFont="1" applyBorder="1" applyAlignment="1">
      <alignment horizontal="center" vertical="center" wrapText="1"/>
    </xf>
    <xf numFmtId="0" fontId="24" fillId="0" borderId="17" xfId="54" applyFont="1" applyBorder="1" applyAlignment="1">
      <alignment horizontal="left" vertical="center"/>
    </xf>
    <xf numFmtId="0" fontId="24" fillId="0" borderId="18" xfId="54" applyFont="1" applyBorder="1" applyAlignment="1">
      <alignment horizontal="left" vertical="center"/>
    </xf>
    <xf numFmtId="14" fontId="22" fillId="0" borderId="18" xfId="54" applyNumberFormat="1" applyFont="1" applyBorder="1" applyAlignment="1">
      <alignment horizontal="center" vertical="center" wrapText="1"/>
    </xf>
    <xf numFmtId="14" fontId="22" fillId="0" borderId="31" xfId="54" applyNumberFormat="1" applyFont="1" applyBorder="1" applyAlignment="1">
      <alignment horizontal="center" vertical="center" wrapText="1"/>
    </xf>
    <xf numFmtId="0" fontId="27" fillId="0" borderId="0" xfId="54" applyFont="1" applyBorder="1" applyAlignment="1">
      <alignment horizontal="left" vertical="center"/>
    </xf>
    <xf numFmtId="0" fontId="24" fillId="0" borderId="13" xfId="54" applyFont="1" applyBorder="1" applyAlignment="1">
      <alignment vertical="center"/>
    </xf>
    <xf numFmtId="0" fontId="19" fillId="0" borderId="14" xfId="54" applyFont="1" applyBorder="1" applyAlignment="1">
      <alignment horizontal="left" vertical="center"/>
    </xf>
    <xf numFmtId="0" fontId="22" fillId="0" borderId="14" xfId="54" applyFont="1" applyBorder="1" applyAlignment="1">
      <alignment horizontal="left" vertical="center"/>
    </xf>
    <xf numFmtId="0" fontId="19" fillId="0" borderId="14" xfId="54" applyFont="1" applyBorder="1" applyAlignment="1">
      <alignment vertical="center"/>
    </xf>
    <xf numFmtId="0" fontId="24" fillId="0" borderId="14" xfId="54" applyFont="1" applyBorder="1" applyAlignment="1">
      <alignment vertical="center"/>
    </xf>
    <xf numFmtId="0" fontId="19" fillId="0" borderId="16" xfId="54" applyFont="1" applyBorder="1" applyAlignment="1">
      <alignment horizontal="left" vertical="center"/>
    </xf>
    <xf numFmtId="0" fontId="19" fillId="0" borderId="16" xfId="54" applyFont="1" applyBorder="1" applyAlignment="1">
      <alignment vertical="center"/>
    </xf>
    <xf numFmtId="0" fontId="24" fillId="0" borderId="16" xfId="54" applyFont="1" applyBorder="1" applyAlignment="1">
      <alignment vertical="center"/>
    </xf>
    <xf numFmtId="0" fontId="24" fillId="0" borderId="0" xfId="54" applyFont="1" applyBorder="1" applyAlignment="1">
      <alignment horizontal="left" vertical="center"/>
    </xf>
    <xf numFmtId="0" fontId="23" fillId="0" borderId="13" xfId="54" applyFont="1" applyBorder="1" applyAlignment="1">
      <alignment horizontal="left" vertical="center"/>
    </xf>
    <xf numFmtId="0" fontId="23" fillId="0" borderId="14" xfId="54" applyFont="1" applyBorder="1" applyAlignment="1">
      <alignment horizontal="left" vertical="center"/>
    </xf>
    <xf numFmtId="0" fontId="23" fillId="0" borderId="23" xfId="54" applyFont="1" applyBorder="1" applyAlignment="1">
      <alignment horizontal="left" vertical="center"/>
    </xf>
    <xf numFmtId="0" fontId="23" fillId="0" borderId="22" xfId="54" applyFont="1" applyBorder="1" applyAlignment="1">
      <alignment horizontal="left" vertical="center"/>
    </xf>
    <xf numFmtId="0" fontId="23" fillId="0" borderId="28" xfId="54" applyFont="1" applyBorder="1" applyAlignment="1">
      <alignment horizontal="left" vertical="center"/>
    </xf>
    <xf numFmtId="0" fontId="23" fillId="0" borderId="21" xfId="54" applyFont="1" applyBorder="1" applyAlignment="1">
      <alignment horizontal="left" vertical="center"/>
    </xf>
    <xf numFmtId="0" fontId="22" fillId="0" borderId="17" xfId="54" applyFont="1" applyBorder="1" applyAlignment="1">
      <alignment horizontal="left" vertical="center"/>
    </xf>
    <xf numFmtId="0" fontId="22" fillId="0" borderId="18" xfId="54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4" fillId="0" borderId="15" xfId="54" applyFont="1" applyFill="1" applyBorder="1" applyAlignment="1">
      <alignment horizontal="left" vertical="center"/>
    </xf>
    <xf numFmtId="0" fontId="22" fillId="0" borderId="16" xfId="54" applyFont="1" applyFill="1" applyBorder="1" applyAlignment="1">
      <alignment horizontal="left" vertical="center"/>
    </xf>
    <xf numFmtId="0" fontId="24" fillId="0" borderId="17" xfId="54" applyFont="1" applyBorder="1" applyAlignment="1">
      <alignment horizontal="center" vertical="center"/>
    </xf>
    <xf numFmtId="0" fontId="24" fillId="0" borderId="18" xfId="54" applyFont="1" applyBorder="1" applyAlignment="1">
      <alignment horizontal="center" vertical="center"/>
    </xf>
    <xf numFmtId="0" fontId="24" fillId="0" borderId="16" xfId="54" applyFont="1" applyBorder="1" applyAlignment="1">
      <alignment horizontal="center" vertical="center"/>
    </xf>
    <xf numFmtId="0" fontId="21" fillId="0" borderId="16" xfId="54" applyFont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0" fontId="24" fillId="0" borderId="27" xfId="54" applyFont="1" applyFill="1" applyBorder="1" applyAlignment="1">
      <alignment horizontal="left" vertical="center"/>
    </xf>
    <xf numFmtId="0" fontId="27" fillId="0" borderId="0" xfId="54" applyFont="1" applyFill="1" applyBorder="1" applyAlignment="1">
      <alignment horizontal="left" vertical="center"/>
    </xf>
    <xf numFmtId="0" fontId="22" fillId="0" borderId="23" xfId="54" applyFont="1" applyFill="1" applyBorder="1" applyAlignment="1">
      <alignment horizontal="left" vertical="center"/>
    </xf>
    <xf numFmtId="0" fontId="22" fillId="0" borderId="22" xfId="54" applyFont="1" applyFill="1" applyBorder="1" applyAlignment="1">
      <alignment horizontal="left" vertical="center"/>
    </xf>
    <xf numFmtId="0" fontId="24" fillId="0" borderId="23" xfId="54" applyFont="1" applyBorder="1" applyAlignment="1">
      <alignment horizontal="left" vertical="center"/>
    </xf>
    <xf numFmtId="0" fontId="24" fillId="0" borderId="22" xfId="54" applyFont="1" applyBorder="1" applyAlignment="1">
      <alignment horizontal="left" vertical="center"/>
    </xf>
    <xf numFmtId="0" fontId="27" fillId="0" borderId="37" xfId="54" applyFont="1" applyBorder="1" applyAlignment="1">
      <alignment vertical="center"/>
    </xf>
    <xf numFmtId="0" fontId="22" fillId="0" borderId="38" xfId="54" applyFont="1" applyBorder="1" applyAlignment="1">
      <alignment horizontal="center" vertical="center"/>
    </xf>
    <xf numFmtId="0" fontId="27" fillId="0" borderId="38" xfId="54" applyFont="1" applyBorder="1" applyAlignment="1">
      <alignment vertical="center"/>
    </xf>
    <xf numFmtId="0" fontId="22" fillId="0" borderId="38" xfId="54" applyFont="1" applyBorder="1" applyAlignment="1">
      <alignment vertical="center"/>
    </xf>
    <xf numFmtId="58" fontId="19" fillId="0" borderId="38" xfId="54" applyNumberFormat="1" applyFont="1" applyBorder="1" applyAlignment="1">
      <alignment vertical="center"/>
    </xf>
    <xf numFmtId="0" fontId="27" fillId="0" borderId="38" xfId="54" applyFont="1" applyBorder="1" applyAlignment="1">
      <alignment horizontal="center" vertical="center"/>
    </xf>
    <xf numFmtId="0" fontId="27" fillId="0" borderId="39" xfId="54" applyFont="1" applyFill="1" applyBorder="1" applyAlignment="1">
      <alignment horizontal="left" vertical="center"/>
    </xf>
    <xf numFmtId="0" fontId="27" fillId="0" borderId="38" xfId="54" applyFont="1" applyFill="1" applyBorder="1" applyAlignment="1">
      <alignment horizontal="left" vertical="center"/>
    </xf>
    <xf numFmtId="0" fontId="27" fillId="0" borderId="40" xfId="54" applyFont="1" applyFill="1" applyBorder="1" applyAlignment="1">
      <alignment horizontal="center" vertical="center"/>
    </xf>
    <xf numFmtId="0" fontId="27" fillId="0" borderId="41" xfId="54" applyFont="1" applyFill="1" applyBorder="1" applyAlignment="1">
      <alignment horizontal="center" vertical="center"/>
    </xf>
    <xf numFmtId="0" fontId="27" fillId="0" borderId="17" xfId="54" applyFont="1" applyFill="1" applyBorder="1" applyAlignment="1">
      <alignment horizontal="center" vertical="center"/>
    </xf>
    <xf numFmtId="0" fontId="27" fillId="0" borderId="18" xfId="54" applyFont="1" applyFill="1" applyBorder="1" applyAlignment="1">
      <alignment horizontal="center" vertical="center"/>
    </xf>
    <xf numFmtId="58" fontId="27" fillId="0" borderId="38" xfId="54" applyNumberFormat="1" applyFont="1" applyBorder="1" applyAlignment="1">
      <alignment vertical="center"/>
    </xf>
    <xf numFmtId="0" fontId="19" fillId="0" borderId="36" xfId="54" applyFont="1" applyBorder="1" applyAlignment="1">
      <alignment horizontal="center" vertical="center"/>
    </xf>
    <xf numFmtId="0" fontId="19" fillId="0" borderId="42" xfId="54" applyFont="1" applyBorder="1" applyAlignment="1">
      <alignment horizontal="center" vertical="center"/>
    </xf>
    <xf numFmtId="0" fontId="24" fillId="0" borderId="30" xfId="54" applyFont="1" applyBorder="1" applyAlignment="1">
      <alignment horizontal="center" vertical="center"/>
    </xf>
    <xf numFmtId="0" fontId="24" fillId="0" borderId="31" xfId="54" applyFont="1" applyBorder="1" applyAlignment="1">
      <alignment horizontal="left" vertical="center"/>
    </xf>
    <xf numFmtId="0" fontId="22" fillId="0" borderId="29" xfId="54" applyFont="1" applyBorder="1" applyAlignment="1">
      <alignment horizontal="left" vertical="center"/>
    </xf>
    <xf numFmtId="0" fontId="21" fillId="0" borderId="14" xfId="54" applyFont="1" applyBorder="1" applyAlignment="1">
      <alignment horizontal="left" vertical="center"/>
    </xf>
    <xf numFmtId="0" fontId="21" fillId="0" borderId="29" xfId="54" applyFont="1" applyBorder="1" applyAlignment="1">
      <alignment horizontal="left" vertical="center"/>
    </xf>
    <xf numFmtId="0" fontId="21" fillId="0" borderId="21" xfId="54" applyFont="1" applyBorder="1" applyAlignment="1">
      <alignment horizontal="left" vertical="center"/>
    </xf>
    <xf numFmtId="0" fontId="21" fillId="0" borderId="22" xfId="54" applyFont="1" applyBorder="1" applyAlignment="1">
      <alignment horizontal="left" vertical="center"/>
    </xf>
    <xf numFmtId="0" fontId="21" fillId="0" borderId="33" xfId="54" applyFont="1" applyBorder="1" applyAlignment="1">
      <alignment horizontal="left" vertical="center"/>
    </xf>
    <xf numFmtId="0" fontId="22" fillId="0" borderId="31" xfId="54" applyFont="1" applyBorder="1" applyAlignment="1">
      <alignment horizontal="left" vertical="center"/>
    </xf>
    <xf numFmtId="0" fontId="22" fillId="0" borderId="30" xfId="54" applyFont="1" applyFill="1" applyBorder="1" applyAlignment="1">
      <alignment horizontal="left" vertical="center"/>
    </xf>
    <xf numFmtId="0" fontId="24" fillId="0" borderId="31" xfId="54" applyFont="1" applyBorder="1" applyAlignment="1">
      <alignment horizontal="center" vertical="center"/>
    </xf>
    <xf numFmtId="0" fontId="21" fillId="0" borderId="30" xfId="54" applyFont="1" applyBorder="1" applyAlignment="1">
      <alignment horizontal="left" vertical="center"/>
    </xf>
    <xf numFmtId="0" fontId="24" fillId="0" borderId="34" xfId="54" applyFont="1" applyFill="1" applyBorder="1" applyAlignment="1">
      <alignment horizontal="left" vertical="center"/>
    </xf>
    <xf numFmtId="0" fontId="22" fillId="0" borderId="33" xfId="54" applyFont="1" applyFill="1" applyBorder="1" applyAlignment="1">
      <alignment horizontal="left" vertical="center"/>
    </xf>
    <xf numFmtId="0" fontId="24" fillId="0" borderId="33" xfId="54" applyFont="1" applyBorder="1" applyAlignment="1">
      <alignment horizontal="left" vertical="center"/>
    </xf>
    <xf numFmtId="0" fontId="22" fillId="0" borderId="43" xfId="54" applyFont="1" applyBorder="1" applyAlignment="1">
      <alignment horizontal="center" vertical="center"/>
    </xf>
    <xf numFmtId="0" fontId="27" fillId="0" borderId="44" xfId="54" applyFont="1" applyFill="1" applyBorder="1" applyAlignment="1">
      <alignment horizontal="left" vertical="center"/>
    </xf>
    <xf numFmtId="0" fontId="27" fillId="0" borderId="45" xfId="54" applyFont="1" applyFill="1" applyBorder="1" applyAlignment="1">
      <alignment horizontal="center" vertical="center"/>
    </xf>
    <xf numFmtId="0" fontId="27" fillId="0" borderId="31" xfId="54" applyFont="1" applyFill="1" applyBorder="1" applyAlignment="1">
      <alignment horizontal="center" vertical="center"/>
    </xf>
    <xf numFmtId="0" fontId="19" fillId="0" borderId="38" xfId="54" applyFont="1" applyBorder="1" applyAlignment="1">
      <alignment horizontal="center" vertical="center"/>
    </xf>
    <xf numFmtId="0" fontId="19" fillId="0" borderId="43" xfId="54" applyFont="1" applyBorder="1" applyAlignment="1">
      <alignment horizontal="center" vertical="center"/>
    </xf>
    <xf numFmtId="0" fontId="31" fillId="3" borderId="0" xfId="55" applyFont="1" applyFill="1"/>
    <xf numFmtId="0" fontId="32" fillId="0" borderId="2" xfId="57" applyFont="1" applyBorder="1" applyAlignment="1">
      <alignment horizontal="center"/>
    </xf>
    <xf numFmtId="0" fontId="32" fillId="0" borderId="3" xfId="57" applyFont="1" applyBorder="1" applyAlignment="1">
      <alignment horizontal="left" vertical="center"/>
    </xf>
    <xf numFmtId="0" fontId="32" fillId="0" borderId="3" xfId="57" applyFont="1" applyBorder="1" applyAlignment="1">
      <alignment horizontal="center" vertical="center"/>
    </xf>
    <xf numFmtId="0" fontId="32" fillId="0" borderId="2" xfId="57" applyFont="1" applyBorder="1" applyAlignment="1">
      <alignment horizontal="center" vertical="center"/>
    </xf>
    <xf numFmtId="0" fontId="32" fillId="0" borderId="7" xfId="57" applyFont="1" applyBorder="1" applyAlignment="1">
      <alignment horizontal="center" vertical="center"/>
    </xf>
    <xf numFmtId="0" fontId="32" fillId="0" borderId="2" xfId="57" applyFont="1" applyFill="1" applyBorder="1" applyAlignment="1">
      <alignment horizontal="center" vertical="center"/>
    </xf>
    <xf numFmtId="0" fontId="33" fillId="0" borderId="2" xfId="64" applyFont="1" applyBorder="1" applyAlignment="1">
      <alignment horizontal="left" vertical="top"/>
    </xf>
    <xf numFmtId="0" fontId="33" fillId="0" borderId="2" xfId="64" applyFont="1" applyBorder="1" applyAlignment="1">
      <alignment horizontal="left" vertical="top" wrapText="1"/>
    </xf>
    <xf numFmtId="0" fontId="0" fillId="3" borderId="0" xfId="56" applyFont="1" applyFill="1">
      <alignment vertical="center"/>
    </xf>
    <xf numFmtId="0" fontId="34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9" fillId="0" borderId="0" xfId="54" applyFont="1" applyBorder="1" applyAlignment="1">
      <alignment horizontal="left" vertical="center"/>
    </xf>
    <xf numFmtId="0" fontId="35" fillId="0" borderId="12" xfId="54" applyFont="1" applyBorder="1" applyAlignment="1">
      <alignment horizontal="center" vertical="top"/>
    </xf>
    <xf numFmtId="0" fontId="22" fillId="0" borderId="16" xfId="54" applyFont="1" applyBorder="1" applyAlignment="1">
      <alignment vertical="center"/>
    </xf>
    <xf numFmtId="0" fontId="22" fillId="0" borderId="30" xfId="54" applyFont="1" applyBorder="1" applyAlignment="1">
      <alignment vertical="center"/>
    </xf>
    <xf numFmtId="0" fontId="36" fillId="0" borderId="18" xfId="6" applyNumberFormat="1" applyFont="1" applyFill="1" applyBorder="1" applyAlignment="1" applyProtection="1">
      <alignment horizontal="center" vertical="center" wrapText="1"/>
    </xf>
    <xf numFmtId="0" fontId="37" fillId="0" borderId="31" xfId="54" applyFont="1" applyBorder="1" applyAlignment="1">
      <alignment horizontal="center" vertical="center" wrapText="1"/>
    </xf>
    <xf numFmtId="14" fontId="22" fillId="0" borderId="18" xfId="54" applyNumberFormat="1" applyFont="1" applyBorder="1" applyAlignment="1">
      <alignment horizontal="center" vertical="center"/>
    </xf>
    <xf numFmtId="14" fontId="22" fillId="0" borderId="31" xfId="54" applyNumberFormat="1" applyFont="1" applyBorder="1" applyAlignment="1">
      <alignment horizontal="center" vertical="center"/>
    </xf>
    <xf numFmtId="0" fontId="24" fillId="0" borderId="46" xfId="54" applyFont="1" applyBorder="1" applyAlignment="1">
      <alignment horizontal="left" vertical="center"/>
    </xf>
    <xf numFmtId="0" fontId="24" fillId="0" borderId="24" xfId="54" applyFont="1" applyBorder="1" applyAlignment="1">
      <alignment horizontal="left" vertical="center"/>
    </xf>
    <xf numFmtId="0" fontId="27" fillId="0" borderId="39" xfId="54" applyFont="1" applyBorder="1" applyAlignment="1">
      <alignment horizontal="left" vertical="center"/>
    </xf>
    <xf numFmtId="0" fontId="27" fillId="0" borderId="38" xfId="54" applyFont="1" applyBorder="1" applyAlignment="1">
      <alignment horizontal="left" vertical="center"/>
    </xf>
    <xf numFmtId="0" fontId="24" fillId="0" borderId="40" xfId="54" applyFont="1" applyBorder="1" applyAlignment="1">
      <alignment vertical="center"/>
    </xf>
    <xf numFmtId="0" fontId="19" fillId="0" borderId="41" xfId="54" applyFont="1" applyBorder="1" applyAlignment="1">
      <alignment horizontal="left" vertical="center"/>
    </xf>
    <xf numFmtId="0" fontId="22" fillId="0" borderId="41" xfId="54" applyFont="1" applyBorder="1" applyAlignment="1">
      <alignment horizontal="left" vertical="center"/>
    </xf>
    <xf numFmtId="0" fontId="19" fillId="0" borderId="41" xfId="54" applyFont="1" applyBorder="1" applyAlignment="1">
      <alignment vertical="center"/>
    </xf>
    <xf numFmtId="0" fontId="24" fillId="0" borderId="41" xfId="54" applyFont="1" applyBorder="1" applyAlignment="1">
      <alignment vertical="center"/>
    </xf>
    <xf numFmtId="0" fontId="24" fillId="0" borderId="40" xfId="54" applyFont="1" applyBorder="1" applyAlignment="1">
      <alignment horizontal="center" vertical="center"/>
    </xf>
    <xf numFmtId="0" fontId="22" fillId="0" borderId="41" xfId="54" applyFont="1" applyBorder="1" applyAlignment="1">
      <alignment horizontal="center" vertical="center"/>
    </xf>
    <xf numFmtId="0" fontId="24" fillId="0" borderId="41" xfId="54" applyFont="1" applyBorder="1" applyAlignment="1">
      <alignment horizontal="center" vertical="center"/>
    </xf>
    <xf numFmtId="0" fontId="19" fillId="0" borderId="41" xfId="54" applyFont="1" applyBorder="1" applyAlignment="1">
      <alignment horizontal="center" vertical="center"/>
    </xf>
    <xf numFmtId="0" fontId="22" fillId="0" borderId="16" xfId="54" applyFont="1" applyBorder="1" applyAlignment="1">
      <alignment horizontal="center" vertical="center"/>
    </xf>
    <xf numFmtId="0" fontId="19" fillId="0" borderId="16" xfId="54" applyFont="1" applyBorder="1" applyAlignment="1">
      <alignment horizontal="center" vertical="center"/>
    </xf>
    <xf numFmtId="0" fontId="24" fillId="0" borderId="26" xfId="54" applyFont="1" applyBorder="1" applyAlignment="1">
      <alignment horizontal="left" vertical="center" wrapText="1"/>
    </xf>
    <xf numFmtId="0" fontId="24" fillId="0" borderId="27" xfId="54" applyFont="1" applyBorder="1" applyAlignment="1">
      <alignment horizontal="left" vertical="center" wrapText="1"/>
    </xf>
    <xf numFmtId="0" fontId="24" fillId="0" borderId="40" xfId="54" applyFont="1" applyBorder="1" applyAlignment="1">
      <alignment horizontal="left" vertical="center"/>
    </xf>
    <xf numFmtId="0" fontId="24" fillId="0" borderId="41" xfId="54" applyFont="1" applyBorder="1" applyAlignment="1">
      <alignment horizontal="left" vertical="center"/>
    </xf>
    <xf numFmtId="0" fontId="38" fillId="0" borderId="47" xfId="54" applyFont="1" applyBorder="1" applyAlignment="1">
      <alignment horizontal="left" vertical="center" wrapText="1"/>
    </xf>
    <xf numFmtId="9" fontId="22" fillId="0" borderId="16" xfId="54" applyNumberFormat="1" applyFont="1" applyBorder="1" applyAlignment="1">
      <alignment horizontal="center" vertical="center"/>
    </xf>
    <xf numFmtId="0" fontId="27" fillId="0" borderId="39" xfId="0" applyFont="1" applyBorder="1" applyAlignment="1">
      <alignment horizontal="left" vertical="center"/>
    </xf>
    <xf numFmtId="0" fontId="27" fillId="0" borderId="38" xfId="0" applyFont="1" applyBorder="1" applyAlignment="1">
      <alignment horizontal="left" vertical="center"/>
    </xf>
    <xf numFmtId="9" fontId="22" fillId="0" borderId="25" xfId="54" applyNumberFormat="1" applyFont="1" applyBorder="1" applyAlignment="1">
      <alignment horizontal="left" vertical="center"/>
    </xf>
    <xf numFmtId="9" fontId="22" fillId="0" borderId="20" xfId="54" applyNumberFormat="1" applyFont="1" applyBorder="1" applyAlignment="1">
      <alignment horizontal="left" vertical="center"/>
    </xf>
    <xf numFmtId="9" fontId="22" fillId="0" borderId="26" xfId="54" applyNumberFormat="1" applyFont="1" applyBorder="1" applyAlignment="1">
      <alignment horizontal="left" vertical="center"/>
    </xf>
    <xf numFmtId="9" fontId="22" fillId="0" borderId="27" xfId="54" applyNumberFormat="1" applyFont="1" applyBorder="1" applyAlignment="1">
      <alignment horizontal="left" vertical="center"/>
    </xf>
    <xf numFmtId="0" fontId="21" fillId="0" borderId="40" xfId="54" applyFont="1" applyFill="1" applyBorder="1" applyAlignment="1">
      <alignment horizontal="left" vertical="center"/>
    </xf>
    <xf numFmtId="0" fontId="21" fillId="0" borderId="41" xfId="54" applyFont="1" applyFill="1" applyBorder="1" applyAlignment="1">
      <alignment horizontal="left" vertical="center"/>
    </xf>
    <xf numFmtId="0" fontId="21" fillId="0" borderId="48" xfId="54" applyFont="1" applyFill="1" applyBorder="1" applyAlignment="1">
      <alignment horizontal="left" vertical="center"/>
    </xf>
    <xf numFmtId="0" fontId="21" fillId="0" borderId="27" xfId="54" applyFont="1" applyFill="1" applyBorder="1" applyAlignment="1">
      <alignment horizontal="left" vertical="center"/>
    </xf>
    <xf numFmtId="0" fontId="27" fillId="0" borderId="24" xfId="54" applyFont="1" applyFill="1" applyBorder="1" applyAlignment="1">
      <alignment horizontal="left" vertical="center"/>
    </xf>
    <xf numFmtId="0" fontId="22" fillId="0" borderId="49" xfId="54" applyFont="1" applyFill="1" applyBorder="1" applyAlignment="1">
      <alignment horizontal="left" vertical="center"/>
    </xf>
    <xf numFmtId="0" fontId="22" fillId="0" borderId="50" xfId="54" applyFont="1" applyFill="1" applyBorder="1" applyAlignment="1">
      <alignment horizontal="left" vertical="center"/>
    </xf>
    <xf numFmtId="0" fontId="27" fillId="0" borderId="35" xfId="54" applyFont="1" applyBorder="1" applyAlignment="1">
      <alignment vertical="center"/>
    </xf>
    <xf numFmtId="0" fontId="39" fillId="0" borderId="38" xfId="54" applyFont="1" applyBorder="1" applyAlignment="1">
      <alignment horizontal="center" vertical="center"/>
    </xf>
    <xf numFmtId="0" fontId="27" fillId="0" borderId="36" xfId="54" applyFont="1" applyBorder="1" applyAlignment="1">
      <alignment vertical="center"/>
    </xf>
    <xf numFmtId="0" fontId="22" fillId="0" borderId="51" xfId="54" applyFont="1" applyBorder="1" applyAlignment="1">
      <alignment vertical="center"/>
    </xf>
    <xf numFmtId="0" fontId="27" fillId="0" borderId="51" xfId="54" applyFont="1" applyBorder="1" applyAlignment="1">
      <alignment vertical="center"/>
    </xf>
    <xf numFmtId="58" fontId="19" fillId="0" borderId="36" xfId="54" applyNumberFormat="1" applyFont="1" applyBorder="1" applyAlignment="1">
      <alignment vertical="center"/>
    </xf>
    <xf numFmtId="0" fontId="27" fillId="0" borderId="24" xfId="54" applyFont="1" applyBorder="1" applyAlignment="1">
      <alignment horizontal="center" vertical="center"/>
    </xf>
    <xf numFmtId="0" fontId="22" fillId="0" borderId="46" xfId="54" applyFont="1" applyFill="1" applyBorder="1" applyAlignment="1">
      <alignment horizontal="left" vertical="center"/>
    </xf>
    <xf numFmtId="0" fontId="22" fillId="0" borderId="24" xfId="54" applyFont="1" applyFill="1" applyBorder="1" applyAlignment="1">
      <alignment horizontal="left" vertical="center"/>
    </xf>
    <xf numFmtId="0" fontId="19" fillId="0" borderId="51" xfId="54" applyFont="1" applyBorder="1" applyAlignment="1">
      <alignment vertical="center"/>
    </xf>
    <xf numFmtId="0" fontId="24" fillId="0" borderId="52" xfId="54" applyFont="1" applyBorder="1" applyAlignment="1">
      <alignment horizontal="left" vertical="center"/>
    </xf>
    <xf numFmtId="0" fontId="27" fillId="0" borderId="44" xfId="54" applyFont="1" applyBorder="1" applyAlignment="1">
      <alignment horizontal="left" vertical="center"/>
    </xf>
    <xf numFmtId="0" fontId="22" fillId="0" borderId="45" xfId="54" applyFont="1" applyBorder="1" applyAlignment="1">
      <alignment horizontal="left" vertical="center"/>
    </xf>
    <xf numFmtId="0" fontId="24" fillId="0" borderId="0" xfId="54" applyFont="1" applyBorder="1" applyAlignment="1">
      <alignment vertical="center"/>
    </xf>
    <xf numFmtId="0" fontId="24" fillId="0" borderId="34" xfId="54" applyFont="1" applyBorder="1" applyAlignment="1">
      <alignment horizontal="left" vertical="center" wrapText="1"/>
    </xf>
    <xf numFmtId="0" fontId="24" fillId="0" borderId="45" xfId="54" applyFont="1" applyBorder="1" applyAlignment="1">
      <alignment horizontal="left" vertical="center"/>
    </xf>
    <xf numFmtId="0" fontId="40" fillId="0" borderId="30" xfId="54" applyFont="1" applyBorder="1" applyAlignment="1">
      <alignment horizontal="left" vertical="center"/>
    </xf>
    <xf numFmtId="0" fontId="23" fillId="0" borderId="30" xfId="54" applyFont="1" applyBorder="1" applyAlignment="1">
      <alignment horizontal="left" vertical="center"/>
    </xf>
    <xf numFmtId="0" fontId="27" fillId="0" borderId="44" xfId="0" applyFont="1" applyBorder="1" applyAlignment="1">
      <alignment horizontal="left" vertical="center"/>
    </xf>
    <xf numFmtId="9" fontId="22" fillId="0" borderId="32" xfId="54" applyNumberFormat="1" applyFont="1" applyBorder="1" applyAlignment="1">
      <alignment horizontal="left" vertical="center"/>
    </xf>
    <xf numFmtId="9" fontId="22" fillId="0" borderId="34" xfId="54" applyNumberFormat="1" applyFont="1" applyBorder="1" applyAlignment="1">
      <alignment horizontal="left" vertical="center"/>
    </xf>
    <xf numFmtId="0" fontId="21" fillId="0" borderId="45" xfId="54" applyFont="1" applyFill="1" applyBorder="1" applyAlignment="1">
      <alignment horizontal="left" vertical="center"/>
    </xf>
    <xf numFmtId="0" fontId="21" fillId="0" borderId="34" xfId="54" applyFont="1" applyFill="1" applyBorder="1" applyAlignment="1">
      <alignment horizontal="left" vertical="center"/>
    </xf>
    <xf numFmtId="0" fontId="22" fillId="0" borderId="53" xfId="54" applyFont="1" applyFill="1" applyBorder="1" applyAlignment="1">
      <alignment horizontal="left" vertical="center"/>
    </xf>
    <xf numFmtId="0" fontId="27" fillId="0" borderId="54" xfId="54" applyFont="1" applyBorder="1" applyAlignment="1">
      <alignment horizontal="center" vertical="center"/>
    </xf>
    <xf numFmtId="0" fontId="22" fillId="0" borderId="51" xfId="54" applyFont="1" applyBorder="1" applyAlignment="1">
      <alignment horizontal="center" vertical="center"/>
    </xf>
    <xf numFmtId="0" fontId="22" fillId="0" borderId="52" xfId="54" applyFont="1" applyBorder="1" applyAlignment="1">
      <alignment horizontal="center" vertical="center"/>
    </xf>
    <xf numFmtId="0" fontId="22" fillId="0" borderId="52" xfId="54" applyFont="1" applyFill="1" applyBorder="1" applyAlignment="1">
      <alignment horizontal="left" vertical="center"/>
    </xf>
    <xf numFmtId="0" fontId="41" fillId="0" borderId="55" xfId="0" applyFont="1" applyBorder="1" applyAlignment="1">
      <alignment horizontal="center" vertical="center" wrapText="1"/>
    </xf>
    <xf numFmtId="0" fontId="41" fillId="0" borderId="56" xfId="0" applyFont="1" applyBorder="1" applyAlignment="1">
      <alignment horizontal="center" vertical="center" wrapText="1"/>
    </xf>
    <xf numFmtId="0" fontId="42" fillId="0" borderId="57" xfId="0" applyFont="1" applyBorder="1"/>
    <xf numFmtId="0" fontId="42" fillId="0" borderId="2" xfId="0" applyFont="1" applyBorder="1"/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4" borderId="5" xfId="0" applyFont="1" applyFill="1" applyBorder="1" applyAlignment="1">
      <alignment horizontal="center" vertical="center"/>
    </xf>
    <xf numFmtId="0" fontId="42" fillId="4" borderId="7" xfId="0" applyFont="1" applyFill="1" applyBorder="1" applyAlignment="1">
      <alignment horizontal="center" vertical="center"/>
    </xf>
    <xf numFmtId="0" fontId="42" fillId="4" borderId="2" xfId="0" applyFont="1" applyFill="1" applyBorder="1"/>
    <xf numFmtId="0" fontId="0" fillId="0" borderId="57" xfId="0" applyBorder="1"/>
    <xf numFmtId="0" fontId="0" fillId="0" borderId="2" xfId="0" applyBorder="1"/>
    <xf numFmtId="0" fontId="0" fillId="4" borderId="2" xfId="0" applyFill="1" applyBorder="1"/>
    <xf numFmtId="0" fontId="0" fillId="0" borderId="58" xfId="0" applyBorder="1"/>
    <xf numFmtId="0" fontId="0" fillId="0" borderId="59" xfId="0" applyBorder="1"/>
    <xf numFmtId="0" fontId="0" fillId="4" borderId="59" xfId="0" applyFill="1" applyBorder="1"/>
    <xf numFmtId="0" fontId="0" fillId="5" borderId="0" xfId="0" applyFill="1"/>
    <xf numFmtId="0" fontId="41" fillId="0" borderId="60" xfId="0" applyFont="1" applyBorder="1" applyAlignment="1">
      <alignment horizontal="center" vertical="center" wrapText="1"/>
    </xf>
    <xf numFmtId="0" fontId="42" fillId="0" borderId="61" xfId="0" applyFont="1" applyBorder="1" applyAlignment="1">
      <alignment horizontal="center" vertical="center"/>
    </xf>
    <xf numFmtId="0" fontId="42" fillId="0" borderId="62" xfId="0" applyFont="1" applyBorder="1"/>
    <xf numFmtId="0" fontId="0" fillId="0" borderId="62" xfId="0" applyBorder="1"/>
    <xf numFmtId="0" fontId="0" fillId="0" borderId="6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43" fillId="6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42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3844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2139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2092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384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2092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193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2139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193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1717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384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193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193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08200"/>
              <a:ext cx="393700" cy="339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384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1781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368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165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3559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47775"/>
              <a:ext cx="393700" cy="1955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382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572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188595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1850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134620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7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139065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9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187960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1915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57275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47775"/>
              <a:ext cx="393700" cy="2006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3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574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2456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4234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232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2329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4234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2329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2329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2329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232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232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241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574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3844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193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0993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0993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20</xdr:row>
      <xdr:rowOff>0</xdr:rowOff>
    </xdr:from>
    <xdr:to>
      <xdr:col>9</xdr:col>
      <xdr:colOff>465455</xdr:colOff>
      <xdr:row>20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20</xdr:row>
      <xdr:rowOff>0</xdr:rowOff>
    </xdr:from>
    <xdr:to>
      <xdr:col>9</xdr:col>
      <xdr:colOff>465455</xdr:colOff>
      <xdr:row>20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479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693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1610"/>
              <a:ext cx="411480" cy="3105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693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693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70572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28900"/>
              <a:ext cx="7874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247900"/>
              <a:ext cx="406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120900"/>
              <a:ext cx="635000" cy="393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311400"/>
              <a:ext cx="635000" cy="368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6289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527300"/>
              <a:ext cx="635000" cy="301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08200"/>
              <a:ext cx="355600" cy="406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311400"/>
              <a:ext cx="355600" cy="368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6289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463800"/>
              <a:ext cx="355600" cy="504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08075"/>
              <a:ext cx="393700" cy="273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270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175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764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89100"/>
              <a:ext cx="5969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79600"/>
              <a:ext cx="5969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85900"/>
              <a:ext cx="774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85900"/>
              <a:ext cx="660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485900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275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2479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4384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08075"/>
              <a:ext cx="393700" cy="273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175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270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07285"/>
              <a:ext cx="51943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37050"/>
              <a:ext cx="1028700" cy="631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0300"/>
              <a:ext cx="7874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626995"/>
              <a:ext cx="6350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35200"/>
              <a:ext cx="635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413000"/>
              <a:ext cx="6985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38275"/>
              <a:ext cx="408940" cy="314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66900"/>
              <a:ext cx="408940" cy="2139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276225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276225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276225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276225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276225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23278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276225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276225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23278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workbookViewId="0">
      <selection activeCell="B31" sqref="B31"/>
    </sheetView>
  </sheetViews>
  <sheetFormatPr defaultColWidth="11" defaultRowHeight="15" outlineLevelCol="1"/>
  <cols>
    <col min="1" max="1" width="5.5" style="379" customWidth="1"/>
    <col min="2" max="2" width="96.3333333333333" style="380" customWidth="1"/>
    <col min="3" max="3" width="10.1666666666667" customWidth="1"/>
  </cols>
  <sheetData>
    <row r="1" customFormat="1" ht="21" customHeight="1" spans="1:2">
      <c r="A1" s="381"/>
      <c r="B1" s="382" t="s">
        <v>0</v>
      </c>
    </row>
    <row r="2" customFormat="1" spans="1:2">
      <c r="A2" s="383">
        <v>1</v>
      </c>
      <c r="B2" s="384" t="s">
        <v>1</v>
      </c>
    </row>
    <row r="3" customFormat="1" spans="1:2">
      <c r="A3" s="383">
        <v>2</v>
      </c>
      <c r="B3" s="384" t="s">
        <v>2</v>
      </c>
    </row>
    <row r="4" customFormat="1" spans="1:2">
      <c r="A4" s="383">
        <v>3</v>
      </c>
      <c r="B4" s="384" t="s">
        <v>3</v>
      </c>
    </row>
    <row r="5" customFormat="1" spans="1:2">
      <c r="A5" s="383">
        <v>4</v>
      </c>
      <c r="B5" s="384" t="s">
        <v>4</v>
      </c>
    </row>
    <row r="6" customFormat="1" spans="1:2">
      <c r="A6" s="383">
        <v>5</v>
      </c>
      <c r="B6" s="384" t="s">
        <v>5</v>
      </c>
    </row>
    <row r="7" customFormat="1" spans="1:2">
      <c r="A7" s="383">
        <v>6</v>
      </c>
      <c r="B7" s="384" t="s">
        <v>6</v>
      </c>
    </row>
    <row r="8" s="378" customFormat="1" ht="35" customHeight="1" spans="1:2">
      <c r="A8" s="385">
        <v>7</v>
      </c>
      <c r="B8" s="386" t="s">
        <v>7</v>
      </c>
    </row>
    <row r="9" customFormat="1" ht="19" customHeight="1" spans="1:2">
      <c r="A9" s="381"/>
      <c r="B9" s="387" t="s">
        <v>8</v>
      </c>
    </row>
    <row r="10" customFormat="1" ht="30" customHeight="1" spans="1:2">
      <c r="A10" s="383">
        <v>1</v>
      </c>
      <c r="B10" s="388" t="s">
        <v>9</v>
      </c>
    </row>
    <row r="11" customFormat="1" spans="1:2">
      <c r="A11" s="383">
        <v>2</v>
      </c>
      <c r="B11" s="386" t="s">
        <v>10</v>
      </c>
    </row>
    <row r="12" customFormat="1" spans="1:2">
      <c r="A12" s="383"/>
      <c r="B12" s="384"/>
    </row>
    <row r="13" customFormat="1" ht="21" spans="1:2">
      <c r="A13" s="381"/>
      <c r="B13" s="387" t="s">
        <v>11</v>
      </c>
    </row>
    <row r="14" customFormat="1" ht="30" spans="1:2">
      <c r="A14" s="383">
        <v>1</v>
      </c>
      <c r="B14" s="388" t="s">
        <v>12</v>
      </c>
    </row>
    <row r="15" customFormat="1" spans="1:2">
      <c r="A15" s="383">
        <v>2</v>
      </c>
      <c r="B15" s="384" t="s">
        <v>13</v>
      </c>
    </row>
    <row r="16" customFormat="1" spans="1:2">
      <c r="A16" s="383">
        <v>3</v>
      </c>
      <c r="B16" s="384" t="s">
        <v>14</v>
      </c>
    </row>
    <row r="17" customFormat="1" spans="1:2">
      <c r="A17" s="383"/>
      <c r="B17" s="384"/>
    </row>
    <row r="18" customFormat="1" ht="21" spans="1:2">
      <c r="A18" s="381"/>
      <c r="B18" s="387" t="s">
        <v>15</v>
      </c>
    </row>
    <row r="19" customFormat="1" ht="30" spans="1:2">
      <c r="A19" s="383">
        <v>1</v>
      </c>
      <c r="B19" s="388" t="s">
        <v>16</v>
      </c>
    </row>
    <row r="20" customFormat="1" spans="1:2">
      <c r="A20" s="383">
        <v>2</v>
      </c>
      <c r="B20" s="384" t="s">
        <v>17</v>
      </c>
    </row>
    <row r="21" customFormat="1" ht="30" spans="1:2">
      <c r="A21" s="383">
        <v>3</v>
      </c>
      <c r="B21" s="384" t="s">
        <v>18</v>
      </c>
    </row>
    <row r="22" customFormat="1" spans="1:2">
      <c r="A22" s="383"/>
      <c r="B22" s="384"/>
    </row>
    <row r="24" customFormat="1" spans="1:2">
      <c r="A24" s="389"/>
      <c r="B24" s="390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120" zoomScaleNormal="120" workbookViewId="0">
      <selection activeCell="D4" sqref="D4:D8"/>
    </sheetView>
  </sheetViews>
  <sheetFormatPr defaultColWidth="8.1" defaultRowHeight="1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6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291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264</v>
      </c>
      <c r="B2" s="7" t="s">
        <v>269</v>
      </c>
      <c r="C2" s="7" t="s">
        <v>265</v>
      </c>
      <c r="D2" s="7" t="s">
        <v>266</v>
      </c>
      <c r="E2" s="7" t="s">
        <v>267</v>
      </c>
      <c r="F2" s="7" t="s">
        <v>268</v>
      </c>
      <c r="G2" s="6" t="s">
        <v>292</v>
      </c>
      <c r="H2" s="6"/>
      <c r="I2" s="6" t="s">
        <v>293</v>
      </c>
      <c r="J2" s="6"/>
      <c r="K2" s="8" t="s">
        <v>294</v>
      </c>
      <c r="L2" s="57" t="s">
        <v>295</v>
      </c>
      <c r="M2" s="26" t="s">
        <v>296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297</v>
      </c>
      <c r="H3" s="6" t="s">
        <v>298</v>
      </c>
      <c r="I3" s="6" t="s">
        <v>297</v>
      </c>
      <c r="J3" s="6" t="s">
        <v>298</v>
      </c>
      <c r="K3" s="10"/>
      <c r="L3" s="58"/>
      <c r="M3" s="27"/>
    </row>
    <row r="4" s="54" customFormat="1" ht="18" customHeight="1" spans="1:13">
      <c r="A4" s="11">
        <v>1</v>
      </c>
      <c r="B4" s="11" t="s">
        <v>282</v>
      </c>
      <c r="C4" s="31" t="s">
        <v>299</v>
      </c>
      <c r="D4" s="12" t="s">
        <v>101</v>
      </c>
      <c r="E4" s="12" t="s">
        <v>300</v>
      </c>
      <c r="F4" s="14" t="s">
        <v>47</v>
      </c>
      <c r="G4" s="15">
        <v>-0.005</v>
      </c>
      <c r="H4" s="15">
        <v>-0.001</v>
      </c>
      <c r="I4" s="16">
        <v>-0.002</v>
      </c>
      <c r="J4" s="16">
        <v>-0.008</v>
      </c>
      <c r="K4" s="15">
        <f>SUM(G4:J4)</f>
        <v>-0.016</v>
      </c>
      <c r="L4" s="11"/>
      <c r="M4" s="11" t="s">
        <v>301</v>
      </c>
    </row>
    <row r="5" s="54" customFormat="1" ht="18" customHeight="1" spans="1:13">
      <c r="A5" s="11">
        <v>2</v>
      </c>
      <c r="B5" s="11" t="s">
        <v>282</v>
      </c>
      <c r="C5" s="31" t="s">
        <v>302</v>
      </c>
      <c r="D5" s="12" t="s">
        <v>103</v>
      </c>
      <c r="E5" s="12" t="s">
        <v>101</v>
      </c>
      <c r="F5" s="14" t="s">
        <v>47</v>
      </c>
      <c r="G5" s="15">
        <v>-0.005</v>
      </c>
      <c r="H5" s="15">
        <v>-0.003</v>
      </c>
      <c r="I5" s="16">
        <v>-0.003</v>
      </c>
      <c r="J5" s="16">
        <v>-0.009</v>
      </c>
      <c r="K5" s="15">
        <f>SUM(G5:J5)</f>
        <v>-0.02</v>
      </c>
      <c r="L5" s="11"/>
      <c r="M5" s="11" t="s">
        <v>301</v>
      </c>
    </row>
    <row r="6" s="54" customFormat="1" ht="18" customHeight="1" spans="1:13">
      <c r="A6" s="11">
        <v>3</v>
      </c>
      <c r="B6" s="11" t="s">
        <v>282</v>
      </c>
      <c r="C6" s="31" t="s">
        <v>284</v>
      </c>
      <c r="D6" s="12" t="s">
        <v>104</v>
      </c>
      <c r="E6" s="12" t="s">
        <v>303</v>
      </c>
      <c r="F6" s="14" t="s">
        <v>47</v>
      </c>
      <c r="G6" s="15">
        <v>-0.004</v>
      </c>
      <c r="H6" s="15">
        <v>-0.002</v>
      </c>
      <c r="I6" s="16">
        <v>-0.004</v>
      </c>
      <c r="J6" s="16">
        <v>-0.008</v>
      </c>
      <c r="K6" s="15">
        <f>SUM(G6:J6)</f>
        <v>-0.018</v>
      </c>
      <c r="L6" s="11"/>
      <c r="M6" s="11" t="s">
        <v>301</v>
      </c>
    </row>
    <row r="7" s="54" customFormat="1" ht="18" customHeight="1" spans="1:13">
      <c r="A7" s="11">
        <v>4</v>
      </c>
      <c r="B7" s="11" t="s">
        <v>282</v>
      </c>
      <c r="C7" s="31" t="s">
        <v>304</v>
      </c>
      <c r="D7" s="12" t="s">
        <v>105</v>
      </c>
      <c r="E7" s="12" t="s">
        <v>305</v>
      </c>
      <c r="F7" s="14" t="s">
        <v>47</v>
      </c>
      <c r="G7" s="15">
        <v>-0.005</v>
      </c>
      <c r="H7" s="15">
        <v>-0.001</v>
      </c>
      <c r="I7" s="16">
        <v>-0.002</v>
      </c>
      <c r="J7" s="16">
        <v>-0.008</v>
      </c>
      <c r="K7" s="15">
        <f>SUM(G7:J7)</f>
        <v>-0.016</v>
      </c>
      <c r="L7" s="11"/>
      <c r="M7" s="11" t="s">
        <v>301</v>
      </c>
    </row>
    <row r="8" s="54" customFormat="1" ht="18" customHeight="1" spans="1:13">
      <c r="A8" s="36">
        <v>5</v>
      </c>
      <c r="B8" s="11" t="s">
        <v>282</v>
      </c>
      <c r="C8" s="31" t="s">
        <v>306</v>
      </c>
      <c r="D8" s="12" t="s">
        <v>287</v>
      </c>
      <c r="E8" s="12" t="s">
        <v>307</v>
      </c>
      <c r="F8" s="14" t="s">
        <v>47</v>
      </c>
      <c r="G8" s="15">
        <v>-0.006</v>
      </c>
      <c r="H8" s="15">
        <v>-0.003</v>
      </c>
      <c r="I8" s="16">
        <v>-0.003</v>
      </c>
      <c r="J8" s="16">
        <v>-0.009</v>
      </c>
      <c r="K8" s="15">
        <f>SUM(G8:J8)</f>
        <v>-0.021</v>
      </c>
      <c r="L8" s="11"/>
      <c r="M8" s="11" t="s">
        <v>301</v>
      </c>
    </row>
    <row r="9" s="54" customFormat="1" ht="18" customHeight="1" spans="1:13">
      <c r="A9" s="11"/>
      <c r="B9" s="11"/>
      <c r="C9" s="31"/>
      <c r="D9" s="32"/>
      <c r="E9" s="12"/>
      <c r="F9" s="14"/>
      <c r="G9" s="15"/>
      <c r="H9" s="15"/>
      <c r="I9" s="16"/>
      <c r="J9" s="16"/>
      <c r="K9" s="15"/>
      <c r="L9" s="11"/>
      <c r="M9" s="11"/>
    </row>
    <row r="10" s="55" customFormat="1" ht="14.25" customHeight="1" spans="1:13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</row>
    <row r="11" s="1" customFormat="1" ht="14.25" customHeight="1" spans="1:1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="4" customFormat="1" ht="29.25" customHeight="1" spans="1:13">
      <c r="A12" s="20" t="s">
        <v>288</v>
      </c>
      <c r="B12" s="21"/>
      <c r="C12" s="21"/>
      <c r="D12" s="21"/>
      <c r="E12" s="22"/>
      <c r="F12" s="23"/>
      <c r="G12" s="34"/>
      <c r="H12" s="20" t="s">
        <v>289</v>
      </c>
      <c r="I12" s="21"/>
      <c r="J12" s="21"/>
      <c r="K12" s="22"/>
      <c r="L12" s="59"/>
      <c r="M12" s="29"/>
    </row>
    <row r="13" s="1" customFormat="1" ht="105" customHeight="1" spans="1:13">
      <c r="A13" s="56" t="s">
        <v>308</v>
      </c>
      <c r="B13" s="56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8 M9:M10 M11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view="pageBreakPreview" zoomScale="110" zoomScaleNormal="100" workbookViewId="0">
      <selection activeCell="F4" sqref="F4"/>
    </sheetView>
  </sheetViews>
  <sheetFormatPr defaultColWidth="8.1" defaultRowHeight="1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309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310</v>
      </c>
      <c r="B2" s="7" t="s">
        <v>269</v>
      </c>
      <c r="C2" s="7" t="s">
        <v>265</v>
      </c>
      <c r="D2" s="7" t="s">
        <v>266</v>
      </c>
      <c r="E2" s="7" t="s">
        <v>267</v>
      </c>
      <c r="F2" s="7" t="s">
        <v>268</v>
      </c>
      <c r="G2" s="43" t="s">
        <v>311</v>
      </c>
      <c r="H2" s="44"/>
      <c r="I2" s="50"/>
      <c r="J2" s="43" t="s">
        <v>312</v>
      </c>
      <c r="K2" s="44"/>
      <c r="L2" s="50"/>
      <c r="M2" s="43" t="s">
        <v>313</v>
      </c>
      <c r="N2" s="44"/>
      <c r="O2" s="50"/>
      <c r="P2" s="43" t="s">
        <v>314</v>
      </c>
      <c r="Q2" s="44"/>
      <c r="R2" s="50"/>
      <c r="S2" s="44" t="s">
        <v>315</v>
      </c>
      <c r="T2" s="44"/>
      <c r="U2" s="50"/>
      <c r="V2" s="37" t="s">
        <v>316</v>
      </c>
      <c r="W2" s="37" t="s">
        <v>278</v>
      </c>
    </row>
    <row r="3" s="2" customFormat="1" ht="18" customHeight="1" spans="1:23">
      <c r="A3" s="45"/>
      <c r="B3" s="45"/>
      <c r="C3" s="45"/>
      <c r="D3" s="45"/>
      <c r="E3" s="45"/>
      <c r="F3" s="45"/>
      <c r="G3" s="6" t="s">
        <v>317</v>
      </c>
      <c r="H3" s="6" t="s">
        <v>52</v>
      </c>
      <c r="I3" s="6" t="s">
        <v>269</v>
      </c>
      <c r="J3" s="6" t="s">
        <v>317</v>
      </c>
      <c r="K3" s="6" t="s">
        <v>52</v>
      </c>
      <c r="L3" s="6" t="s">
        <v>269</v>
      </c>
      <c r="M3" s="6" t="s">
        <v>317</v>
      </c>
      <c r="N3" s="6" t="s">
        <v>52</v>
      </c>
      <c r="O3" s="6" t="s">
        <v>269</v>
      </c>
      <c r="P3" s="6" t="s">
        <v>317</v>
      </c>
      <c r="Q3" s="6" t="s">
        <v>52</v>
      </c>
      <c r="R3" s="6" t="s">
        <v>269</v>
      </c>
      <c r="S3" s="6" t="s">
        <v>317</v>
      </c>
      <c r="T3" s="6" t="s">
        <v>52</v>
      </c>
      <c r="U3" s="6" t="s">
        <v>269</v>
      </c>
      <c r="V3" s="52"/>
      <c r="W3" s="52"/>
    </row>
    <row r="4" s="1" customFormat="1" ht="18" customHeight="1" spans="1:23">
      <c r="A4" s="19"/>
      <c r="B4" s="11" t="s">
        <v>282</v>
      </c>
      <c r="C4" s="31" t="s">
        <v>280</v>
      </c>
      <c r="D4" s="32" t="s">
        <v>281</v>
      </c>
      <c r="E4" s="12" t="s">
        <v>101</v>
      </c>
      <c r="F4" s="14" t="s">
        <v>47</v>
      </c>
      <c r="G4" s="31" t="s">
        <v>281</v>
      </c>
      <c r="H4" s="46" t="s">
        <v>318</v>
      </c>
      <c r="I4" s="12" t="s">
        <v>282</v>
      </c>
      <c r="J4" s="51" t="s">
        <v>319</v>
      </c>
      <c r="K4" s="42" t="s">
        <v>320</v>
      </c>
      <c r="L4" s="42" t="s">
        <v>321</v>
      </c>
      <c r="M4" s="51" t="s">
        <v>322</v>
      </c>
      <c r="N4" s="42" t="s">
        <v>323</v>
      </c>
      <c r="O4" s="42" t="s">
        <v>324</v>
      </c>
      <c r="P4" s="42"/>
      <c r="Q4" s="42"/>
      <c r="R4" s="42"/>
      <c r="S4" s="42"/>
      <c r="T4" s="42"/>
      <c r="U4" s="42"/>
      <c r="V4" s="42" t="s">
        <v>79</v>
      </c>
      <c r="W4" s="42"/>
    </row>
    <row r="5" s="1" customFormat="1" ht="18" customHeight="1" spans="1:23">
      <c r="A5" s="19"/>
      <c r="B5" s="11" t="s">
        <v>282</v>
      </c>
      <c r="C5" s="31" t="s">
        <v>325</v>
      </c>
      <c r="D5" s="32" t="s">
        <v>281</v>
      </c>
      <c r="E5" s="12" t="s">
        <v>103</v>
      </c>
      <c r="F5" s="14" t="s">
        <v>47</v>
      </c>
      <c r="G5" s="31"/>
      <c r="H5" s="32"/>
      <c r="I5" s="12"/>
      <c r="J5" s="14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="1" customFormat="1" ht="14.25" customHeight="1" spans="1:23">
      <c r="A6" s="19"/>
      <c r="B6" s="11" t="s">
        <v>282</v>
      </c>
      <c r="C6" s="31" t="s">
        <v>299</v>
      </c>
      <c r="D6" s="32" t="s">
        <v>281</v>
      </c>
      <c r="E6" s="12" t="s">
        <v>104</v>
      </c>
      <c r="F6" s="14" t="s">
        <v>47</v>
      </c>
      <c r="G6" s="31" t="s">
        <v>281</v>
      </c>
      <c r="H6" s="46" t="s">
        <v>318</v>
      </c>
      <c r="I6" s="12" t="s">
        <v>282</v>
      </c>
      <c r="J6" s="51" t="s">
        <v>319</v>
      </c>
      <c r="K6" s="42" t="s">
        <v>320</v>
      </c>
      <c r="L6" s="42" t="s">
        <v>321</v>
      </c>
      <c r="M6" s="51" t="s">
        <v>322</v>
      </c>
      <c r="N6" s="42" t="s">
        <v>323</v>
      </c>
      <c r="O6" s="42" t="s">
        <v>324</v>
      </c>
      <c r="P6" s="19"/>
      <c r="Q6" s="19"/>
      <c r="R6" s="19"/>
      <c r="S6" s="19"/>
      <c r="T6" s="19"/>
      <c r="U6" s="19"/>
      <c r="V6" s="42" t="s">
        <v>79</v>
      </c>
      <c r="W6" s="19"/>
    </row>
    <row r="7" s="1" customFormat="1" ht="14.25" customHeight="1" spans="1:23">
      <c r="A7" s="47"/>
      <c r="B7" s="11" t="s">
        <v>282</v>
      </c>
      <c r="C7" s="31" t="s">
        <v>326</v>
      </c>
      <c r="D7" s="32" t="s">
        <v>281</v>
      </c>
      <c r="E7" s="12" t="s">
        <v>105</v>
      </c>
      <c r="F7" s="14" t="s">
        <v>47</v>
      </c>
      <c r="G7" s="31"/>
      <c r="H7" s="32"/>
      <c r="I7" s="12"/>
      <c r="J7" s="14"/>
      <c r="K7" s="48"/>
      <c r="L7" s="48"/>
      <c r="M7" s="48"/>
      <c r="N7" s="48"/>
      <c r="O7" s="48"/>
      <c r="P7" s="48"/>
      <c r="Q7" s="48"/>
      <c r="R7" s="48"/>
      <c r="S7" s="48"/>
      <c r="T7" s="48"/>
      <c r="U7" s="53"/>
      <c r="V7" s="42"/>
      <c r="W7" s="53"/>
    </row>
    <row r="8" s="1" customFormat="1" ht="14.25" customHeight="1" spans="1:23">
      <c r="A8" s="47"/>
      <c r="B8" s="11" t="s">
        <v>282</v>
      </c>
      <c r="C8" s="31" t="s">
        <v>327</v>
      </c>
      <c r="D8" s="32" t="s">
        <v>281</v>
      </c>
      <c r="E8" s="12" t="s">
        <v>287</v>
      </c>
      <c r="F8" s="14" t="s">
        <v>47</v>
      </c>
      <c r="G8" s="31" t="s">
        <v>281</v>
      </c>
      <c r="H8" s="46" t="s">
        <v>318</v>
      </c>
      <c r="I8" s="12" t="s">
        <v>282</v>
      </c>
      <c r="J8" s="51" t="s">
        <v>319</v>
      </c>
      <c r="K8" s="42" t="s">
        <v>320</v>
      </c>
      <c r="L8" s="42" t="s">
        <v>321</v>
      </c>
      <c r="M8" s="51" t="s">
        <v>322</v>
      </c>
      <c r="N8" s="42" t="s">
        <v>323</v>
      </c>
      <c r="O8" s="42" t="s">
        <v>324</v>
      </c>
      <c r="P8" s="48"/>
      <c r="Q8" s="48"/>
      <c r="R8" s="48"/>
      <c r="S8" s="48"/>
      <c r="T8" s="48"/>
      <c r="U8" s="53"/>
      <c r="V8" s="42" t="s">
        <v>79</v>
      </c>
      <c r="W8" s="53"/>
    </row>
    <row r="9" s="1" customFormat="1" ht="14.25" customHeight="1" spans="1:23">
      <c r="A9" s="47"/>
      <c r="B9" s="48"/>
      <c r="C9" s="48"/>
      <c r="D9" s="48"/>
      <c r="E9" s="49"/>
      <c r="F9" s="47"/>
      <c r="G9" s="14"/>
      <c r="H9" s="48"/>
      <c r="I9" s="48"/>
      <c r="J9" s="47"/>
      <c r="K9" s="48"/>
      <c r="L9" s="48"/>
      <c r="M9" s="48"/>
      <c r="N9" s="48"/>
      <c r="O9" s="48"/>
      <c r="P9" s="48"/>
      <c r="Q9" s="48"/>
      <c r="R9" s="48"/>
      <c r="S9" s="48"/>
      <c r="T9" s="48"/>
      <c r="U9" s="53"/>
      <c r="V9" s="42"/>
      <c r="W9" s="53"/>
    </row>
    <row r="10" s="4" customFormat="1" ht="29.25" customHeight="1" spans="1:23">
      <c r="A10" s="20" t="s">
        <v>288</v>
      </c>
      <c r="B10" s="21"/>
      <c r="C10" s="21"/>
      <c r="D10" s="21"/>
      <c r="E10" s="22"/>
      <c r="F10" s="23"/>
      <c r="G10" s="34"/>
      <c r="H10" s="40"/>
      <c r="I10" s="40"/>
      <c r="J10" s="20" t="s">
        <v>328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2"/>
      <c r="V10" s="21"/>
      <c r="W10" s="29"/>
    </row>
    <row r="11" s="1" customFormat="1" ht="72.95" customHeight="1" spans="1:23">
      <c r="A11" s="24" t="s">
        <v>329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</sheetData>
  <mergeCells count="18">
    <mergeCell ref="A1:W1"/>
    <mergeCell ref="G2:I2"/>
    <mergeCell ref="J2:L2"/>
    <mergeCell ref="M2:O2"/>
    <mergeCell ref="P2:R2"/>
    <mergeCell ref="S2:U2"/>
    <mergeCell ref="A10:E10"/>
    <mergeCell ref="F10:G10"/>
    <mergeCell ref="J10:U10"/>
    <mergeCell ref="A11:W11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8 W9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zoomScale="125" zoomScaleNormal="125" workbookViewId="0">
      <selection activeCell="E3" sqref="E3:E7"/>
    </sheetView>
  </sheetViews>
  <sheetFormatPr defaultColWidth="8.1" defaultRowHeight="14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330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6" t="s">
        <v>331</v>
      </c>
      <c r="B2" s="37" t="s">
        <v>265</v>
      </c>
      <c r="C2" s="37" t="s">
        <v>266</v>
      </c>
      <c r="D2" s="37" t="s">
        <v>267</v>
      </c>
      <c r="E2" s="36" t="s">
        <v>268</v>
      </c>
      <c r="F2" s="37" t="s">
        <v>269</v>
      </c>
      <c r="G2" s="36" t="s">
        <v>332</v>
      </c>
      <c r="H2" s="36" t="s">
        <v>333</v>
      </c>
      <c r="I2" s="36" t="s">
        <v>334</v>
      </c>
      <c r="J2" s="36" t="s">
        <v>333</v>
      </c>
      <c r="K2" s="36" t="s">
        <v>335</v>
      </c>
      <c r="L2" s="36" t="s">
        <v>333</v>
      </c>
      <c r="M2" s="37" t="s">
        <v>316</v>
      </c>
      <c r="N2" s="37" t="s">
        <v>278</v>
      </c>
    </row>
    <row r="3" s="1" customFormat="1" ht="14.25" customHeight="1" spans="1:15">
      <c r="A3" s="38">
        <v>45362</v>
      </c>
      <c r="B3" s="31" t="s">
        <v>280</v>
      </c>
      <c r="C3" s="32" t="s">
        <v>281</v>
      </c>
      <c r="D3" s="12" t="s">
        <v>101</v>
      </c>
      <c r="E3" s="32" t="s">
        <v>47</v>
      </c>
      <c r="F3" s="11" t="s">
        <v>282</v>
      </c>
      <c r="G3" s="11" t="s">
        <v>321</v>
      </c>
      <c r="H3" s="39">
        <v>0.333333333333333</v>
      </c>
      <c r="I3" s="41" t="s">
        <v>336</v>
      </c>
      <c r="J3" s="39">
        <v>0.583333333333333</v>
      </c>
      <c r="K3" s="41" t="s">
        <v>336</v>
      </c>
      <c r="L3" s="42"/>
      <c r="M3" s="42"/>
      <c r="N3" s="42" t="s">
        <v>337</v>
      </c>
      <c r="O3" s="42"/>
    </row>
    <row r="4" s="1" customFormat="1" ht="14.25" customHeight="1" spans="1:15">
      <c r="A4" s="38">
        <v>45365</v>
      </c>
      <c r="B4" s="31" t="s">
        <v>283</v>
      </c>
      <c r="C4" s="32" t="s">
        <v>281</v>
      </c>
      <c r="D4" s="12" t="s">
        <v>103</v>
      </c>
      <c r="E4" s="32" t="s">
        <v>47</v>
      </c>
      <c r="F4" s="11" t="s">
        <v>282</v>
      </c>
      <c r="G4" s="11" t="s">
        <v>321</v>
      </c>
      <c r="H4" s="39">
        <v>0.375</v>
      </c>
      <c r="I4" s="41" t="s">
        <v>336</v>
      </c>
      <c r="J4" s="39">
        <v>0.604166666666667</v>
      </c>
      <c r="K4" s="41" t="s">
        <v>336</v>
      </c>
      <c r="L4" s="36"/>
      <c r="M4" s="36"/>
      <c r="N4" s="37" t="s">
        <v>338</v>
      </c>
      <c r="O4" s="37"/>
    </row>
    <row r="5" s="1" customFormat="1" ht="14.25" customHeight="1" spans="1:15">
      <c r="A5" s="38">
        <v>45366</v>
      </c>
      <c r="B5" s="31" t="s">
        <v>284</v>
      </c>
      <c r="C5" s="32" t="s">
        <v>281</v>
      </c>
      <c r="D5" s="12" t="s">
        <v>104</v>
      </c>
      <c r="E5" s="32" t="s">
        <v>47</v>
      </c>
      <c r="F5" s="11" t="s">
        <v>282</v>
      </c>
      <c r="G5" s="11" t="s">
        <v>321</v>
      </c>
      <c r="H5" s="39">
        <v>0.395833333333333</v>
      </c>
      <c r="I5" s="41" t="s">
        <v>336</v>
      </c>
      <c r="J5" s="39">
        <v>0.625</v>
      </c>
      <c r="K5" s="41" t="s">
        <v>336</v>
      </c>
      <c r="L5" s="42"/>
      <c r="M5" s="42"/>
      <c r="N5" s="42" t="s">
        <v>339</v>
      </c>
      <c r="O5" s="42"/>
    </row>
    <row r="6" s="1" customFormat="1" ht="14.25" customHeight="1" spans="1:15">
      <c r="A6" s="38">
        <v>45375</v>
      </c>
      <c r="B6" s="31" t="s">
        <v>285</v>
      </c>
      <c r="C6" s="32" t="s">
        <v>281</v>
      </c>
      <c r="D6" s="12" t="s">
        <v>105</v>
      </c>
      <c r="E6" s="32" t="s">
        <v>47</v>
      </c>
      <c r="F6" s="11" t="s">
        <v>282</v>
      </c>
      <c r="G6" s="11" t="s">
        <v>321</v>
      </c>
      <c r="H6" s="39">
        <v>0.416666666666667</v>
      </c>
      <c r="I6" s="41" t="s">
        <v>336</v>
      </c>
      <c r="J6" s="39">
        <v>0.645833333333334</v>
      </c>
      <c r="K6" s="41" t="s">
        <v>336</v>
      </c>
      <c r="L6" s="19"/>
      <c r="M6" s="19"/>
      <c r="N6" s="42" t="s">
        <v>339</v>
      </c>
      <c r="O6" s="19"/>
    </row>
    <row r="7" s="1" customFormat="1" ht="14.25" customHeight="1" spans="1:15">
      <c r="A7" s="38">
        <v>45369</v>
      </c>
      <c r="B7" s="31" t="s">
        <v>286</v>
      </c>
      <c r="C7" s="32" t="s">
        <v>281</v>
      </c>
      <c r="D7" s="12" t="s">
        <v>287</v>
      </c>
      <c r="E7" s="32" t="s">
        <v>47</v>
      </c>
      <c r="F7" s="11" t="s">
        <v>282</v>
      </c>
      <c r="G7" s="11" t="s">
        <v>321</v>
      </c>
      <c r="H7" s="39">
        <v>0.4375</v>
      </c>
      <c r="I7" s="41" t="s">
        <v>336</v>
      </c>
      <c r="J7" s="39">
        <v>0.666666666666667</v>
      </c>
      <c r="K7" s="41" t="s">
        <v>336</v>
      </c>
      <c r="L7" s="19"/>
      <c r="M7" s="19"/>
      <c r="N7" s="37" t="s">
        <v>338</v>
      </c>
      <c r="O7" s="19"/>
    </row>
    <row r="8" s="4" customFormat="1" ht="29.25" customHeight="1" spans="1:14">
      <c r="A8" s="20" t="s">
        <v>288</v>
      </c>
      <c r="B8" s="21"/>
      <c r="C8" s="21"/>
      <c r="D8" s="22"/>
      <c r="E8" s="23"/>
      <c r="F8" s="40"/>
      <c r="G8" s="34"/>
      <c r="H8" s="40"/>
      <c r="I8" s="20" t="s">
        <v>289</v>
      </c>
      <c r="J8" s="21"/>
      <c r="K8" s="21"/>
      <c r="L8" s="21"/>
      <c r="M8" s="21"/>
      <c r="N8" s="29"/>
    </row>
    <row r="9" s="1" customFormat="1" ht="72.95" customHeight="1" spans="1:14">
      <c r="A9" s="24" t="s">
        <v>340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O3 N8:N1048576 O5:O7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G16" sqref="G16"/>
    </sheetView>
  </sheetViews>
  <sheetFormatPr defaultColWidth="8.1" defaultRowHeight="1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4.47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341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310</v>
      </c>
      <c r="B2" s="7" t="s">
        <v>269</v>
      </c>
      <c r="C2" s="7" t="s">
        <v>265</v>
      </c>
      <c r="D2" s="7" t="s">
        <v>266</v>
      </c>
      <c r="E2" s="7" t="s">
        <v>267</v>
      </c>
      <c r="F2" s="7" t="s">
        <v>268</v>
      </c>
      <c r="G2" s="6" t="s">
        <v>342</v>
      </c>
      <c r="H2" s="6" t="s">
        <v>343</v>
      </c>
      <c r="I2" s="6" t="s">
        <v>344</v>
      </c>
      <c r="J2" s="6" t="s">
        <v>345</v>
      </c>
      <c r="K2" s="7" t="s">
        <v>316</v>
      </c>
      <c r="L2" s="7" t="s">
        <v>278</v>
      </c>
    </row>
    <row r="3" s="2" customFormat="1" ht="15.95" customHeight="1" spans="1:12">
      <c r="A3" s="30" t="s">
        <v>346</v>
      </c>
      <c r="B3" s="11" t="s">
        <v>282</v>
      </c>
      <c r="C3" s="31" t="s">
        <v>280</v>
      </c>
      <c r="D3" s="32" t="s">
        <v>347</v>
      </c>
      <c r="E3" s="12" t="s">
        <v>101</v>
      </c>
      <c r="F3" s="14" t="s">
        <v>47</v>
      </c>
      <c r="G3" s="33" t="s">
        <v>348</v>
      </c>
      <c r="H3" s="33" t="s">
        <v>349</v>
      </c>
      <c r="I3" s="33" t="s">
        <v>350</v>
      </c>
      <c r="J3" s="35" t="s">
        <v>351</v>
      </c>
      <c r="K3" s="35" t="s">
        <v>338</v>
      </c>
      <c r="L3" s="35"/>
    </row>
    <row r="4" s="2" customFormat="1" ht="15.95" customHeight="1" spans="1:12">
      <c r="A4" s="30" t="s">
        <v>352</v>
      </c>
      <c r="B4" s="11" t="s">
        <v>282</v>
      </c>
      <c r="C4" s="31" t="s">
        <v>283</v>
      </c>
      <c r="D4" s="32" t="s">
        <v>347</v>
      </c>
      <c r="E4" s="12" t="s">
        <v>103</v>
      </c>
      <c r="F4" s="14" t="s">
        <v>47</v>
      </c>
      <c r="G4" s="33" t="s">
        <v>348</v>
      </c>
      <c r="H4" s="33" t="s">
        <v>349</v>
      </c>
      <c r="I4" s="33" t="s">
        <v>350</v>
      </c>
      <c r="J4" s="35" t="s">
        <v>351</v>
      </c>
      <c r="K4" s="35" t="s">
        <v>338</v>
      </c>
      <c r="L4" s="35"/>
    </row>
    <row r="5" s="2" customFormat="1" ht="15.95" customHeight="1" spans="1:12">
      <c r="A5" s="30" t="s">
        <v>352</v>
      </c>
      <c r="B5" s="11" t="s">
        <v>282</v>
      </c>
      <c r="C5" s="31" t="s">
        <v>284</v>
      </c>
      <c r="D5" s="32" t="s">
        <v>347</v>
      </c>
      <c r="E5" s="12" t="s">
        <v>104</v>
      </c>
      <c r="F5" s="14" t="s">
        <v>47</v>
      </c>
      <c r="G5" s="33" t="s">
        <v>348</v>
      </c>
      <c r="H5" s="33" t="s">
        <v>349</v>
      </c>
      <c r="I5" s="33" t="s">
        <v>350</v>
      </c>
      <c r="J5" s="35" t="s">
        <v>351</v>
      </c>
      <c r="K5" s="35" t="s">
        <v>338</v>
      </c>
      <c r="L5" s="35"/>
    </row>
    <row r="6" s="2" customFormat="1" ht="15.95" customHeight="1" spans="1:12">
      <c r="A6" s="30" t="s">
        <v>353</v>
      </c>
      <c r="B6" s="11" t="s">
        <v>282</v>
      </c>
      <c r="C6" s="31" t="s">
        <v>285</v>
      </c>
      <c r="D6" s="32" t="s">
        <v>347</v>
      </c>
      <c r="E6" s="12" t="s">
        <v>105</v>
      </c>
      <c r="F6" s="14" t="s">
        <v>47</v>
      </c>
      <c r="G6" s="33" t="s">
        <v>348</v>
      </c>
      <c r="H6" s="33" t="s">
        <v>349</v>
      </c>
      <c r="I6" s="33" t="s">
        <v>350</v>
      </c>
      <c r="J6" s="35" t="s">
        <v>351</v>
      </c>
      <c r="K6" s="35" t="s">
        <v>338</v>
      </c>
      <c r="L6" s="30"/>
    </row>
    <row r="7" s="2" customFormat="1" ht="15.95" customHeight="1" spans="1:12">
      <c r="A7" s="30" t="s">
        <v>354</v>
      </c>
      <c r="B7" s="11" t="s">
        <v>282</v>
      </c>
      <c r="C7" s="31" t="s">
        <v>286</v>
      </c>
      <c r="D7" s="32" t="s">
        <v>347</v>
      </c>
      <c r="E7" s="12" t="s">
        <v>287</v>
      </c>
      <c r="F7" s="14" t="s">
        <v>47</v>
      </c>
      <c r="G7" s="33" t="s">
        <v>348</v>
      </c>
      <c r="H7" s="33" t="s">
        <v>349</v>
      </c>
      <c r="I7" s="33" t="s">
        <v>350</v>
      </c>
      <c r="J7" s="35" t="s">
        <v>351</v>
      </c>
      <c r="K7" s="35" t="s">
        <v>338</v>
      </c>
      <c r="L7" s="30"/>
    </row>
    <row r="8" s="2" customFormat="1" ht="15.95" customHeight="1" spans="1:12">
      <c r="A8" s="30"/>
      <c r="B8" s="11"/>
      <c r="C8" s="31"/>
      <c r="D8" s="32"/>
      <c r="E8" s="12"/>
      <c r="F8" s="14"/>
      <c r="G8" s="33"/>
      <c r="H8" s="33"/>
      <c r="I8" s="33"/>
      <c r="J8" s="35"/>
      <c r="K8" s="35"/>
      <c r="L8" s="30"/>
    </row>
    <row r="9" s="4" customFormat="1" ht="29.25" customHeight="1" spans="1:12">
      <c r="A9" s="20" t="s">
        <v>288</v>
      </c>
      <c r="B9" s="21"/>
      <c r="C9" s="21"/>
      <c r="D9" s="21"/>
      <c r="E9" s="22"/>
      <c r="F9" s="23"/>
      <c r="G9" s="34"/>
      <c r="H9" s="20" t="s">
        <v>289</v>
      </c>
      <c r="I9" s="21"/>
      <c r="J9" s="21"/>
      <c r="K9" s="21"/>
      <c r="L9" s="29"/>
    </row>
    <row r="10" s="1" customFormat="1" ht="72.95" customHeight="1" spans="1:12">
      <c r="A10" s="24" t="s">
        <v>355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7 L8:L10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zoomScale="125" zoomScaleNormal="125" workbookViewId="0">
      <selection activeCell="K11" sqref="K11"/>
    </sheetView>
  </sheetViews>
  <sheetFormatPr defaultColWidth="8.1" defaultRowHeight="1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6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356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264</v>
      </c>
      <c r="B2" s="7" t="s">
        <v>269</v>
      </c>
      <c r="C2" s="7" t="s">
        <v>317</v>
      </c>
      <c r="D2" s="7" t="s">
        <v>267</v>
      </c>
      <c r="E2" s="7" t="s">
        <v>268</v>
      </c>
      <c r="F2" s="6" t="s">
        <v>357</v>
      </c>
      <c r="G2" s="6" t="s">
        <v>293</v>
      </c>
      <c r="H2" s="8" t="s">
        <v>294</v>
      </c>
      <c r="I2" s="26" t="s">
        <v>296</v>
      </c>
    </row>
    <row r="3" s="2" customFormat="1" ht="18" customHeight="1" spans="1:9">
      <c r="A3" s="6"/>
      <c r="B3" s="9"/>
      <c r="C3" s="9"/>
      <c r="D3" s="9"/>
      <c r="E3" s="9"/>
      <c r="F3" s="6" t="s">
        <v>358</v>
      </c>
      <c r="G3" s="6" t="s">
        <v>297</v>
      </c>
      <c r="H3" s="10"/>
      <c r="I3" s="27"/>
    </row>
    <row r="4" s="3" customFormat="1" ht="18" customHeight="1" spans="1:9">
      <c r="A4" s="11">
        <v>1</v>
      </c>
      <c r="B4" s="11" t="s">
        <v>359</v>
      </c>
      <c r="C4" s="12" t="s">
        <v>360</v>
      </c>
      <c r="D4" s="13" t="s">
        <v>101</v>
      </c>
      <c r="E4" s="14" t="s">
        <v>47</v>
      </c>
      <c r="F4" s="15">
        <v>-0.008</v>
      </c>
      <c r="G4" s="15">
        <v>-0.01</v>
      </c>
      <c r="H4" s="16">
        <f t="shared" ref="H4:H13" si="0">SUM(F4:G4)</f>
        <v>-0.018</v>
      </c>
      <c r="I4" s="11"/>
    </row>
    <row r="5" s="3" customFormat="1" ht="18" customHeight="1" spans="1:9">
      <c r="A5" s="11">
        <v>2</v>
      </c>
      <c r="B5" s="11" t="s">
        <v>359</v>
      </c>
      <c r="C5" s="12" t="s">
        <v>360</v>
      </c>
      <c r="D5" s="13" t="s">
        <v>103</v>
      </c>
      <c r="E5" s="14" t="s">
        <v>47</v>
      </c>
      <c r="F5" s="15">
        <v>0.006</v>
      </c>
      <c r="G5" s="15">
        <v>-0.01</v>
      </c>
      <c r="H5" s="16">
        <f t="shared" si="0"/>
        <v>-0.004</v>
      </c>
      <c r="I5" s="11"/>
    </row>
    <row r="6" s="3" customFormat="1" ht="18" customHeight="1" spans="1:9">
      <c r="A6" s="11">
        <v>3</v>
      </c>
      <c r="B6" s="11" t="s">
        <v>359</v>
      </c>
      <c r="C6" s="12" t="s">
        <v>360</v>
      </c>
      <c r="D6" s="13" t="s">
        <v>104</v>
      </c>
      <c r="E6" s="14" t="s">
        <v>47</v>
      </c>
      <c r="F6" s="15">
        <v>-0.007</v>
      </c>
      <c r="G6" s="15">
        <v>-0.008</v>
      </c>
      <c r="H6" s="16">
        <f t="shared" si="0"/>
        <v>-0.015</v>
      </c>
      <c r="I6" s="11"/>
    </row>
    <row r="7" s="3" customFormat="1" ht="18" customHeight="1" spans="1:9">
      <c r="A7" s="11">
        <v>4</v>
      </c>
      <c r="B7" s="11" t="s">
        <v>359</v>
      </c>
      <c r="C7" s="12" t="s">
        <v>360</v>
      </c>
      <c r="D7" s="13" t="s">
        <v>105</v>
      </c>
      <c r="E7" s="14" t="s">
        <v>47</v>
      </c>
      <c r="F7" s="15">
        <v>0.006</v>
      </c>
      <c r="G7" s="15">
        <v>-0.01</v>
      </c>
      <c r="H7" s="16">
        <f t="shared" si="0"/>
        <v>-0.004</v>
      </c>
      <c r="I7" s="11"/>
    </row>
    <row r="8" s="3" customFormat="1" ht="18" customHeight="1" spans="1:9">
      <c r="A8" s="11">
        <v>5</v>
      </c>
      <c r="B8" s="11" t="s">
        <v>359</v>
      </c>
      <c r="C8" s="12" t="s">
        <v>360</v>
      </c>
      <c r="D8" s="13" t="s">
        <v>287</v>
      </c>
      <c r="E8" s="14" t="s">
        <v>47</v>
      </c>
      <c r="F8" s="15">
        <v>-0.007</v>
      </c>
      <c r="G8" s="15">
        <v>-0.008</v>
      </c>
      <c r="H8" s="16">
        <f t="shared" si="0"/>
        <v>-0.015</v>
      </c>
      <c r="I8" s="11"/>
    </row>
    <row r="9" s="3" customFormat="1" ht="18" customHeight="1" spans="1:9">
      <c r="A9" s="11">
        <v>6</v>
      </c>
      <c r="B9" s="17" t="s">
        <v>359</v>
      </c>
      <c r="C9" s="18" t="s">
        <v>361</v>
      </c>
      <c r="D9" s="13" t="s">
        <v>101</v>
      </c>
      <c r="E9" s="14" t="s">
        <v>47</v>
      </c>
      <c r="F9" s="15">
        <v>-0.008</v>
      </c>
      <c r="G9" s="15">
        <v>-0.009</v>
      </c>
      <c r="H9" s="16">
        <f t="shared" si="0"/>
        <v>-0.017</v>
      </c>
      <c r="I9" s="11"/>
    </row>
    <row r="10" s="3" customFormat="1" ht="18" customHeight="1" spans="1:9">
      <c r="A10" s="11">
        <v>7</v>
      </c>
      <c r="B10" s="17" t="s">
        <v>359</v>
      </c>
      <c r="C10" s="18" t="s">
        <v>361</v>
      </c>
      <c r="D10" s="13" t="s">
        <v>103</v>
      </c>
      <c r="E10" s="14" t="s">
        <v>47</v>
      </c>
      <c r="F10" s="15">
        <v>-0.005</v>
      </c>
      <c r="G10" s="15">
        <v>-0.007</v>
      </c>
      <c r="H10" s="16">
        <f t="shared" si="0"/>
        <v>-0.012</v>
      </c>
      <c r="I10" s="28"/>
    </row>
    <row r="11" s="3" customFormat="1" ht="18" customHeight="1" spans="1:9">
      <c r="A11" s="11">
        <v>8</v>
      </c>
      <c r="B11" s="17" t="s">
        <v>359</v>
      </c>
      <c r="C11" s="18" t="s">
        <v>361</v>
      </c>
      <c r="D11" s="13" t="s">
        <v>104</v>
      </c>
      <c r="E11" s="14" t="s">
        <v>47</v>
      </c>
      <c r="F11" s="15">
        <v>-0.007</v>
      </c>
      <c r="G11" s="15">
        <v>-0.007</v>
      </c>
      <c r="H11" s="16">
        <f t="shared" si="0"/>
        <v>-0.014</v>
      </c>
      <c r="I11" s="28"/>
    </row>
    <row r="12" s="3" customFormat="1" ht="18" customHeight="1" spans="1:9">
      <c r="A12" s="11">
        <v>9</v>
      </c>
      <c r="B12" s="17" t="s">
        <v>359</v>
      </c>
      <c r="C12" s="18" t="s">
        <v>361</v>
      </c>
      <c r="D12" s="13" t="s">
        <v>105</v>
      </c>
      <c r="E12" s="14" t="s">
        <v>47</v>
      </c>
      <c r="F12" s="15">
        <v>-0.008</v>
      </c>
      <c r="G12" s="15">
        <v>-0.007</v>
      </c>
      <c r="H12" s="16">
        <f t="shared" si="0"/>
        <v>-0.015</v>
      </c>
      <c r="I12" s="28"/>
    </row>
    <row r="13" s="3" customFormat="1" ht="18" customHeight="1" spans="1:9">
      <c r="A13" s="11">
        <v>10</v>
      </c>
      <c r="B13" s="17" t="s">
        <v>359</v>
      </c>
      <c r="C13" s="18" t="s">
        <v>361</v>
      </c>
      <c r="D13" s="13" t="s">
        <v>287</v>
      </c>
      <c r="E13" s="14" t="s">
        <v>47</v>
      </c>
      <c r="F13" s="15">
        <v>-0.009</v>
      </c>
      <c r="G13" s="15">
        <v>-0.009</v>
      </c>
      <c r="H13" s="16">
        <f t="shared" si="0"/>
        <v>-0.018</v>
      </c>
      <c r="I13" s="28"/>
    </row>
    <row r="14" s="1" customFormat="1" ht="18" customHeight="1" spans="1:9">
      <c r="A14" s="19"/>
      <c r="B14" s="19"/>
      <c r="C14" s="19"/>
      <c r="D14" s="19"/>
      <c r="E14" s="19"/>
      <c r="F14" s="19"/>
      <c r="G14" s="19"/>
      <c r="H14" s="19"/>
      <c r="I14" s="19"/>
    </row>
    <row r="15" s="4" customFormat="1" ht="29.25" customHeight="1" spans="1:9">
      <c r="A15" s="20" t="s">
        <v>288</v>
      </c>
      <c r="B15" s="21"/>
      <c r="C15" s="21"/>
      <c r="D15" s="22"/>
      <c r="E15" s="23"/>
      <c r="F15" s="20" t="s">
        <v>289</v>
      </c>
      <c r="G15" s="21"/>
      <c r="H15" s="22"/>
      <c r="I15" s="29"/>
    </row>
    <row r="16" s="1" customFormat="1" ht="51.95" customHeight="1" spans="1:9">
      <c r="A16" s="24" t="s">
        <v>362</v>
      </c>
      <c r="B16" s="24"/>
      <c r="C16" s="25"/>
      <c r="D16" s="25"/>
      <c r="E16" s="25"/>
      <c r="F16" s="25"/>
      <c r="G16" s="25"/>
      <c r="H16" s="25"/>
      <c r="I16" s="25"/>
    </row>
  </sheetData>
  <mergeCells count="11">
    <mergeCell ref="A1:I1"/>
    <mergeCell ref="A15:D15"/>
    <mergeCell ref="F15:H15"/>
    <mergeCell ref="A16:I16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10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57" t="s">
        <v>19</v>
      </c>
      <c r="C2" s="358"/>
      <c r="D2" s="358"/>
      <c r="E2" s="358"/>
      <c r="F2" s="358"/>
      <c r="G2" s="358"/>
      <c r="H2" s="358"/>
      <c r="I2" s="373"/>
    </row>
    <row r="3" ht="28" customHeight="1" spans="2:9">
      <c r="B3" s="359"/>
      <c r="C3" s="360"/>
      <c r="D3" s="361" t="s">
        <v>20</v>
      </c>
      <c r="E3" s="362"/>
      <c r="F3" s="363" t="s">
        <v>21</v>
      </c>
      <c r="G3" s="364"/>
      <c r="H3" s="361" t="s">
        <v>22</v>
      </c>
      <c r="I3" s="374"/>
    </row>
    <row r="4" ht="28" customHeight="1" spans="2:9">
      <c r="B4" s="359" t="s">
        <v>23</v>
      </c>
      <c r="C4" s="360" t="s">
        <v>24</v>
      </c>
      <c r="D4" s="360" t="s">
        <v>25</v>
      </c>
      <c r="E4" s="360" t="s">
        <v>26</v>
      </c>
      <c r="F4" s="365" t="s">
        <v>25</v>
      </c>
      <c r="G4" s="365" t="s">
        <v>26</v>
      </c>
      <c r="H4" s="360" t="s">
        <v>25</v>
      </c>
      <c r="I4" s="375" t="s">
        <v>26</v>
      </c>
    </row>
    <row r="5" ht="28" customHeight="1" spans="2:9">
      <c r="B5" s="366" t="s">
        <v>27</v>
      </c>
      <c r="C5" s="367">
        <v>13</v>
      </c>
      <c r="D5" s="367">
        <v>0</v>
      </c>
      <c r="E5" s="367">
        <v>1</v>
      </c>
      <c r="F5" s="368">
        <v>0</v>
      </c>
      <c r="G5" s="368">
        <v>1</v>
      </c>
      <c r="H5" s="367">
        <v>1</v>
      </c>
      <c r="I5" s="376">
        <v>2</v>
      </c>
    </row>
    <row r="6" ht="28" customHeight="1" spans="2:9">
      <c r="B6" s="366" t="s">
        <v>28</v>
      </c>
      <c r="C6" s="367">
        <v>20</v>
      </c>
      <c r="D6" s="367">
        <v>0</v>
      </c>
      <c r="E6" s="367">
        <v>1</v>
      </c>
      <c r="F6" s="368">
        <v>1</v>
      </c>
      <c r="G6" s="368">
        <v>2</v>
      </c>
      <c r="H6" s="367">
        <v>2</v>
      </c>
      <c r="I6" s="376">
        <v>3</v>
      </c>
    </row>
    <row r="7" ht="28" customHeight="1" spans="2:9">
      <c r="B7" s="366" t="s">
        <v>29</v>
      </c>
      <c r="C7" s="367">
        <v>32</v>
      </c>
      <c r="D7" s="367">
        <v>0</v>
      </c>
      <c r="E7" s="367">
        <v>1</v>
      </c>
      <c r="F7" s="368">
        <v>2</v>
      </c>
      <c r="G7" s="368">
        <v>3</v>
      </c>
      <c r="H7" s="367">
        <v>3</v>
      </c>
      <c r="I7" s="376">
        <v>4</v>
      </c>
    </row>
    <row r="8" ht="28" customHeight="1" spans="2:9">
      <c r="B8" s="366" t="s">
        <v>30</v>
      </c>
      <c r="C8" s="367">
        <v>50</v>
      </c>
      <c r="D8" s="367">
        <v>1</v>
      </c>
      <c r="E8" s="367">
        <v>2</v>
      </c>
      <c r="F8" s="368">
        <v>3</v>
      </c>
      <c r="G8" s="368">
        <v>4</v>
      </c>
      <c r="H8" s="367">
        <v>5</v>
      </c>
      <c r="I8" s="376">
        <v>6</v>
      </c>
    </row>
    <row r="9" ht="28" customHeight="1" spans="2:9">
      <c r="B9" s="366" t="s">
        <v>31</v>
      </c>
      <c r="C9" s="367">
        <v>80</v>
      </c>
      <c r="D9" s="367">
        <v>2</v>
      </c>
      <c r="E9" s="367">
        <v>3</v>
      </c>
      <c r="F9" s="368">
        <v>5</v>
      </c>
      <c r="G9" s="368">
        <v>6</v>
      </c>
      <c r="H9" s="367">
        <v>7</v>
      </c>
      <c r="I9" s="376">
        <v>8</v>
      </c>
    </row>
    <row r="10" ht="28" customHeight="1" spans="2:9">
      <c r="B10" s="366" t="s">
        <v>32</v>
      </c>
      <c r="C10" s="367">
        <v>125</v>
      </c>
      <c r="D10" s="367">
        <v>3</v>
      </c>
      <c r="E10" s="367">
        <v>4</v>
      </c>
      <c r="F10" s="368">
        <v>7</v>
      </c>
      <c r="G10" s="368">
        <v>8</v>
      </c>
      <c r="H10" s="367">
        <v>10</v>
      </c>
      <c r="I10" s="376">
        <v>11</v>
      </c>
    </row>
    <row r="11" ht="28" customHeight="1" spans="2:9">
      <c r="B11" s="366" t="s">
        <v>33</v>
      </c>
      <c r="C11" s="367">
        <v>200</v>
      </c>
      <c r="D11" s="367">
        <v>5</v>
      </c>
      <c r="E11" s="367">
        <v>6</v>
      </c>
      <c r="F11" s="368">
        <v>10</v>
      </c>
      <c r="G11" s="368">
        <v>11</v>
      </c>
      <c r="H11" s="367">
        <v>14</v>
      </c>
      <c r="I11" s="376">
        <v>15</v>
      </c>
    </row>
    <row r="12" ht="28" customHeight="1" spans="2:9">
      <c r="B12" s="369" t="s">
        <v>34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7">
        <v>22</v>
      </c>
    </row>
    <row r="14" spans="2:4">
      <c r="B14" s="372" t="s">
        <v>35</v>
      </c>
      <c r="C14" s="372"/>
      <c r="D14" s="3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B8" sqref="B8:C8"/>
    </sheetView>
  </sheetViews>
  <sheetFormatPr defaultColWidth="10.3333333333333" defaultRowHeight="16.5" customHeight="1"/>
  <cols>
    <col min="1" max="1" width="11.7" style="170" customWidth="1"/>
    <col min="2" max="9" width="10.3333333333333" style="170"/>
    <col min="10" max="10" width="8.83333333333333" style="170" customWidth="1"/>
    <col min="11" max="11" width="12" style="170" customWidth="1"/>
    <col min="12" max="16384" width="10.3333333333333" style="170"/>
  </cols>
  <sheetData>
    <row r="1" ht="21.75" spans="1:11">
      <c r="A1" s="288" t="s">
        <v>36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ht="15.75" spans="1:11">
      <c r="A2" s="172" t="s">
        <v>37</v>
      </c>
      <c r="B2" s="173" t="s">
        <v>38</v>
      </c>
      <c r="C2" s="173"/>
      <c r="D2" s="174" t="s">
        <v>39</v>
      </c>
      <c r="E2" s="174"/>
      <c r="F2" s="173" t="s">
        <v>40</v>
      </c>
      <c r="G2" s="173"/>
      <c r="H2" s="175" t="s">
        <v>41</v>
      </c>
      <c r="I2" s="249" t="s">
        <v>42</v>
      </c>
      <c r="J2" s="249"/>
      <c r="K2" s="250"/>
    </row>
    <row r="3" ht="15" spans="1:11">
      <c r="A3" s="176" t="s">
        <v>43</v>
      </c>
      <c r="B3" s="177"/>
      <c r="C3" s="178"/>
      <c r="D3" s="179" t="s">
        <v>44</v>
      </c>
      <c r="E3" s="180"/>
      <c r="F3" s="180"/>
      <c r="G3" s="181"/>
      <c r="H3" s="179" t="s">
        <v>45</v>
      </c>
      <c r="I3" s="180"/>
      <c r="J3" s="180"/>
      <c r="K3" s="181"/>
    </row>
    <row r="4" ht="15.75" spans="1:11">
      <c r="A4" s="182" t="s">
        <v>46</v>
      </c>
      <c r="B4" s="183" t="s">
        <v>47</v>
      </c>
      <c r="C4" s="184"/>
      <c r="D4" s="182" t="s">
        <v>48</v>
      </c>
      <c r="E4" s="185"/>
      <c r="F4" s="186">
        <v>45494</v>
      </c>
      <c r="G4" s="187"/>
      <c r="H4" s="182" t="s">
        <v>49</v>
      </c>
      <c r="I4" s="185"/>
      <c r="J4" s="183" t="s">
        <v>50</v>
      </c>
      <c r="K4" s="184" t="s">
        <v>51</v>
      </c>
    </row>
    <row r="5" ht="15" spans="1:11">
      <c r="A5" s="188" t="s">
        <v>52</v>
      </c>
      <c r="B5" s="95" t="s">
        <v>53</v>
      </c>
      <c r="C5" s="95"/>
      <c r="D5" s="182" t="s">
        <v>54</v>
      </c>
      <c r="E5" s="185"/>
      <c r="F5" s="186">
        <v>45346</v>
      </c>
      <c r="G5" s="187"/>
      <c r="H5" s="182" t="s">
        <v>55</v>
      </c>
      <c r="I5" s="185"/>
      <c r="J5" s="183" t="s">
        <v>50</v>
      </c>
      <c r="K5" s="184" t="s">
        <v>51</v>
      </c>
    </row>
    <row r="6" ht="15" spans="1:11">
      <c r="A6" s="182" t="s">
        <v>56</v>
      </c>
      <c r="B6" s="289">
        <v>5</v>
      </c>
      <c r="C6" s="290">
        <v>6</v>
      </c>
      <c r="D6" s="188" t="s">
        <v>57</v>
      </c>
      <c r="E6" s="212"/>
      <c r="F6" s="186">
        <v>45484</v>
      </c>
      <c r="G6" s="187"/>
      <c r="H6" s="182" t="s">
        <v>58</v>
      </c>
      <c r="I6" s="185"/>
      <c r="J6" s="183" t="s">
        <v>50</v>
      </c>
      <c r="K6" s="184" t="s">
        <v>51</v>
      </c>
    </row>
    <row r="7" ht="15" spans="1:11">
      <c r="A7" s="182" t="s">
        <v>59</v>
      </c>
      <c r="B7" s="194">
        <v>48551</v>
      </c>
      <c r="C7" s="195"/>
      <c r="D7" s="188" t="s">
        <v>60</v>
      </c>
      <c r="E7" s="211"/>
      <c r="F7" s="186">
        <v>45488</v>
      </c>
      <c r="G7" s="187"/>
      <c r="H7" s="182" t="s">
        <v>61</v>
      </c>
      <c r="I7" s="185"/>
      <c r="J7" s="183" t="s">
        <v>50</v>
      </c>
      <c r="K7" s="184" t="s">
        <v>51</v>
      </c>
    </row>
    <row r="8" ht="28" customHeight="1" spans="1:11">
      <c r="A8" s="197" t="s">
        <v>62</v>
      </c>
      <c r="B8" s="291" t="s">
        <v>63</v>
      </c>
      <c r="C8" s="292"/>
      <c r="D8" s="200" t="s">
        <v>64</v>
      </c>
      <c r="E8" s="201"/>
      <c r="F8" s="293">
        <v>45419</v>
      </c>
      <c r="G8" s="294"/>
      <c r="H8" s="200" t="s">
        <v>65</v>
      </c>
      <c r="I8" s="201"/>
      <c r="J8" s="221" t="s">
        <v>50</v>
      </c>
      <c r="K8" s="259" t="s">
        <v>51</v>
      </c>
    </row>
    <row r="9" ht="15.75" spans="1:11">
      <c r="A9" s="295" t="s">
        <v>66</v>
      </c>
      <c r="B9" s="296"/>
      <c r="C9" s="296"/>
      <c r="D9" s="296"/>
      <c r="E9" s="296"/>
      <c r="F9" s="296"/>
      <c r="G9" s="296"/>
      <c r="H9" s="296"/>
      <c r="I9" s="296"/>
      <c r="J9" s="296"/>
      <c r="K9" s="339"/>
    </row>
    <row r="10" ht="15.75" spans="1:11">
      <c r="A10" s="297" t="s">
        <v>67</v>
      </c>
      <c r="B10" s="298"/>
      <c r="C10" s="298"/>
      <c r="D10" s="298"/>
      <c r="E10" s="298"/>
      <c r="F10" s="298"/>
      <c r="G10" s="298"/>
      <c r="H10" s="298"/>
      <c r="I10" s="298"/>
      <c r="J10" s="298"/>
      <c r="K10" s="340"/>
    </row>
    <row r="11" ht="15" spans="1:11">
      <c r="A11" s="299" t="s">
        <v>68</v>
      </c>
      <c r="B11" s="300" t="s">
        <v>69</v>
      </c>
      <c r="C11" s="301" t="s">
        <v>70</v>
      </c>
      <c r="D11" s="302"/>
      <c r="E11" s="303" t="s">
        <v>71</v>
      </c>
      <c r="F11" s="300" t="s">
        <v>69</v>
      </c>
      <c r="G11" s="301" t="s">
        <v>70</v>
      </c>
      <c r="H11" s="301" t="s">
        <v>72</v>
      </c>
      <c r="I11" s="303" t="s">
        <v>73</v>
      </c>
      <c r="J11" s="300" t="s">
        <v>69</v>
      </c>
      <c r="K11" s="341" t="s">
        <v>70</v>
      </c>
    </row>
    <row r="12" ht="15" spans="1:11">
      <c r="A12" s="188" t="s">
        <v>74</v>
      </c>
      <c r="B12" s="210" t="s">
        <v>69</v>
      </c>
      <c r="C12" s="183" t="s">
        <v>70</v>
      </c>
      <c r="D12" s="211"/>
      <c r="E12" s="212" t="s">
        <v>75</v>
      </c>
      <c r="F12" s="210" t="s">
        <v>69</v>
      </c>
      <c r="G12" s="183" t="s">
        <v>70</v>
      </c>
      <c r="H12" s="183" t="s">
        <v>72</v>
      </c>
      <c r="I12" s="212" t="s">
        <v>76</v>
      </c>
      <c r="J12" s="210" t="s">
        <v>69</v>
      </c>
      <c r="K12" s="184" t="s">
        <v>70</v>
      </c>
    </row>
    <row r="13" ht="15" spans="1:11">
      <c r="A13" s="188" t="s">
        <v>77</v>
      </c>
      <c r="B13" s="210" t="s">
        <v>69</v>
      </c>
      <c r="C13" s="183" t="s">
        <v>70</v>
      </c>
      <c r="D13" s="211"/>
      <c r="E13" s="212" t="s">
        <v>78</v>
      </c>
      <c r="F13" s="183" t="s">
        <v>79</v>
      </c>
      <c r="G13" s="183" t="s">
        <v>80</v>
      </c>
      <c r="H13" s="183" t="s">
        <v>72</v>
      </c>
      <c r="I13" s="212" t="s">
        <v>81</v>
      </c>
      <c r="J13" s="210" t="s">
        <v>69</v>
      </c>
      <c r="K13" s="184" t="s">
        <v>70</v>
      </c>
    </row>
    <row r="14" ht="15.75" spans="1:11">
      <c r="A14" s="200" t="s">
        <v>82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52"/>
    </row>
    <row r="15" ht="15.75" spans="1:11">
      <c r="A15" s="297" t="s">
        <v>83</v>
      </c>
      <c r="B15" s="298"/>
      <c r="C15" s="298"/>
      <c r="D15" s="298"/>
      <c r="E15" s="298"/>
      <c r="F15" s="298"/>
      <c r="G15" s="298"/>
      <c r="H15" s="298"/>
      <c r="I15" s="298"/>
      <c r="J15" s="298"/>
      <c r="K15" s="340"/>
    </row>
    <row r="16" ht="15" spans="1:11">
      <c r="A16" s="304" t="s">
        <v>84</v>
      </c>
      <c r="B16" s="301" t="s">
        <v>79</v>
      </c>
      <c r="C16" s="301" t="s">
        <v>80</v>
      </c>
      <c r="D16" s="305"/>
      <c r="E16" s="306" t="s">
        <v>85</v>
      </c>
      <c r="F16" s="301" t="s">
        <v>79</v>
      </c>
      <c r="G16" s="301" t="s">
        <v>80</v>
      </c>
      <c r="H16" s="307"/>
      <c r="I16" s="306" t="s">
        <v>86</v>
      </c>
      <c r="J16" s="301" t="s">
        <v>79</v>
      </c>
      <c r="K16" s="341" t="s">
        <v>80</v>
      </c>
    </row>
    <row r="17" customHeight="1" spans="1:22">
      <c r="A17" s="193" t="s">
        <v>87</v>
      </c>
      <c r="B17" s="183" t="s">
        <v>79</v>
      </c>
      <c r="C17" s="183" t="s">
        <v>80</v>
      </c>
      <c r="D17" s="308"/>
      <c r="E17" s="227" t="s">
        <v>88</v>
      </c>
      <c r="F17" s="183" t="s">
        <v>79</v>
      </c>
      <c r="G17" s="183" t="s">
        <v>80</v>
      </c>
      <c r="H17" s="309"/>
      <c r="I17" s="227" t="s">
        <v>89</v>
      </c>
      <c r="J17" s="183" t="s">
        <v>79</v>
      </c>
      <c r="K17" s="184" t="s">
        <v>80</v>
      </c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</row>
    <row r="18" ht="18" customHeight="1" spans="1:11">
      <c r="A18" s="310" t="s">
        <v>90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43"/>
    </row>
    <row r="19" s="287" customFormat="1" ht="18" customHeight="1" spans="1:11">
      <c r="A19" s="297" t="s">
        <v>91</v>
      </c>
      <c r="B19" s="298"/>
      <c r="C19" s="298"/>
      <c r="D19" s="298"/>
      <c r="E19" s="298"/>
      <c r="F19" s="298"/>
      <c r="G19" s="298"/>
      <c r="H19" s="298"/>
      <c r="I19" s="298"/>
      <c r="J19" s="298"/>
      <c r="K19" s="340"/>
    </row>
    <row r="20" customHeight="1" spans="1:11">
      <c r="A20" s="312" t="s">
        <v>92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44"/>
    </row>
    <row r="21" ht="21.75" customHeight="1" spans="1:11">
      <c r="A21" s="314" t="s">
        <v>93</v>
      </c>
      <c r="B21" s="227" t="s">
        <v>94</v>
      </c>
      <c r="C21" s="227" t="s">
        <v>95</v>
      </c>
      <c r="D21" s="227" t="s">
        <v>96</v>
      </c>
      <c r="E21" s="227" t="s">
        <v>97</v>
      </c>
      <c r="F21" s="227" t="s">
        <v>98</v>
      </c>
      <c r="G21" s="227" t="s">
        <v>99</v>
      </c>
      <c r="H21" s="227"/>
      <c r="I21" s="227"/>
      <c r="J21" s="227"/>
      <c r="K21" s="262" t="s">
        <v>100</v>
      </c>
    </row>
    <row r="22" customHeight="1" spans="1:11">
      <c r="A22" s="196" t="s">
        <v>101</v>
      </c>
      <c r="B22" s="315">
        <v>0.7</v>
      </c>
      <c r="C22" s="315">
        <v>0.7</v>
      </c>
      <c r="D22" s="315">
        <v>0.7</v>
      </c>
      <c r="E22" s="315">
        <v>0.7</v>
      </c>
      <c r="F22" s="315">
        <v>0.7</v>
      </c>
      <c r="G22" s="315">
        <v>0.7</v>
      </c>
      <c r="H22" s="315"/>
      <c r="I22" s="315"/>
      <c r="J22" s="315"/>
      <c r="K22" s="345" t="s">
        <v>102</v>
      </c>
    </row>
    <row r="23" customHeight="1" spans="1:11">
      <c r="A23" s="196" t="s">
        <v>103</v>
      </c>
      <c r="B23" s="315">
        <v>0.8</v>
      </c>
      <c r="C23" s="315">
        <v>0.8</v>
      </c>
      <c r="D23" s="315">
        <v>0.8</v>
      </c>
      <c r="E23" s="315">
        <v>0.8</v>
      </c>
      <c r="F23" s="315">
        <v>0.8</v>
      </c>
      <c r="G23" s="315">
        <v>0.8</v>
      </c>
      <c r="H23" s="315"/>
      <c r="I23" s="315"/>
      <c r="J23" s="315"/>
      <c r="K23" s="345" t="s">
        <v>102</v>
      </c>
    </row>
    <row r="24" customHeight="1" spans="1:11">
      <c r="A24" s="196" t="s">
        <v>104</v>
      </c>
      <c r="B24" s="315">
        <v>0.8</v>
      </c>
      <c r="C24" s="315">
        <v>0.8</v>
      </c>
      <c r="D24" s="315">
        <v>0.8</v>
      </c>
      <c r="E24" s="315">
        <v>0.8</v>
      </c>
      <c r="F24" s="315">
        <v>0.8</v>
      </c>
      <c r="G24" s="315">
        <v>0.8</v>
      </c>
      <c r="H24" s="315"/>
      <c r="I24" s="315"/>
      <c r="J24" s="315"/>
      <c r="K24" s="345" t="s">
        <v>102</v>
      </c>
    </row>
    <row r="25" customHeight="1" spans="1:11">
      <c r="A25" s="196" t="s">
        <v>105</v>
      </c>
      <c r="B25" s="315">
        <v>0.8</v>
      </c>
      <c r="C25" s="315">
        <v>0.8</v>
      </c>
      <c r="D25" s="315">
        <v>0.8</v>
      </c>
      <c r="E25" s="315">
        <v>0.8</v>
      </c>
      <c r="F25" s="315">
        <v>0.8</v>
      </c>
      <c r="G25" s="315">
        <v>0.8</v>
      </c>
      <c r="H25" s="315"/>
      <c r="I25" s="315"/>
      <c r="J25" s="315"/>
      <c r="K25" s="345" t="s">
        <v>102</v>
      </c>
    </row>
    <row r="26" customHeight="1" spans="1:11">
      <c r="A26" s="196" t="s">
        <v>106</v>
      </c>
      <c r="B26" s="315">
        <v>0.8</v>
      </c>
      <c r="C26" s="315">
        <v>0.8</v>
      </c>
      <c r="D26" s="315">
        <v>0.8</v>
      </c>
      <c r="E26" s="315">
        <v>0.8</v>
      </c>
      <c r="F26" s="315">
        <v>0.8</v>
      </c>
      <c r="G26" s="315">
        <v>0.8</v>
      </c>
      <c r="H26" s="315"/>
      <c r="I26" s="315"/>
      <c r="J26" s="315"/>
      <c r="K26" s="345" t="s">
        <v>102</v>
      </c>
    </row>
    <row r="27" customHeight="1" spans="1:11">
      <c r="A27" s="196"/>
      <c r="B27" s="315"/>
      <c r="C27" s="315"/>
      <c r="D27" s="315"/>
      <c r="E27" s="315"/>
      <c r="F27" s="315"/>
      <c r="G27" s="315"/>
      <c r="H27" s="315"/>
      <c r="I27" s="315"/>
      <c r="J27" s="315"/>
      <c r="K27" s="346"/>
    </row>
    <row r="28" customHeight="1" spans="1:11">
      <c r="A28" s="196"/>
      <c r="B28" s="315"/>
      <c r="C28" s="315"/>
      <c r="D28" s="315"/>
      <c r="E28" s="315"/>
      <c r="F28" s="315"/>
      <c r="G28" s="315"/>
      <c r="H28" s="315"/>
      <c r="I28" s="315"/>
      <c r="J28" s="315"/>
      <c r="K28" s="346"/>
    </row>
    <row r="29" ht="18" customHeight="1" spans="1:11">
      <c r="A29" s="316" t="s">
        <v>107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47"/>
    </row>
    <row r="30" ht="18.75" customHeight="1" spans="1:11">
      <c r="A30" s="318" t="s">
        <v>108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48"/>
    </row>
    <row r="31" ht="18.75" customHeight="1" spans="1:11">
      <c r="A31" s="320"/>
      <c r="B31" s="321"/>
      <c r="C31" s="321"/>
      <c r="D31" s="321"/>
      <c r="E31" s="321"/>
      <c r="F31" s="321"/>
      <c r="G31" s="321"/>
      <c r="H31" s="321"/>
      <c r="I31" s="321"/>
      <c r="J31" s="321"/>
      <c r="K31" s="349"/>
    </row>
    <row r="32" ht="18" customHeight="1" spans="1:11">
      <c r="A32" s="316" t="s">
        <v>109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47"/>
    </row>
    <row r="33" ht="15" spans="1:11">
      <c r="A33" s="322" t="s">
        <v>110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50"/>
    </row>
    <row r="34" ht="15.75" spans="1:11">
      <c r="A34" s="101" t="s">
        <v>111</v>
      </c>
      <c r="B34" s="103"/>
      <c r="C34" s="183" t="s">
        <v>50</v>
      </c>
      <c r="D34" s="183" t="s">
        <v>51</v>
      </c>
      <c r="E34" s="324" t="s">
        <v>112</v>
      </c>
      <c r="F34" s="325"/>
      <c r="G34" s="325"/>
      <c r="H34" s="325"/>
      <c r="I34" s="325"/>
      <c r="J34" s="325"/>
      <c r="K34" s="351"/>
    </row>
    <row r="35" ht="15.75" spans="1:11">
      <c r="A35" s="326" t="s">
        <v>113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6"/>
    </row>
    <row r="36" ht="15" spans="1:11">
      <c r="A36" s="232" t="s">
        <v>114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64"/>
    </row>
    <row r="37" ht="15" spans="1:11">
      <c r="A37" s="232" t="s">
        <v>115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64"/>
    </row>
    <row r="38" ht="15" spans="1:11">
      <c r="A38" s="232" t="s">
        <v>116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64"/>
    </row>
    <row r="39" ht="15" spans="1:11">
      <c r="A39" s="232" t="s">
        <v>117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64"/>
    </row>
    <row r="40" ht="15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64"/>
    </row>
    <row r="41" ht="15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64"/>
    </row>
    <row r="42" ht="15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64"/>
    </row>
    <row r="43" ht="15.75" spans="1:11">
      <c r="A43" s="229" t="s">
        <v>118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63"/>
    </row>
    <row r="44" ht="15.75" spans="1:11">
      <c r="A44" s="297" t="s">
        <v>119</v>
      </c>
      <c r="B44" s="298"/>
      <c r="C44" s="298"/>
      <c r="D44" s="298"/>
      <c r="E44" s="298"/>
      <c r="F44" s="298"/>
      <c r="G44" s="298"/>
      <c r="H44" s="298"/>
      <c r="I44" s="298"/>
      <c r="J44" s="298"/>
      <c r="K44" s="340"/>
    </row>
    <row r="45" ht="15" spans="1:11">
      <c r="A45" s="304" t="s">
        <v>120</v>
      </c>
      <c r="B45" s="301" t="s">
        <v>79</v>
      </c>
      <c r="C45" s="301" t="s">
        <v>80</v>
      </c>
      <c r="D45" s="301" t="s">
        <v>72</v>
      </c>
      <c r="E45" s="306" t="s">
        <v>121</v>
      </c>
      <c r="F45" s="301" t="s">
        <v>79</v>
      </c>
      <c r="G45" s="301" t="s">
        <v>80</v>
      </c>
      <c r="H45" s="301" t="s">
        <v>72</v>
      </c>
      <c r="I45" s="306" t="s">
        <v>122</v>
      </c>
      <c r="J45" s="301" t="s">
        <v>79</v>
      </c>
      <c r="K45" s="341" t="s">
        <v>80</v>
      </c>
    </row>
    <row r="46" ht="15" spans="1:11">
      <c r="A46" s="193" t="s">
        <v>71</v>
      </c>
      <c r="B46" s="183" t="s">
        <v>79</v>
      </c>
      <c r="C46" s="183" t="s">
        <v>80</v>
      </c>
      <c r="D46" s="183" t="s">
        <v>72</v>
      </c>
      <c r="E46" s="227" t="s">
        <v>78</v>
      </c>
      <c r="F46" s="183" t="s">
        <v>79</v>
      </c>
      <c r="G46" s="183" t="s">
        <v>80</v>
      </c>
      <c r="H46" s="183" t="s">
        <v>72</v>
      </c>
      <c r="I46" s="227" t="s">
        <v>89</v>
      </c>
      <c r="J46" s="183" t="s">
        <v>79</v>
      </c>
      <c r="K46" s="184" t="s">
        <v>80</v>
      </c>
    </row>
    <row r="47" ht="15.75" spans="1:11">
      <c r="A47" s="200" t="s">
        <v>82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52"/>
    </row>
    <row r="48" ht="15.75" spans="1:11">
      <c r="A48" s="326" t="s">
        <v>123</v>
      </c>
      <c r="B48" s="326"/>
      <c r="C48" s="326"/>
      <c r="D48" s="326"/>
      <c r="E48" s="326"/>
      <c r="F48" s="326"/>
      <c r="G48" s="326"/>
      <c r="H48" s="326"/>
      <c r="I48" s="326"/>
      <c r="J48" s="326"/>
      <c r="K48" s="326"/>
    </row>
    <row r="49" ht="15.75" spans="1:11">
      <c r="A49" s="327"/>
      <c r="B49" s="328"/>
      <c r="C49" s="328"/>
      <c r="D49" s="328"/>
      <c r="E49" s="328"/>
      <c r="F49" s="328"/>
      <c r="G49" s="328"/>
      <c r="H49" s="328"/>
      <c r="I49" s="328"/>
      <c r="J49" s="328"/>
      <c r="K49" s="352"/>
    </row>
    <row r="50" ht="15.75" spans="1:11">
      <c r="A50" s="329" t="s">
        <v>124</v>
      </c>
      <c r="B50" s="330" t="s">
        <v>125</v>
      </c>
      <c r="C50" s="330"/>
      <c r="D50" s="331" t="s">
        <v>126</v>
      </c>
      <c r="E50" s="332"/>
      <c r="F50" s="333" t="s">
        <v>127</v>
      </c>
      <c r="G50" s="334"/>
      <c r="H50" s="335" t="s">
        <v>128</v>
      </c>
      <c r="I50" s="353"/>
      <c r="J50" s="354" t="s">
        <v>129</v>
      </c>
      <c r="K50" s="355"/>
    </row>
    <row r="51" ht="15.75" spans="1:11">
      <c r="A51" s="326" t="s">
        <v>130</v>
      </c>
      <c r="B51" s="326"/>
      <c r="C51" s="326"/>
      <c r="D51" s="326"/>
      <c r="E51" s="326"/>
      <c r="F51" s="326"/>
      <c r="G51" s="326"/>
      <c r="H51" s="326"/>
      <c r="I51" s="326"/>
      <c r="J51" s="326"/>
      <c r="K51" s="326"/>
    </row>
    <row r="52" ht="15.75" spans="1:11">
      <c r="A52" s="336"/>
      <c r="B52" s="337"/>
      <c r="C52" s="337"/>
      <c r="D52" s="337"/>
      <c r="E52" s="337"/>
      <c r="F52" s="337"/>
      <c r="G52" s="337"/>
      <c r="H52" s="337"/>
      <c r="I52" s="337"/>
      <c r="J52" s="337"/>
      <c r="K52" s="356"/>
    </row>
    <row r="53" ht="15.75" spans="1:11">
      <c r="A53" s="329" t="s">
        <v>124</v>
      </c>
      <c r="B53" s="330" t="s">
        <v>125</v>
      </c>
      <c r="C53" s="330"/>
      <c r="D53" s="331" t="s">
        <v>126</v>
      </c>
      <c r="E53" s="338"/>
      <c r="F53" s="333" t="s">
        <v>131</v>
      </c>
      <c r="G53" s="334">
        <v>45403</v>
      </c>
      <c r="H53" s="335" t="s">
        <v>128</v>
      </c>
      <c r="I53" s="353"/>
      <c r="J53" s="354" t="s">
        <v>129</v>
      </c>
      <c r="K53" s="35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134620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139065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187960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view="pageBreakPreview" zoomScale="90" zoomScaleNormal="90" workbookViewId="0">
      <selection activeCell="T12" sqref="T12"/>
    </sheetView>
  </sheetViews>
  <sheetFormatPr defaultColWidth="9" defaultRowHeight="26" customHeight="1"/>
  <cols>
    <col min="1" max="1" width="17.1666666666667" style="272" customWidth="1"/>
    <col min="2" max="2" width="7.8" style="272" customWidth="1"/>
    <col min="3" max="8" width="9.33333333333333" style="272" customWidth="1"/>
    <col min="9" max="9" width="1.33333333333333" style="272" customWidth="1"/>
    <col min="10" max="10" width="11.5" style="272" customWidth="1"/>
    <col min="11" max="11" width="8.375" style="272" customWidth="1"/>
    <col min="12" max="12" width="10.5" style="272" customWidth="1"/>
    <col min="13" max="13" width="8.375" style="272" customWidth="1"/>
    <col min="14" max="15" width="10.875" style="272" customWidth="1"/>
    <col min="16" max="16" width="9.375" style="272" customWidth="1"/>
    <col min="17" max="16384" width="9" style="272"/>
  </cols>
  <sheetData>
    <row r="1" s="272" customFormat="1" ht="30" customHeight="1" spans="1:16">
      <c r="A1" s="65" t="s">
        <v>132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="4" customFormat="1" ht="25" customHeight="1" spans="1:16">
      <c r="A2" s="273" t="s">
        <v>46</v>
      </c>
      <c r="B2" s="183" t="s">
        <v>47</v>
      </c>
      <c r="C2" s="184"/>
      <c r="D2" s="274" t="s">
        <v>133</v>
      </c>
      <c r="E2" s="275"/>
      <c r="F2" s="275"/>
      <c r="G2" s="275"/>
      <c r="H2" s="275"/>
      <c r="I2" s="282"/>
      <c r="J2" s="283" t="s">
        <v>41</v>
      </c>
      <c r="K2" s="284" t="s">
        <v>42</v>
      </c>
      <c r="L2" s="285"/>
      <c r="M2" s="285"/>
      <c r="N2" s="285"/>
      <c r="O2" s="285"/>
      <c r="P2" s="286"/>
    </row>
    <row r="3" s="4" customFormat="1" ht="23" customHeight="1" spans="1:16">
      <c r="A3" s="276" t="s">
        <v>134</v>
      </c>
      <c r="B3" s="277" t="s">
        <v>135</v>
      </c>
      <c r="C3" s="278"/>
      <c r="D3" s="278"/>
      <c r="E3" s="278"/>
      <c r="F3" s="278"/>
      <c r="G3" s="278"/>
      <c r="H3" s="278"/>
      <c r="I3" s="273"/>
      <c r="J3" s="277" t="s">
        <v>136</v>
      </c>
      <c r="K3" s="278"/>
      <c r="L3" s="278"/>
      <c r="M3" s="278"/>
      <c r="N3" s="278"/>
      <c r="O3" s="278"/>
      <c r="P3" s="278"/>
    </row>
    <row r="4" s="4" customFormat="1" ht="23" customHeight="1" spans="1:16">
      <c r="A4" s="278"/>
      <c r="B4" s="279" t="s">
        <v>94</v>
      </c>
      <c r="C4" s="279" t="s">
        <v>95</v>
      </c>
      <c r="D4" s="279" t="s">
        <v>96</v>
      </c>
      <c r="E4" s="279" t="s">
        <v>97</v>
      </c>
      <c r="F4" s="279" t="s">
        <v>98</v>
      </c>
      <c r="G4" s="279" t="s">
        <v>99</v>
      </c>
      <c r="H4" s="279" t="s">
        <v>137</v>
      </c>
      <c r="I4" s="273"/>
      <c r="J4" s="279" t="s">
        <v>94</v>
      </c>
      <c r="K4" s="279" t="s">
        <v>95</v>
      </c>
      <c r="L4" s="279" t="s">
        <v>96</v>
      </c>
      <c r="M4" s="279" t="s">
        <v>97</v>
      </c>
      <c r="N4" s="279" t="s">
        <v>98</v>
      </c>
      <c r="O4" s="279" t="s">
        <v>99</v>
      </c>
      <c r="P4" s="279" t="s">
        <v>137</v>
      </c>
    </row>
    <row r="5" s="4" customFormat="1" ht="23" customHeight="1" spans="1:16">
      <c r="A5" s="276"/>
      <c r="B5" s="279" t="s">
        <v>138</v>
      </c>
      <c r="C5" s="279" t="s">
        <v>139</v>
      </c>
      <c r="D5" s="279" t="s">
        <v>140</v>
      </c>
      <c r="E5" s="279" t="s">
        <v>141</v>
      </c>
      <c r="F5" s="279" t="s">
        <v>142</v>
      </c>
      <c r="G5" s="279" t="s">
        <v>143</v>
      </c>
      <c r="H5" s="279" t="s">
        <v>144</v>
      </c>
      <c r="I5" s="273"/>
      <c r="J5" s="279" t="s">
        <v>138</v>
      </c>
      <c r="K5" s="279" t="s">
        <v>139</v>
      </c>
      <c r="L5" s="279" t="s">
        <v>140</v>
      </c>
      <c r="M5" s="279" t="s">
        <v>141</v>
      </c>
      <c r="N5" s="279" t="s">
        <v>142</v>
      </c>
      <c r="O5" s="279" t="s">
        <v>143</v>
      </c>
      <c r="P5" s="279" t="s">
        <v>144</v>
      </c>
    </row>
    <row r="6" s="4" customFormat="1" ht="21" customHeight="1" spans="1:16">
      <c r="A6" s="279" t="s">
        <v>145</v>
      </c>
      <c r="B6" s="279">
        <f>C6-1</f>
        <v>68</v>
      </c>
      <c r="C6" s="279">
        <f>D6-2</f>
        <v>69</v>
      </c>
      <c r="D6" s="279">
        <v>71</v>
      </c>
      <c r="E6" s="279">
        <f>D6+2</f>
        <v>73</v>
      </c>
      <c r="F6" s="279">
        <f>E6+2</f>
        <v>75</v>
      </c>
      <c r="G6" s="279">
        <f>F6+1</f>
        <v>76</v>
      </c>
      <c r="H6" s="279">
        <f>G6+1</f>
        <v>77</v>
      </c>
      <c r="I6" s="273"/>
      <c r="J6" s="273" t="s">
        <v>146</v>
      </c>
      <c r="K6" s="273" t="s">
        <v>147</v>
      </c>
      <c r="L6" s="273" t="s">
        <v>148</v>
      </c>
      <c r="M6" s="273" t="s">
        <v>147</v>
      </c>
      <c r="N6" s="273" t="s">
        <v>146</v>
      </c>
      <c r="O6" s="273" t="s">
        <v>149</v>
      </c>
      <c r="P6" s="273" t="s">
        <v>148</v>
      </c>
    </row>
    <row r="7" s="4" customFormat="1" ht="21" customHeight="1" spans="1:16">
      <c r="A7" s="279" t="s">
        <v>150</v>
      </c>
      <c r="B7" s="279">
        <f>C7-1</f>
        <v>65.5</v>
      </c>
      <c r="C7" s="279">
        <f>D7-2</f>
        <v>66.5</v>
      </c>
      <c r="D7" s="279">
        <v>68.5</v>
      </c>
      <c r="E7" s="279">
        <f>D7+2</f>
        <v>70.5</v>
      </c>
      <c r="F7" s="279">
        <f>E7+2</f>
        <v>72.5</v>
      </c>
      <c r="G7" s="279">
        <f>F7+1</f>
        <v>73.5</v>
      </c>
      <c r="H7" s="279">
        <f>G7+1</f>
        <v>74.5</v>
      </c>
      <c r="I7" s="273"/>
      <c r="J7" s="273" t="s">
        <v>151</v>
      </c>
      <c r="K7" s="273" t="s">
        <v>147</v>
      </c>
      <c r="L7" s="273">
        <f>0.3/0.3</f>
        <v>1</v>
      </c>
      <c r="M7" s="273" t="s">
        <v>148</v>
      </c>
      <c r="N7" s="273" t="s">
        <v>152</v>
      </c>
      <c r="O7" s="273" t="s">
        <v>153</v>
      </c>
      <c r="P7" s="273">
        <f>0.3/0.3</f>
        <v>1</v>
      </c>
    </row>
    <row r="8" s="4" customFormat="1" ht="21" customHeight="1" spans="1:16">
      <c r="A8" s="279" t="s">
        <v>154</v>
      </c>
      <c r="B8" s="279">
        <f t="shared" ref="B8:B10" si="0">C8-4</f>
        <v>104</v>
      </c>
      <c r="C8" s="279">
        <f t="shared" ref="C8:C10" si="1">D8-4</f>
        <v>108</v>
      </c>
      <c r="D8" s="279" t="s">
        <v>155</v>
      </c>
      <c r="E8" s="279">
        <f t="shared" ref="E8:E10" si="2">D8+4</f>
        <v>116</v>
      </c>
      <c r="F8" s="279">
        <f>E8+4</f>
        <v>120</v>
      </c>
      <c r="G8" s="279">
        <f t="shared" ref="G8:G10" si="3">F8+6</f>
        <v>126</v>
      </c>
      <c r="H8" s="279">
        <f>G8+6</f>
        <v>132</v>
      </c>
      <c r="I8" s="273"/>
      <c r="J8" s="273" t="s">
        <v>156</v>
      </c>
      <c r="K8" s="273" t="s">
        <v>147</v>
      </c>
      <c r="L8" s="273" t="s">
        <v>147</v>
      </c>
      <c r="M8" s="273" t="s">
        <v>147</v>
      </c>
      <c r="N8" s="273" t="s">
        <v>147</v>
      </c>
      <c r="O8" s="273" t="s">
        <v>147</v>
      </c>
      <c r="P8" s="273" t="s">
        <v>147</v>
      </c>
    </row>
    <row r="9" s="4" customFormat="1" ht="21" customHeight="1" spans="1:16">
      <c r="A9" s="279" t="s">
        <v>157</v>
      </c>
      <c r="B9" s="279">
        <f t="shared" si="0"/>
        <v>100</v>
      </c>
      <c r="C9" s="279">
        <f t="shared" si="1"/>
        <v>104</v>
      </c>
      <c r="D9" s="279" t="s">
        <v>158</v>
      </c>
      <c r="E9" s="279">
        <f t="shared" si="2"/>
        <v>112</v>
      </c>
      <c r="F9" s="279">
        <f>E9+5</f>
        <v>117</v>
      </c>
      <c r="G9" s="279">
        <f t="shared" si="3"/>
        <v>123</v>
      </c>
      <c r="H9" s="279">
        <f>G9+7</f>
        <v>130</v>
      </c>
      <c r="I9" s="273"/>
      <c r="J9" s="273" t="s">
        <v>147</v>
      </c>
      <c r="K9" s="273" t="s">
        <v>147</v>
      </c>
      <c r="L9" s="273" t="s">
        <v>147</v>
      </c>
      <c r="M9" s="273" t="s">
        <v>159</v>
      </c>
      <c r="N9" s="273" t="s">
        <v>147</v>
      </c>
      <c r="O9" s="273" t="s">
        <v>147</v>
      </c>
      <c r="P9" s="273" t="s">
        <v>147</v>
      </c>
    </row>
    <row r="10" s="4" customFormat="1" ht="21" customHeight="1" spans="1:16">
      <c r="A10" s="279" t="s">
        <v>160</v>
      </c>
      <c r="B10" s="279">
        <f t="shared" si="0"/>
        <v>100</v>
      </c>
      <c r="C10" s="279">
        <f t="shared" si="1"/>
        <v>104</v>
      </c>
      <c r="D10" s="279" t="s">
        <v>158</v>
      </c>
      <c r="E10" s="279">
        <f t="shared" si="2"/>
        <v>112</v>
      </c>
      <c r="F10" s="279">
        <f>E10+5</f>
        <v>117</v>
      </c>
      <c r="G10" s="279">
        <f t="shared" si="3"/>
        <v>123</v>
      </c>
      <c r="H10" s="279">
        <f>G10+7</f>
        <v>130</v>
      </c>
      <c r="I10" s="273"/>
      <c r="J10" s="273" t="s">
        <v>147</v>
      </c>
      <c r="K10" s="273" t="s">
        <v>147</v>
      </c>
      <c r="L10" s="273" t="s">
        <v>147</v>
      </c>
      <c r="M10" s="273" t="s">
        <v>147</v>
      </c>
      <c r="N10" s="273" t="s">
        <v>147</v>
      </c>
      <c r="O10" s="273" t="s">
        <v>147</v>
      </c>
      <c r="P10" s="273" t="s">
        <v>147</v>
      </c>
    </row>
    <row r="11" s="4" customFormat="1" ht="21" customHeight="1" spans="1:16">
      <c r="A11" s="279" t="s">
        <v>161</v>
      </c>
      <c r="B11" s="279">
        <f>C11-1.2</f>
        <v>44.6</v>
      </c>
      <c r="C11" s="279">
        <f>D11-1.2</f>
        <v>45.8</v>
      </c>
      <c r="D11" s="279">
        <v>47</v>
      </c>
      <c r="E11" s="279">
        <f>D11+1.2</f>
        <v>48.2</v>
      </c>
      <c r="F11" s="279">
        <f>E11+1.2</f>
        <v>49.4</v>
      </c>
      <c r="G11" s="279">
        <f>F11+1.4</f>
        <v>50.8</v>
      </c>
      <c r="H11" s="279">
        <f>G11+1.4</f>
        <v>52.2</v>
      </c>
      <c r="I11" s="273"/>
      <c r="J11" s="273" t="s">
        <v>162</v>
      </c>
      <c r="K11" s="273" t="s">
        <v>163</v>
      </c>
      <c r="L11" s="273" t="s">
        <v>164</v>
      </c>
      <c r="M11" s="273" t="s">
        <v>165</v>
      </c>
      <c r="N11" s="273" t="s">
        <v>163</v>
      </c>
      <c r="O11" s="273" t="s">
        <v>166</v>
      </c>
      <c r="P11" s="273" t="s">
        <v>164</v>
      </c>
    </row>
    <row r="12" s="4" customFormat="1" ht="21" customHeight="1" spans="1:16">
      <c r="A12" s="279" t="s">
        <v>167</v>
      </c>
      <c r="B12" s="279">
        <f>C12-0.6</f>
        <v>60.2</v>
      </c>
      <c r="C12" s="279">
        <f>D12-1.2</f>
        <v>60.8</v>
      </c>
      <c r="D12" s="279">
        <v>62</v>
      </c>
      <c r="E12" s="279">
        <f>D12+1.2</f>
        <v>63.2</v>
      </c>
      <c r="F12" s="279">
        <f>E12+1.2</f>
        <v>64.4</v>
      </c>
      <c r="G12" s="279">
        <f>F12+0.6</f>
        <v>65</v>
      </c>
      <c r="H12" s="279">
        <f>G12+0.6</f>
        <v>65.6</v>
      </c>
      <c r="I12" s="273"/>
      <c r="J12" s="273" t="s">
        <v>168</v>
      </c>
      <c r="K12" s="273" t="s">
        <v>169</v>
      </c>
      <c r="L12" s="273" t="s">
        <v>147</v>
      </c>
      <c r="M12" s="273" t="s">
        <v>159</v>
      </c>
      <c r="N12" s="273" t="s">
        <v>147</v>
      </c>
      <c r="O12" s="273" t="s">
        <v>170</v>
      </c>
      <c r="P12" s="273" t="s">
        <v>147</v>
      </c>
    </row>
    <row r="13" s="4" customFormat="1" ht="21" customHeight="1" spans="1:16">
      <c r="A13" s="279" t="s">
        <v>171</v>
      </c>
      <c r="B13" s="279">
        <f>C13-0.7</f>
        <v>21.4</v>
      </c>
      <c r="C13" s="279">
        <f>D13-0.7</f>
        <v>22.1</v>
      </c>
      <c r="D13" s="279">
        <v>22.8</v>
      </c>
      <c r="E13" s="279">
        <f>D13+0.7</f>
        <v>23.5</v>
      </c>
      <c r="F13" s="279">
        <f>E13+0.7</f>
        <v>24.2</v>
      </c>
      <c r="G13" s="279">
        <f>F13+0.95</f>
        <v>25.15</v>
      </c>
      <c r="H13" s="279">
        <f>G13+0.95</f>
        <v>26.1</v>
      </c>
      <c r="I13" s="273"/>
      <c r="J13" s="273" t="s">
        <v>172</v>
      </c>
      <c r="K13" s="273" t="s">
        <v>173</v>
      </c>
      <c r="L13" s="273" t="s">
        <v>173</v>
      </c>
      <c r="M13" s="273" t="s">
        <v>173</v>
      </c>
      <c r="N13" s="273" t="s">
        <v>173</v>
      </c>
      <c r="O13" s="273" t="s">
        <v>173</v>
      </c>
      <c r="P13" s="273" t="s">
        <v>173</v>
      </c>
    </row>
    <row r="14" s="4" customFormat="1" ht="21" customHeight="1" spans="1:16">
      <c r="A14" s="279" t="s">
        <v>174</v>
      </c>
      <c r="B14" s="279">
        <f>C14-0.6</f>
        <v>17.6</v>
      </c>
      <c r="C14" s="279">
        <f>D14-0.6</f>
        <v>18.2</v>
      </c>
      <c r="D14" s="279">
        <v>18.8</v>
      </c>
      <c r="E14" s="279">
        <f>D14+0.6</f>
        <v>19.4</v>
      </c>
      <c r="F14" s="279">
        <f>E14+0.6</f>
        <v>20</v>
      </c>
      <c r="G14" s="279">
        <f>F14+0.95</f>
        <v>20.95</v>
      </c>
      <c r="H14" s="279">
        <f>G14+0.95</f>
        <v>21.9</v>
      </c>
      <c r="I14" s="273"/>
      <c r="J14" s="273" t="s">
        <v>148</v>
      </c>
      <c r="K14" s="273" t="s">
        <v>147</v>
      </c>
      <c r="L14" s="273" t="s">
        <v>172</v>
      </c>
      <c r="M14" s="273" t="s">
        <v>172</v>
      </c>
      <c r="N14" s="273" t="s">
        <v>173</v>
      </c>
      <c r="O14" s="273" t="s">
        <v>173</v>
      </c>
      <c r="P14" s="273" t="s">
        <v>172</v>
      </c>
    </row>
    <row r="15" s="4" customFormat="1" ht="21" customHeight="1" spans="1:16">
      <c r="A15" s="279" t="s">
        <v>175</v>
      </c>
      <c r="B15" s="279">
        <f>C15-0.5</f>
        <v>10</v>
      </c>
      <c r="C15" s="279">
        <f>D15-0.5</f>
        <v>10.5</v>
      </c>
      <c r="D15" s="279">
        <v>11</v>
      </c>
      <c r="E15" s="279">
        <f>D15+0.5</f>
        <v>11.5</v>
      </c>
      <c r="F15" s="279">
        <f>E15+0.5</f>
        <v>12</v>
      </c>
      <c r="G15" s="279">
        <f>F15+0.7</f>
        <v>12.7</v>
      </c>
      <c r="H15" s="279">
        <f>G15+0.7</f>
        <v>13.4</v>
      </c>
      <c r="I15" s="273"/>
      <c r="J15" s="273" t="s">
        <v>147</v>
      </c>
      <c r="K15" s="273" t="s">
        <v>147</v>
      </c>
      <c r="L15" s="273" t="s">
        <v>147</v>
      </c>
      <c r="M15" s="273" t="s">
        <v>147</v>
      </c>
      <c r="N15" s="273" t="s">
        <v>147</v>
      </c>
      <c r="O15" s="273" t="s">
        <v>147</v>
      </c>
      <c r="P15" s="273" t="s">
        <v>147</v>
      </c>
    </row>
    <row r="16" s="4" customFormat="1" ht="21" customHeight="1" spans="1:16">
      <c r="A16" s="279" t="s">
        <v>176</v>
      </c>
      <c r="B16" s="279">
        <f>C16-0.5</f>
        <v>13.5</v>
      </c>
      <c r="C16" s="279">
        <f>D16-0.5</f>
        <v>14</v>
      </c>
      <c r="D16" s="279">
        <v>14.5</v>
      </c>
      <c r="E16" s="279">
        <f>D16+0.5</f>
        <v>15</v>
      </c>
      <c r="F16" s="279">
        <f>E16+0.5</f>
        <v>15.5</v>
      </c>
      <c r="G16" s="279">
        <f>F16+0.7</f>
        <v>16.2</v>
      </c>
      <c r="H16" s="279">
        <f>G16+0.7</f>
        <v>16.9</v>
      </c>
      <c r="I16" s="273"/>
      <c r="J16" s="273" t="s">
        <v>147</v>
      </c>
      <c r="K16" s="273" t="s">
        <v>147</v>
      </c>
      <c r="L16" s="273" t="s">
        <v>147</v>
      </c>
      <c r="M16" s="273" t="s">
        <v>147</v>
      </c>
      <c r="N16" s="273" t="s">
        <v>147</v>
      </c>
      <c r="O16" s="273" t="s">
        <v>147</v>
      </c>
      <c r="P16" s="273" t="s">
        <v>147</v>
      </c>
    </row>
    <row r="17" s="4" customFormat="1" ht="21" customHeight="1" spans="1:16">
      <c r="A17" s="279" t="s">
        <v>177</v>
      </c>
      <c r="B17" s="279">
        <f>C17</f>
        <v>8</v>
      </c>
      <c r="C17" s="279">
        <f>D17</f>
        <v>8</v>
      </c>
      <c r="D17" s="279">
        <v>8</v>
      </c>
      <c r="E17" s="279">
        <f t="shared" ref="E17:H17" si="4">D17</f>
        <v>8</v>
      </c>
      <c r="F17" s="279">
        <f t="shared" si="4"/>
        <v>8</v>
      </c>
      <c r="G17" s="279">
        <f t="shared" si="4"/>
        <v>8</v>
      </c>
      <c r="H17" s="279">
        <f t="shared" si="4"/>
        <v>8</v>
      </c>
      <c r="I17" s="273"/>
      <c r="J17" s="273"/>
      <c r="K17" s="273" t="s">
        <v>147</v>
      </c>
      <c r="L17" s="273" t="s">
        <v>147</v>
      </c>
      <c r="M17" s="273" t="s">
        <v>147</v>
      </c>
      <c r="N17" s="273" t="s">
        <v>147</v>
      </c>
      <c r="O17" s="273" t="s">
        <v>147</v>
      </c>
      <c r="P17" s="273" t="s">
        <v>147</v>
      </c>
    </row>
    <row r="18" s="4" customFormat="1" ht="21" customHeight="1" spans="1:16">
      <c r="A18" s="279" t="s">
        <v>178</v>
      </c>
      <c r="B18" s="279">
        <f>C18-1</f>
        <v>47</v>
      </c>
      <c r="C18" s="279">
        <f t="shared" ref="C18:C20" si="5">D18-1</f>
        <v>48</v>
      </c>
      <c r="D18" s="279">
        <v>49</v>
      </c>
      <c r="E18" s="279">
        <f>D18+1</f>
        <v>50</v>
      </c>
      <c r="F18" s="279">
        <f>E18+1</f>
        <v>51</v>
      </c>
      <c r="G18" s="279">
        <f>F18+1.5</f>
        <v>52.5</v>
      </c>
      <c r="H18" s="279">
        <f>G18+1.5</f>
        <v>54</v>
      </c>
      <c r="I18" s="273"/>
      <c r="J18" s="273" t="s">
        <v>179</v>
      </c>
      <c r="K18" s="273" t="s">
        <v>173</v>
      </c>
      <c r="L18" s="273" t="s">
        <v>173</v>
      </c>
      <c r="M18" s="273" t="s">
        <v>180</v>
      </c>
      <c r="N18" s="273" t="s">
        <v>173</v>
      </c>
      <c r="O18" s="273" t="s">
        <v>146</v>
      </c>
      <c r="P18" s="273" t="s">
        <v>173</v>
      </c>
    </row>
    <row r="19" s="4" customFormat="1" ht="21" customHeight="1" spans="1:16">
      <c r="A19" s="280" t="s">
        <v>181</v>
      </c>
      <c r="B19" s="279">
        <f>C19-1</f>
        <v>49</v>
      </c>
      <c r="C19" s="279">
        <f t="shared" si="5"/>
        <v>50</v>
      </c>
      <c r="D19" s="279">
        <v>51</v>
      </c>
      <c r="E19" s="279">
        <f>D19+1</f>
        <v>52</v>
      </c>
      <c r="F19" s="279">
        <f>E19+1</f>
        <v>53</v>
      </c>
      <c r="G19" s="279">
        <f>F19+1.5</f>
        <v>54.5</v>
      </c>
      <c r="H19" s="279">
        <f>G19+1.5</f>
        <v>56</v>
      </c>
      <c r="I19" s="273"/>
      <c r="J19" s="273" t="s">
        <v>148</v>
      </c>
      <c r="K19" s="273" t="s">
        <v>147</v>
      </c>
      <c r="L19" s="273" t="s">
        <v>172</v>
      </c>
      <c r="M19" s="273" t="s">
        <v>172</v>
      </c>
      <c r="N19" s="273" t="s">
        <v>173</v>
      </c>
      <c r="O19" s="273" t="s">
        <v>173</v>
      </c>
      <c r="P19" s="273" t="s">
        <v>172</v>
      </c>
    </row>
    <row r="20" s="4" customFormat="1" ht="21" customHeight="1" spans="1:16">
      <c r="A20" s="280" t="s">
        <v>182</v>
      </c>
      <c r="B20" s="279">
        <f>C20</f>
        <v>18</v>
      </c>
      <c r="C20" s="279">
        <f t="shared" si="5"/>
        <v>18</v>
      </c>
      <c r="D20" s="279">
        <v>19</v>
      </c>
      <c r="E20" s="279">
        <f t="shared" ref="E20:H20" si="6">D20</f>
        <v>19</v>
      </c>
      <c r="F20" s="279">
        <f>E20+1.5</f>
        <v>20.5</v>
      </c>
      <c r="G20" s="279">
        <f t="shared" si="6"/>
        <v>20.5</v>
      </c>
      <c r="H20" s="279">
        <f t="shared" si="6"/>
        <v>20.5</v>
      </c>
      <c r="I20" s="273"/>
      <c r="J20" s="273" t="s">
        <v>168</v>
      </c>
      <c r="K20" s="273" t="s">
        <v>169</v>
      </c>
      <c r="L20" s="273" t="s">
        <v>147</v>
      </c>
      <c r="M20" s="273" t="s">
        <v>159</v>
      </c>
      <c r="N20" s="273" t="s">
        <v>147</v>
      </c>
      <c r="O20" s="273" t="s">
        <v>170</v>
      </c>
      <c r="P20" s="273" t="s">
        <v>147</v>
      </c>
    </row>
    <row r="21" s="272" customFormat="1" ht="47" customHeight="1" spans="1:15">
      <c r="A21" s="281"/>
      <c r="B21" s="281"/>
      <c r="C21" s="281"/>
      <c r="D21" s="281"/>
      <c r="E21" s="281"/>
      <c r="F21" s="281"/>
      <c r="G21" s="281"/>
      <c r="H21" s="281"/>
      <c r="I21" s="281"/>
      <c r="J21" s="62" t="s">
        <v>183</v>
      </c>
      <c r="K21" s="85"/>
      <c r="L21" s="62" t="s">
        <v>184</v>
      </c>
      <c r="M21" s="62"/>
      <c r="N21" s="62" t="s">
        <v>185</v>
      </c>
      <c r="O21" s="62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0"/>
  </mergeCells>
  <pageMargins left="0.161111111111111" right="0.161111111111111" top="0.2125" bottom="0.2125" header="0.5" footer="0.5"/>
  <pageSetup paperSize="9" scale="89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70" customWidth="1"/>
    <col min="2" max="6" width="10" style="170"/>
    <col min="7" max="7" width="10.1" style="170"/>
    <col min="8" max="16384" width="10" style="170"/>
  </cols>
  <sheetData>
    <row r="1" ht="22.5" customHeight="1" spans="1:11">
      <c r="A1" s="171" t="s">
        <v>186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ht="17.25" customHeight="1" spans="1:11">
      <c r="A2" s="172" t="s">
        <v>37</v>
      </c>
      <c r="B2" s="173" t="s">
        <v>38</v>
      </c>
      <c r="C2" s="173"/>
      <c r="D2" s="174" t="s">
        <v>39</v>
      </c>
      <c r="E2" s="174"/>
      <c r="F2" s="173" t="s">
        <v>40</v>
      </c>
      <c r="G2" s="173"/>
      <c r="H2" s="175" t="s">
        <v>41</v>
      </c>
      <c r="I2" s="249" t="s">
        <v>42</v>
      </c>
      <c r="J2" s="249"/>
      <c r="K2" s="250"/>
    </row>
    <row r="3" customHeight="1" spans="1:11">
      <c r="A3" s="176" t="s">
        <v>43</v>
      </c>
      <c r="B3" s="177"/>
      <c r="C3" s="178"/>
      <c r="D3" s="179" t="s">
        <v>44</v>
      </c>
      <c r="E3" s="180"/>
      <c r="F3" s="180"/>
      <c r="G3" s="181"/>
      <c r="H3" s="179" t="s">
        <v>45</v>
      </c>
      <c r="I3" s="180"/>
      <c r="J3" s="180"/>
      <c r="K3" s="181"/>
    </row>
    <row r="4" customHeight="1" spans="1:11">
      <c r="A4" s="182" t="s">
        <v>46</v>
      </c>
      <c r="B4" s="183" t="s">
        <v>47</v>
      </c>
      <c r="C4" s="184"/>
      <c r="D4" s="182" t="s">
        <v>48</v>
      </c>
      <c r="E4" s="185"/>
      <c r="F4" s="186">
        <v>45494</v>
      </c>
      <c r="G4" s="187"/>
      <c r="H4" s="182" t="s">
        <v>187</v>
      </c>
      <c r="I4" s="185"/>
      <c r="J4" s="183" t="s">
        <v>50</v>
      </c>
      <c r="K4" s="184" t="s">
        <v>51</v>
      </c>
    </row>
    <row r="5" customHeight="1" spans="1:11">
      <c r="A5" s="188" t="s">
        <v>52</v>
      </c>
      <c r="B5" s="95" t="s">
        <v>53</v>
      </c>
      <c r="C5" s="95"/>
      <c r="D5" s="182" t="s">
        <v>188</v>
      </c>
      <c r="E5" s="185"/>
      <c r="F5" s="189">
        <v>44000</v>
      </c>
      <c r="G5" s="190"/>
      <c r="H5" s="182" t="s">
        <v>189</v>
      </c>
      <c r="I5" s="185"/>
      <c r="J5" s="183" t="s">
        <v>50</v>
      </c>
      <c r="K5" s="184" t="s">
        <v>51</v>
      </c>
    </row>
    <row r="6" customHeight="1" spans="1:11">
      <c r="A6" s="182" t="s">
        <v>56</v>
      </c>
      <c r="B6" s="183">
        <v>5</v>
      </c>
      <c r="C6" s="184">
        <v>6</v>
      </c>
      <c r="D6" s="182" t="s">
        <v>190</v>
      </c>
      <c r="E6" s="185"/>
      <c r="F6" s="191">
        <v>41000</v>
      </c>
      <c r="G6" s="192"/>
      <c r="H6" s="193" t="s">
        <v>191</v>
      </c>
      <c r="I6" s="227"/>
      <c r="J6" s="227"/>
      <c r="K6" s="251"/>
    </row>
    <row r="7" customHeight="1" spans="1:11">
      <c r="A7" s="182" t="s">
        <v>59</v>
      </c>
      <c r="B7" s="194">
        <v>48551</v>
      </c>
      <c r="C7" s="195"/>
      <c r="D7" s="182" t="s">
        <v>192</v>
      </c>
      <c r="E7" s="185"/>
      <c r="F7" s="191">
        <v>38000</v>
      </c>
      <c r="G7" s="192"/>
      <c r="H7" s="196"/>
      <c r="I7" s="183"/>
      <c r="J7" s="183"/>
      <c r="K7" s="184"/>
    </row>
    <row r="8" ht="34" customHeight="1" spans="1:11">
      <c r="A8" s="197" t="s">
        <v>62</v>
      </c>
      <c r="B8" s="198" t="s">
        <v>63</v>
      </c>
      <c r="C8" s="199"/>
      <c r="D8" s="200" t="s">
        <v>64</v>
      </c>
      <c r="E8" s="201"/>
      <c r="F8" s="202">
        <v>45419</v>
      </c>
      <c r="G8" s="203"/>
      <c r="H8" s="200" t="s">
        <v>193</v>
      </c>
      <c r="I8" s="201"/>
      <c r="J8" s="201"/>
      <c r="K8" s="252"/>
    </row>
    <row r="9" customHeight="1" spans="1:11">
      <c r="A9" s="204" t="s">
        <v>194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</row>
    <row r="10" customHeight="1" spans="1:11">
      <c r="A10" s="205" t="s">
        <v>68</v>
      </c>
      <c r="B10" s="206" t="s">
        <v>69</v>
      </c>
      <c r="C10" s="207" t="s">
        <v>70</v>
      </c>
      <c r="D10" s="208"/>
      <c r="E10" s="209" t="s">
        <v>73</v>
      </c>
      <c r="F10" s="206" t="s">
        <v>69</v>
      </c>
      <c r="G10" s="207" t="s">
        <v>70</v>
      </c>
      <c r="H10" s="206"/>
      <c r="I10" s="209" t="s">
        <v>71</v>
      </c>
      <c r="J10" s="206" t="s">
        <v>69</v>
      </c>
      <c r="K10" s="253" t="s">
        <v>70</v>
      </c>
    </row>
    <row r="11" customHeight="1" spans="1:11">
      <c r="A11" s="188" t="s">
        <v>74</v>
      </c>
      <c r="B11" s="210" t="s">
        <v>69</v>
      </c>
      <c r="C11" s="183" t="s">
        <v>70</v>
      </c>
      <c r="D11" s="211"/>
      <c r="E11" s="212" t="s">
        <v>76</v>
      </c>
      <c r="F11" s="210" t="s">
        <v>69</v>
      </c>
      <c r="G11" s="183" t="s">
        <v>70</v>
      </c>
      <c r="H11" s="210"/>
      <c r="I11" s="212" t="s">
        <v>81</v>
      </c>
      <c r="J11" s="210" t="s">
        <v>69</v>
      </c>
      <c r="K11" s="184" t="s">
        <v>70</v>
      </c>
    </row>
    <row r="12" customHeight="1" spans="1:11">
      <c r="A12" s="200" t="s">
        <v>112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52"/>
    </row>
    <row r="13" customHeight="1" spans="1:11">
      <c r="A13" s="213" t="s">
        <v>195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</row>
    <row r="14" customHeight="1" spans="1:11">
      <c r="A14" s="214"/>
      <c r="B14" s="215"/>
      <c r="C14" s="215"/>
      <c r="D14" s="215"/>
      <c r="E14" s="215"/>
      <c r="F14" s="215"/>
      <c r="G14" s="215"/>
      <c r="H14" s="215"/>
      <c r="I14" s="254"/>
      <c r="J14" s="254"/>
      <c r="K14" s="255"/>
    </row>
    <row r="15" customHeight="1" spans="1:11">
      <c r="A15" s="216"/>
      <c r="B15" s="217"/>
      <c r="C15" s="217"/>
      <c r="D15" s="218"/>
      <c r="E15" s="219"/>
      <c r="F15" s="217"/>
      <c r="G15" s="217"/>
      <c r="H15" s="218"/>
      <c r="I15" s="256"/>
      <c r="J15" s="257"/>
      <c r="K15" s="258"/>
    </row>
    <row r="16" customHeight="1" spans="1:11">
      <c r="A16" s="220"/>
      <c r="B16" s="221"/>
      <c r="C16" s="221"/>
      <c r="D16" s="221"/>
      <c r="E16" s="221"/>
      <c r="F16" s="221"/>
      <c r="G16" s="221"/>
      <c r="H16" s="221"/>
      <c r="I16" s="221"/>
      <c r="J16" s="221"/>
      <c r="K16" s="259"/>
    </row>
    <row r="17" customHeight="1" spans="1:11">
      <c r="A17" s="213" t="s">
        <v>196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</row>
    <row r="18" customHeight="1" spans="1:11">
      <c r="A18" s="214" t="s">
        <v>193</v>
      </c>
      <c r="B18" s="215"/>
      <c r="C18" s="215"/>
      <c r="D18" s="215"/>
      <c r="E18" s="215"/>
      <c r="F18" s="215"/>
      <c r="G18" s="215"/>
      <c r="H18" s="215"/>
      <c r="I18" s="254"/>
      <c r="J18" s="254"/>
      <c r="K18" s="255"/>
    </row>
    <row r="19" customHeight="1" spans="1:11">
      <c r="A19" s="216"/>
      <c r="B19" s="217"/>
      <c r="C19" s="217"/>
      <c r="D19" s="218"/>
      <c r="E19" s="219"/>
      <c r="F19" s="217"/>
      <c r="G19" s="217"/>
      <c r="H19" s="218"/>
      <c r="I19" s="256"/>
      <c r="J19" s="257"/>
      <c r="K19" s="258"/>
    </row>
    <row r="20" customHeight="1" spans="1:11">
      <c r="A20" s="220"/>
      <c r="B20" s="221"/>
      <c r="C20" s="221"/>
      <c r="D20" s="221"/>
      <c r="E20" s="221"/>
      <c r="F20" s="221"/>
      <c r="G20" s="221"/>
      <c r="H20" s="221"/>
      <c r="I20" s="221"/>
      <c r="J20" s="221"/>
      <c r="K20" s="259"/>
    </row>
    <row r="21" customHeight="1" spans="1:11">
      <c r="A21" s="222" t="s">
        <v>109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</row>
    <row r="22" customHeight="1" spans="1:11">
      <c r="A22" s="90" t="s">
        <v>110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57"/>
    </row>
    <row r="23" customHeight="1" spans="1:11">
      <c r="A23" s="101" t="s">
        <v>111</v>
      </c>
      <c r="B23" s="103"/>
      <c r="C23" s="183" t="s">
        <v>50</v>
      </c>
      <c r="D23" s="183" t="s">
        <v>51</v>
      </c>
      <c r="E23" s="100"/>
      <c r="F23" s="100"/>
      <c r="G23" s="100"/>
      <c r="H23" s="100"/>
      <c r="I23" s="100"/>
      <c r="J23" s="100"/>
      <c r="K23" s="151"/>
    </row>
    <row r="24" customHeight="1" spans="1:11">
      <c r="A24" s="223" t="s">
        <v>197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60"/>
    </row>
    <row r="25" customHeight="1" spans="1:11">
      <c r="A25" s="225"/>
      <c r="B25" s="226"/>
      <c r="C25" s="226"/>
      <c r="D25" s="226"/>
      <c r="E25" s="226"/>
      <c r="F25" s="226"/>
      <c r="G25" s="226"/>
      <c r="H25" s="226"/>
      <c r="I25" s="226"/>
      <c r="J25" s="226"/>
      <c r="K25" s="261"/>
    </row>
    <row r="26" customHeight="1" spans="1:11">
      <c r="A26" s="204" t="s">
        <v>119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customHeight="1" spans="1:11">
      <c r="A27" s="176" t="s">
        <v>120</v>
      </c>
      <c r="B27" s="207" t="s">
        <v>79</v>
      </c>
      <c r="C27" s="207" t="s">
        <v>80</v>
      </c>
      <c r="D27" s="207" t="s">
        <v>72</v>
      </c>
      <c r="E27" s="177" t="s">
        <v>121</v>
      </c>
      <c r="F27" s="207" t="s">
        <v>79</v>
      </c>
      <c r="G27" s="207" t="s">
        <v>80</v>
      </c>
      <c r="H27" s="207" t="s">
        <v>72</v>
      </c>
      <c r="I27" s="177" t="s">
        <v>122</v>
      </c>
      <c r="J27" s="207" t="s">
        <v>79</v>
      </c>
      <c r="K27" s="253" t="s">
        <v>80</v>
      </c>
    </row>
    <row r="28" customHeight="1" spans="1:11">
      <c r="A28" s="193" t="s">
        <v>71</v>
      </c>
      <c r="B28" s="183" t="s">
        <v>79</v>
      </c>
      <c r="C28" s="183" t="s">
        <v>80</v>
      </c>
      <c r="D28" s="183" t="s">
        <v>72</v>
      </c>
      <c r="E28" s="227" t="s">
        <v>78</v>
      </c>
      <c r="F28" s="183" t="s">
        <v>79</v>
      </c>
      <c r="G28" s="183" t="s">
        <v>80</v>
      </c>
      <c r="H28" s="183" t="s">
        <v>72</v>
      </c>
      <c r="I28" s="227" t="s">
        <v>89</v>
      </c>
      <c r="J28" s="183" t="s">
        <v>79</v>
      </c>
      <c r="K28" s="184" t="s">
        <v>80</v>
      </c>
    </row>
    <row r="29" customHeight="1" spans="1:11">
      <c r="A29" s="182" t="s">
        <v>82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62"/>
    </row>
    <row r="30" customHeight="1" spans="1:1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63"/>
    </row>
    <row r="31" customHeight="1" spans="1:11">
      <c r="A31" s="231" t="s">
        <v>198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</row>
    <row r="32" ht="17.25" customHeight="1" spans="1:11">
      <c r="A32" s="232" t="s">
        <v>199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64"/>
    </row>
    <row r="33" ht="17.25" customHeight="1" spans="1:11">
      <c r="A33" s="232" t="s">
        <v>200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64"/>
    </row>
    <row r="34" ht="17.25" customHeight="1" spans="1:11">
      <c r="A34" s="232" t="s">
        <v>201</v>
      </c>
      <c r="B34" s="233"/>
      <c r="C34" s="233"/>
      <c r="D34" s="233"/>
      <c r="E34" s="233"/>
      <c r="F34" s="233"/>
      <c r="G34" s="233"/>
      <c r="H34" s="233"/>
      <c r="I34" s="233"/>
      <c r="J34" s="233"/>
      <c r="K34" s="264"/>
    </row>
    <row r="35" ht="17.25" customHeight="1" spans="1:1">
      <c r="A35" s="170" t="s">
        <v>202</v>
      </c>
    </row>
    <row r="36" ht="17.25" customHeight="1" spans="1:11">
      <c r="A36" s="232" t="s">
        <v>203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64"/>
    </row>
    <row r="37" ht="17.25" customHeight="1" spans="1:11">
      <c r="A37" s="232" t="s">
        <v>204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64"/>
    </row>
    <row r="38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64"/>
    </row>
    <row r="39" ht="17.25" customHeight="1" spans="1:1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64"/>
    </row>
    <row r="40" ht="17.25" customHeight="1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64"/>
    </row>
    <row r="41" ht="17.25" customHeight="1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64"/>
    </row>
    <row r="42" ht="17.25" customHeight="1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64"/>
    </row>
    <row r="43" ht="17.25" customHeight="1" spans="1:11">
      <c r="A43" s="229" t="s">
        <v>118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63"/>
    </row>
    <row r="44" customHeight="1" spans="1:11">
      <c r="A44" s="231" t="s">
        <v>205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</row>
    <row r="45" ht="18" customHeight="1" spans="1:11">
      <c r="A45" s="234" t="s">
        <v>112</v>
      </c>
      <c r="B45" s="235"/>
      <c r="C45" s="235"/>
      <c r="D45" s="235"/>
      <c r="E45" s="235"/>
      <c r="F45" s="235"/>
      <c r="G45" s="235"/>
      <c r="H45" s="235"/>
      <c r="I45" s="235"/>
      <c r="J45" s="235"/>
      <c r="K45" s="265"/>
    </row>
    <row r="46" ht="18" customHeight="1" spans="1:11">
      <c r="A46" s="234"/>
      <c r="B46" s="235"/>
      <c r="C46" s="235"/>
      <c r="D46" s="235"/>
      <c r="E46" s="235"/>
      <c r="F46" s="235"/>
      <c r="G46" s="235"/>
      <c r="H46" s="235"/>
      <c r="I46" s="235"/>
      <c r="J46" s="235"/>
      <c r="K46" s="265"/>
    </row>
    <row r="47" ht="18" customHeight="1" spans="1:11">
      <c r="A47" s="225"/>
      <c r="B47" s="226"/>
      <c r="C47" s="226"/>
      <c r="D47" s="226"/>
      <c r="E47" s="226"/>
      <c r="F47" s="226"/>
      <c r="G47" s="226"/>
      <c r="H47" s="226"/>
      <c r="I47" s="226"/>
      <c r="J47" s="226"/>
      <c r="K47" s="261"/>
    </row>
    <row r="48" ht="21" customHeight="1" spans="1:11">
      <c r="A48" s="236" t="s">
        <v>124</v>
      </c>
      <c r="B48" s="237" t="s">
        <v>206</v>
      </c>
      <c r="C48" s="237"/>
      <c r="D48" s="238" t="s">
        <v>126</v>
      </c>
      <c r="E48" s="239"/>
      <c r="F48" s="238" t="s">
        <v>127</v>
      </c>
      <c r="G48" s="240"/>
      <c r="H48" s="241" t="s">
        <v>128</v>
      </c>
      <c r="I48" s="241"/>
      <c r="J48" s="237"/>
      <c r="K48" s="266"/>
    </row>
    <row r="49" customHeight="1" spans="1:11">
      <c r="A49" s="242" t="s">
        <v>130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67"/>
    </row>
    <row r="50" customHeight="1" spans="1:11">
      <c r="A50" s="244"/>
      <c r="B50" s="245"/>
      <c r="C50" s="245"/>
      <c r="D50" s="245"/>
      <c r="E50" s="245"/>
      <c r="F50" s="245"/>
      <c r="G50" s="245"/>
      <c r="H50" s="245"/>
      <c r="I50" s="245"/>
      <c r="J50" s="245"/>
      <c r="K50" s="268"/>
    </row>
    <row r="51" customHeight="1" spans="1:11">
      <c r="A51" s="246"/>
      <c r="B51" s="247"/>
      <c r="C51" s="247"/>
      <c r="D51" s="247"/>
      <c r="E51" s="247"/>
      <c r="F51" s="247"/>
      <c r="G51" s="247"/>
      <c r="H51" s="247"/>
      <c r="I51" s="247"/>
      <c r="J51" s="247"/>
      <c r="K51" s="269"/>
    </row>
    <row r="52" ht="21" customHeight="1" spans="1:11">
      <c r="A52" s="236" t="s">
        <v>124</v>
      </c>
      <c r="B52" s="237" t="s">
        <v>206</v>
      </c>
      <c r="C52" s="237"/>
      <c r="D52" s="238" t="s">
        <v>126</v>
      </c>
      <c r="E52" s="238" t="s">
        <v>207</v>
      </c>
      <c r="F52" s="238" t="s">
        <v>127</v>
      </c>
      <c r="G52" s="248">
        <v>45403</v>
      </c>
      <c r="H52" s="241" t="s">
        <v>128</v>
      </c>
      <c r="I52" s="241"/>
      <c r="J52" s="270" t="s">
        <v>129</v>
      </c>
      <c r="K52" s="27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view="pageBreakPreview" zoomScale="80" zoomScaleNormal="90" workbookViewId="0">
      <selection activeCell="T15" sqref="T15"/>
    </sheetView>
  </sheetViews>
  <sheetFormatPr defaultColWidth="9" defaultRowHeight="26" customHeight="1"/>
  <cols>
    <col min="1" max="1" width="17.1666666666667" style="62" customWidth="1"/>
    <col min="2" max="2" width="7.8" style="62" customWidth="1"/>
    <col min="3" max="8" width="9.33333333333333" style="62" customWidth="1"/>
    <col min="9" max="9" width="1.33333333333333" style="62" customWidth="1"/>
    <col min="10" max="10" width="11.5" style="62" customWidth="1"/>
    <col min="11" max="11" width="11.125" style="62" customWidth="1"/>
    <col min="12" max="12" width="12.75" style="62" customWidth="1"/>
    <col min="13" max="13" width="13.125" style="62" customWidth="1"/>
    <col min="14" max="15" width="10.875" style="62" customWidth="1"/>
    <col min="16" max="16" width="9.375" style="62" customWidth="1"/>
    <col min="17" max="16384" width="9" style="62"/>
  </cols>
  <sheetData>
    <row r="1" s="62" customFormat="1" ht="30" customHeight="1" spans="1:16">
      <c r="A1" s="65" t="s">
        <v>132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="63" customFormat="1" ht="25" customHeight="1" spans="1:16">
      <c r="A2" s="67" t="s">
        <v>46</v>
      </c>
      <c r="B2" s="69" t="s">
        <v>47</v>
      </c>
      <c r="C2" s="70"/>
      <c r="D2" s="71" t="s">
        <v>133</v>
      </c>
      <c r="E2" s="72"/>
      <c r="F2" s="72"/>
      <c r="G2" s="72"/>
      <c r="H2" s="72"/>
      <c r="I2" s="168"/>
      <c r="J2" s="81" t="s">
        <v>41</v>
      </c>
      <c r="K2" s="82"/>
      <c r="L2" s="83"/>
      <c r="M2" s="83"/>
      <c r="N2" s="83"/>
      <c r="O2" s="83"/>
      <c r="P2" s="169"/>
    </row>
    <row r="3" s="63" customFormat="1" ht="23" customHeight="1" spans="1:16">
      <c r="A3" s="73" t="s">
        <v>134</v>
      </c>
      <c r="B3" s="74" t="s">
        <v>135</v>
      </c>
      <c r="C3" s="75"/>
      <c r="D3" s="75"/>
      <c r="E3" s="75"/>
      <c r="F3" s="75"/>
      <c r="G3" s="75"/>
      <c r="H3" s="75"/>
      <c r="I3" s="67"/>
      <c r="J3" s="74" t="s">
        <v>136</v>
      </c>
      <c r="K3" s="75"/>
      <c r="L3" s="75"/>
      <c r="M3" s="75"/>
      <c r="N3" s="75"/>
      <c r="O3" s="75"/>
      <c r="P3" s="75"/>
    </row>
    <row r="4" s="63" customFormat="1" ht="23" customHeight="1" spans="1:16">
      <c r="A4" s="75"/>
      <c r="B4" s="76" t="s">
        <v>94</v>
      </c>
      <c r="C4" s="76" t="s">
        <v>95</v>
      </c>
      <c r="D4" s="76" t="s">
        <v>96</v>
      </c>
      <c r="E4" s="76" t="s">
        <v>97</v>
      </c>
      <c r="F4" s="76" t="s">
        <v>98</v>
      </c>
      <c r="G4" s="76" t="s">
        <v>99</v>
      </c>
      <c r="H4" s="76" t="s">
        <v>137</v>
      </c>
      <c r="I4" s="67"/>
      <c r="J4" s="76" t="s">
        <v>94</v>
      </c>
      <c r="K4" s="76" t="s">
        <v>95</v>
      </c>
      <c r="L4" s="76" t="s">
        <v>96</v>
      </c>
      <c r="M4" s="76" t="s">
        <v>97</v>
      </c>
      <c r="N4" s="76" t="s">
        <v>98</v>
      </c>
      <c r="O4" s="76" t="s">
        <v>99</v>
      </c>
      <c r="P4" s="76" t="s">
        <v>137</v>
      </c>
    </row>
    <row r="5" s="63" customFormat="1" ht="23" customHeight="1" spans="1:16">
      <c r="A5" s="73"/>
      <c r="B5" s="76" t="s">
        <v>138</v>
      </c>
      <c r="C5" s="76" t="s">
        <v>139</v>
      </c>
      <c r="D5" s="76" t="s">
        <v>140</v>
      </c>
      <c r="E5" s="76" t="s">
        <v>141</v>
      </c>
      <c r="F5" s="76" t="s">
        <v>142</v>
      </c>
      <c r="G5" s="76" t="s">
        <v>143</v>
      </c>
      <c r="H5" s="76" t="s">
        <v>144</v>
      </c>
      <c r="I5" s="67"/>
      <c r="J5" s="76" t="s">
        <v>138</v>
      </c>
      <c r="K5" s="76" t="s">
        <v>139</v>
      </c>
      <c r="L5" s="76" t="s">
        <v>140</v>
      </c>
      <c r="M5" s="76" t="s">
        <v>141</v>
      </c>
      <c r="N5" s="76" t="s">
        <v>142</v>
      </c>
      <c r="O5" s="76" t="s">
        <v>143</v>
      </c>
      <c r="P5" s="76" t="s">
        <v>144</v>
      </c>
    </row>
    <row r="6" s="63" customFormat="1" ht="21" customHeight="1" spans="1:16">
      <c r="A6" s="76" t="s">
        <v>145</v>
      </c>
      <c r="B6" s="76">
        <f>C6-1</f>
        <v>68</v>
      </c>
      <c r="C6" s="76">
        <f>D6-2</f>
        <v>69</v>
      </c>
      <c r="D6" s="76">
        <v>71</v>
      </c>
      <c r="E6" s="76">
        <f>D6+2</f>
        <v>73</v>
      </c>
      <c r="F6" s="76">
        <f>E6+2</f>
        <v>75</v>
      </c>
      <c r="G6" s="76">
        <f>F6+1</f>
        <v>76</v>
      </c>
      <c r="H6" s="76">
        <f>G6+1</f>
        <v>77</v>
      </c>
      <c r="I6" s="67"/>
      <c r="J6" s="67" t="s">
        <v>146</v>
      </c>
      <c r="K6" s="67" t="s">
        <v>147</v>
      </c>
      <c r="L6" s="67" t="s">
        <v>148</v>
      </c>
      <c r="M6" s="67" t="s">
        <v>147</v>
      </c>
      <c r="N6" s="67" t="s">
        <v>146</v>
      </c>
      <c r="O6" s="67" t="s">
        <v>149</v>
      </c>
      <c r="P6" s="67" t="s">
        <v>148</v>
      </c>
    </row>
    <row r="7" s="63" customFormat="1" ht="21" customHeight="1" spans="1:16">
      <c r="A7" s="76" t="s">
        <v>150</v>
      </c>
      <c r="B7" s="76">
        <f>C7-1</f>
        <v>65.5</v>
      </c>
      <c r="C7" s="76">
        <f>D7-2</f>
        <v>66.5</v>
      </c>
      <c r="D7" s="76">
        <v>68.5</v>
      </c>
      <c r="E7" s="76">
        <f>D7+2</f>
        <v>70.5</v>
      </c>
      <c r="F7" s="76">
        <f>E7+2</f>
        <v>72.5</v>
      </c>
      <c r="G7" s="76">
        <f>F7+1</f>
        <v>73.5</v>
      </c>
      <c r="H7" s="76">
        <f>G7+1</f>
        <v>74.5</v>
      </c>
      <c r="I7" s="67"/>
      <c r="J7" s="67" t="s">
        <v>151</v>
      </c>
      <c r="K7" s="67" t="s">
        <v>147</v>
      </c>
      <c r="L7" s="67">
        <f>0.3/0.3</f>
        <v>1</v>
      </c>
      <c r="M7" s="67" t="s">
        <v>148</v>
      </c>
      <c r="N7" s="67" t="s">
        <v>152</v>
      </c>
      <c r="O7" s="67" t="s">
        <v>153</v>
      </c>
      <c r="P7" s="67">
        <f>0.3/0.3</f>
        <v>1</v>
      </c>
    </row>
    <row r="8" s="63" customFormat="1" ht="21" customHeight="1" spans="1:16">
      <c r="A8" s="76" t="s">
        <v>154</v>
      </c>
      <c r="B8" s="76">
        <f t="shared" ref="B8:B10" si="0">C8-4</f>
        <v>104</v>
      </c>
      <c r="C8" s="76">
        <f t="shared" ref="C8:C10" si="1">D8-4</f>
        <v>108</v>
      </c>
      <c r="D8" s="76" t="s">
        <v>155</v>
      </c>
      <c r="E8" s="76">
        <f t="shared" ref="E8:E10" si="2">D8+4</f>
        <v>116</v>
      </c>
      <c r="F8" s="76">
        <f>E8+4</f>
        <v>120</v>
      </c>
      <c r="G8" s="76">
        <f t="shared" ref="G8:G10" si="3">F8+6</f>
        <v>126</v>
      </c>
      <c r="H8" s="76">
        <f>G8+6</f>
        <v>132</v>
      </c>
      <c r="I8" s="67"/>
      <c r="J8" s="67" t="s">
        <v>156</v>
      </c>
      <c r="K8" s="67" t="s">
        <v>147</v>
      </c>
      <c r="L8" s="67" t="s">
        <v>147</v>
      </c>
      <c r="M8" s="67" t="s">
        <v>147</v>
      </c>
      <c r="N8" s="67" t="s">
        <v>147</v>
      </c>
      <c r="O8" s="67" t="s">
        <v>147</v>
      </c>
      <c r="P8" s="67" t="s">
        <v>147</v>
      </c>
    </row>
    <row r="9" s="63" customFormat="1" ht="21" customHeight="1" spans="1:16">
      <c r="A9" s="76" t="s">
        <v>157</v>
      </c>
      <c r="B9" s="76">
        <f t="shared" si="0"/>
        <v>100</v>
      </c>
      <c r="C9" s="76">
        <f t="shared" si="1"/>
        <v>104</v>
      </c>
      <c r="D9" s="76" t="s">
        <v>158</v>
      </c>
      <c r="E9" s="76">
        <f t="shared" si="2"/>
        <v>112</v>
      </c>
      <c r="F9" s="76">
        <f>E9+5</f>
        <v>117</v>
      </c>
      <c r="G9" s="76">
        <f t="shared" si="3"/>
        <v>123</v>
      </c>
      <c r="H9" s="76">
        <f>G9+7</f>
        <v>130</v>
      </c>
      <c r="I9" s="67"/>
      <c r="J9" s="67" t="s">
        <v>147</v>
      </c>
      <c r="K9" s="67" t="s">
        <v>147</v>
      </c>
      <c r="L9" s="67" t="s">
        <v>147</v>
      </c>
      <c r="M9" s="67" t="s">
        <v>159</v>
      </c>
      <c r="N9" s="67" t="s">
        <v>147</v>
      </c>
      <c r="O9" s="67" t="s">
        <v>147</v>
      </c>
      <c r="P9" s="67" t="s">
        <v>147</v>
      </c>
    </row>
    <row r="10" s="63" customFormat="1" ht="21" customHeight="1" spans="1:16">
      <c r="A10" s="76" t="s">
        <v>160</v>
      </c>
      <c r="B10" s="76">
        <f t="shared" si="0"/>
        <v>100</v>
      </c>
      <c r="C10" s="76">
        <f t="shared" si="1"/>
        <v>104</v>
      </c>
      <c r="D10" s="76" t="s">
        <v>158</v>
      </c>
      <c r="E10" s="76">
        <f t="shared" si="2"/>
        <v>112</v>
      </c>
      <c r="F10" s="76">
        <f>E10+5</f>
        <v>117</v>
      </c>
      <c r="G10" s="76">
        <f t="shared" si="3"/>
        <v>123</v>
      </c>
      <c r="H10" s="76">
        <f>G10+7</f>
        <v>130</v>
      </c>
      <c r="I10" s="67"/>
      <c r="J10" s="67" t="s">
        <v>147</v>
      </c>
      <c r="K10" s="67" t="s">
        <v>147</v>
      </c>
      <c r="L10" s="67" t="s">
        <v>147</v>
      </c>
      <c r="M10" s="67" t="s">
        <v>147</v>
      </c>
      <c r="N10" s="67" t="s">
        <v>147</v>
      </c>
      <c r="O10" s="67" t="s">
        <v>147</v>
      </c>
      <c r="P10" s="67" t="s">
        <v>147</v>
      </c>
    </row>
    <row r="11" s="63" customFormat="1" ht="21" customHeight="1" spans="1:16">
      <c r="A11" s="76" t="s">
        <v>161</v>
      </c>
      <c r="B11" s="76">
        <f>C11-1.2</f>
        <v>44.6</v>
      </c>
      <c r="C11" s="76">
        <f>D11-1.2</f>
        <v>45.8</v>
      </c>
      <c r="D11" s="76">
        <v>47</v>
      </c>
      <c r="E11" s="76">
        <f>D11+1.2</f>
        <v>48.2</v>
      </c>
      <c r="F11" s="76">
        <f>E11+1.2</f>
        <v>49.4</v>
      </c>
      <c r="G11" s="76">
        <f>F11+1.4</f>
        <v>50.8</v>
      </c>
      <c r="H11" s="76">
        <f>G11+1.4</f>
        <v>52.2</v>
      </c>
      <c r="I11" s="67"/>
      <c r="J11" s="67" t="s">
        <v>162</v>
      </c>
      <c r="K11" s="67" t="s">
        <v>163</v>
      </c>
      <c r="L11" s="67" t="s">
        <v>164</v>
      </c>
      <c r="M11" s="67" t="s">
        <v>165</v>
      </c>
      <c r="N11" s="67" t="s">
        <v>163</v>
      </c>
      <c r="O11" s="67" t="s">
        <v>166</v>
      </c>
      <c r="P11" s="67" t="s">
        <v>164</v>
      </c>
    </row>
    <row r="12" s="63" customFormat="1" ht="21" customHeight="1" spans="1:16">
      <c r="A12" s="76" t="s">
        <v>167</v>
      </c>
      <c r="B12" s="76">
        <f>C12-0.6</f>
        <v>60.2</v>
      </c>
      <c r="C12" s="76">
        <f>D12-1.2</f>
        <v>60.8</v>
      </c>
      <c r="D12" s="76">
        <v>62</v>
      </c>
      <c r="E12" s="76">
        <f>D12+1.2</f>
        <v>63.2</v>
      </c>
      <c r="F12" s="76">
        <f>E12+1.2</f>
        <v>64.4</v>
      </c>
      <c r="G12" s="76">
        <f>F12+0.6</f>
        <v>65</v>
      </c>
      <c r="H12" s="76">
        <f>G12+0.6</f>
        <v>65.6</v>
      </c>
      <c r="I12" s="67"/>
      <c r="J12" s="67" t="s">
        <v>168</v>
      </c>
      <c r="K12" s="67" t="s">
        <v>169</v>
      </c>
      <c r="L12" s="67" t="s">
        <v>147</v>
      </c>
      <c r="M12" s="67" t="s">
        <v>159</v>
      </c>
      <c r="N12" s="67" t="s">
        <v>147</v>
      </c>
      <c r="O12" s="67" t="s">
        <v>170</v>
      </c>
      <c r="P12" s="67" t="s">
        <v>147</v>
      </c>
    </row>
    <row r="13" s="63" customFormat="1" ht="21" customHeight="1" spans="1:16">
      <c r="A13" s="76" t="s">
        <v>171</v>
      </c>
      <c r="B13" s="76">
        <f>C13-0.7</f>
        <v>21.4</v>
      </c>
      <c r="C13" s="76">
        <f>D13-0.7</f>
        <v>22.1</v>
      </c>
      <c r="D13" s="76">
        <v>22.8</v>
      </c>
      <c r="E13" s="76">
        <f>D13+0.7</f>
        <v>23.5</v>
      </c>
      <c r="F13" s="76">
        <f>E13+0.7</f>
        <v>24.2</v>
      </c>
      <c r="G13" s="76">
        <f>F13+0.95</f>
        <v>25.15</v>
      </c>
      <c r="H13" s="76">
        <f>G13+0.95</f>
        <v>26.1</v>
      </c>
      <c r="I13" s="67"/>
      <c r="J13" s="67" t="s">
        <v>172</v>
      </c>
      <c r="K13" s="67" t="s">
        <v>173</v>
      </c>
      <c r="L13" s="67" t="s">
        <v>173</v>
      </c>
      <c r="M13" s="67" t="s">
        <v>173</v>
      </c>
      <c r="N13" s="67" t="s">
        <v>173</v>
      </c>
      <c r="O13" s="67" t="s">
        <v>173</v>
      </c>
      <c r="P13" s="67" t="s">
        <v>173</v>
      </c>
    </row>
    <row r="14" s="63" customFormat="1" ht="21" customHeight="1" spans="1:16">
      <c r="A14" s="76" t="s">
        <v>174</v>
      </c>
      <c r="B14" s="76">
        <f>C14-0.6</f>
        <v>17.6</v>
      </c>
      <c r="C14" s="76">
        <f>D14-0.6</f>
        <v>18.2</v>
      </c>
      <c r="D14" s="76">
        <v>18.8</v>
      </c>
      <c r="E14" s="76">
        <f>D14+0.6</f>
        <v>19.4</v>
      </c>
      <c r="F14" s="76">
        <f>E14+0.6</f>
        <v>20</v>
      </c>
      <c r="G14" s="76">
        <f>F14+0.95</f>
        <v>20.95</v>
      </c>
      <c r="H14" s="76">
        <f>G14+0.95</f>
        <v>21.9</v>
      </c>
      <c r="I14" s="67"/>
      <c r="J14" s="67" t="s">
        <v>148</v>
      </c>
      <c r="K14" s="67" t="s">
        <v>147</v>
      </c>
      <c r="L14" s="67" t="s">
        <v>172</v>
      </c>
      <c r="M14" s="67" t="s">
        <v>172</v>
      </c>
      <c r="N14" s="67" t="s">
        <v>173</v>
      </c>
      <c r="O14" s="67" t="s">
        <v>173</v>
      </c>
      <c r="P14" s="67" t="s">
        <v>172</v>
      </c>
    </row>
    <row r="15" s="63" customFormat="1" ht="21" customHeight="1" spans="1:16">
      <c r="A15" s="76" t="s">
        <v>175</v>
      </c>
      <c r="B15" s="76">
        <f>C15-0.5</f>
        <v>10</v>
      </c>
      <c r="C15" s="76">
        <f>D15-0.5</f>
        <v>10.5</v>
      </c>
      <c r="D15" s="76">
        <v>11</v>
      </c>
      <c r="E15" s="76">
        <f>D15+0.5</f>
        <v>11.5</v>
      </c>
      <c r="F15" s="76">
        <f>E15+0.5</f>
        <v>12</v>
      </c>
      <c r="G15" s="76">
        <f>F15+0.7</f>
        <v>12.7</v>
      </c>
      <c r="H15" s="76">
        <f>G15+0.7</f>
        <v>13.4</v>
      </c>
      <c r="I15" s="67"/>
      <c r="J15" s="67" t="s">
        <v>147</v>
      </c>
      <c r="K15" s="67" t="s">
        <v>147</v>
      </c>
      <c r="L15" s="67" t="s">
        <v>147</v>
      </c>
      <c r="M15" s="67" t="s">
        <v>147</v>
      </c>
      <c r="N15" s="67" t="s">
        <v>147</v>
      </c>
      <c r="O15" s="67" t="s">
        <v>147</v>
      </c>
      <c r="P15" s="67" t="s">
        <v>147</v>
      </c>
    </row>
    <row r="16" s="63" customFormat="1" ht="21" customHeight="1" spans="1:16">
      <c r="A16" s="76" t="s">
        <v>176</v>
      </c>
      <c r="B16" s="76">
        <f>C16-0.5</f>
        <v>13.5</v>
      </c>
      <c r="C16" s="76">
        <f>D16-0.5</f>
        <v>14</v>
      </c>
      <c r="D16" s="76">
        <v>14.5</v>
      </c>
      <c r="E16" s="76">
        <f>D16+0.5</f>
        <v>15</v>
      </c>
      <c r="F16" s="76">
        <f>E16+0.5</f>
        <v>15.5</v>
      </c>
      <c r="G16" s="76">
        <f>F16+0.7</f>
        <v>16.2</v>
      </c>
      <c r="H16" s="76">
        <f>G16+0.7</f>
        <v>16.9</v>
      </c>
      <c r="I16" s="67"/>
      <c r="J16" s="67" t="s">
        <v>147</v>
      </c>
      <c r="K16" s="67" t="s">
        <v>147</v>
      </c>
      <c r="L16" s="67" t="s">
        <v>147</v>
      </c>
      <c r="M16" s="67" t="s">
        <v>147</v>
      </c>
      <c r="N16" s="67" t="s">
        <v>147</v>
      </c>
      <c r="O16" s="67" t="s">
        <v>147</v>
      </c>
      <c r="P16" s="67" t="s">
        <v>147</v>
      </c>
    </row>
    <row r="17" s="63" customFormat="1" ht="21" customHeight="1" spans="1:16">
      <c r="A17" s="76" t="s">
        <v>177</v>
      </c>
      <c r="B17" s="76">
        <f>C17</f>
        <v>8</v>
      </c>
      <c r="C17" s="76">
        <f>D17</f>
        <v>8</v>
      </c>
      <c r="D17" s="76">
        <v>8</v>
      </c>
      <c r="E17" s="76">
        <f t="shared" ref="E17:H17" si="4">D17</f>
        <v>8</v>
      </c>
      <c r="F17" s="76">
        <f t="shared" si="4"/>
        <v>8</v>
      </c>
      <c r="G17" s="76">
        <f t="shared" si="4"/>
        <v>8</v>
      </c>
      <c r="H17" s="76">
        <f t="shared" si="4"/>
        <v>8</v>
      </c>
      <c r="I17" s="67"/>
      <c r="J17" s="67"/>
      <c r="K17" s="67" t="s">
        <v>147</v>
      </c>
      <c r="L17" s="67" t="s">
        <v>147</v>
      </c>
      <c r="M17" s="67" t="s">
        <v>147</v>
      </c>
      <c r="N17" s="67" t="s">
        <v>147</v>
      </c>
      <c r="O17" s="67" t="s">
        <v>147</v>
      </c>
      <c r="P17" s="67" t="s">
        <v>147</v>
      </c>
    </row>
    <row r="18" s="63" customFormat="1" ht="21" customHeight="1" spans="1:16">
      <c r="A18" s="76" t="s">
        <v>178</v>
      </c>
      <c r="B18" s="76">
        <f>C18-1</f>
        <v>47</v>
      </c>
      <c r="C18" s="76">
        <f t="shared" ref="C18:C20" si="5">D18-1</f>
        <v>48</v>
      </c>
      <c r="D18" s="76">
        <v>49</v>
      </c>
      <c r="E18" s="76">
        <f>D18+1</f>
        <v>50</v>
      </c>
      <c r="F18" s="76">
        <f>E18+1</f>
        <v>51</v>
      </c>
      <c r="G18" s="76">
        <f>F18+1.5</f>
        <v>52.5</v>
      </c>
      <c r="H18" s="76">
        <f>G18+1.5</f>
        <v>54</v>
      </c>
      <c r="I18" s="67"/>
      <c r="J18" s="67" t="s">
        <v>179</v>
      </c>
      <c r="K18" s="67" t="s">
        <v>173</v>
      </c>
      <c r="L18" s="67" t="s">
        <v>173</v>
      </c>
      <c r="M18" s="67" t="s">
        <v>180</v>
      </c>
      <c r="N18" s="67" t="s">
        <v>173</v>
      </c>
      <c r="O18" s="67" t="s">
        <v>146</v>
      </c>
      <c r="P18" s="67" t="s">
        <v>173</v>
      </c>
    </row>
    <row r="19" s="63" customFormat="1" ht="21" customHeight="1" spans="1:16">
      <c r="A19" s="77" t="s">
        <v>181</v>
      </c>
      <c r="B19" s="76">
        <f>C19-1</f>
        <v>49</v>
      </c>
      <c r="C19" s="76">
        <f t="shared" si="5"/>
        <v>50</v>
      </c>
      <c r="D19" s="76">
        <v>51</v>
      </c>
      <c r="E19" s="76">
        <f>D19+1</f>
        <v>52</v>
      </c>
      <c r="F19" s="76">
        <f>E19+1</f>
        <v>53</v>
      </c>
      <c r="G19" s="76">
        <f>F19+1.5</f>
        <v>54.5</v>
      </c>
      <c r="H19" s="76">
        <f>G19+1.5</f>
        <v>56</v>
      </c>
      <c r="I19" s="67"/>
      <c r="J19" s="67" t="s">
        <v>148</v>
      </c>
      <c r="K19" s="67" t="s">
        <v>147</v>
      </c>
      <c r="L19" s="67" t="s">
        <v>172</v>
      </c>
      <c r="M19" s="67" t="s">
        <v>172</v>
      </c>
      <c r="N19" s="67" t="s">
        <v>173</v>
      </c>
      <c r="O19" s="67" t="s">
        <v>173</v>
      </c>
      <c r="P19" s="67" t="s">
        <v>172</v>
      </c>
    </row>
    <row r="20" s="63" customFormat="1" ht="21" customHeight="1" spans="1:16">
      <c r="A20" s="77" t="s">
        <v>182</v>
      </c>
      <c r="B20" s="76">
        <f>C20</f>
        <v>18</v>
      </c>
      <c r="C20" s="76">
        <f t="shared" si="5"/>
        <v>18</v>
      </c>
      <c r="D20" s="76">
        <v>19</v>
      </c>
      <c r="E20" s="76">
        <f t="shared" ref="E20:H20" si="6">D20</f>
        <v>19</v>
      </c>
      <c r="F20" s="76">
        <f>E20+1.5</f>
        <v>20.5</v>
      </c>
      <c r="G20" s="76">
        <f t="shared" si="6"/>
        <v>20.5</v>
      </c>
      <c r="H20" s="76">
        <f t="shared" si="6"/>
        <v>20.5</v>
      </c>
      <c r="I20" s="67"/>
      <c r="J20" s="67" t="s">
        <v>168</v>
      </c>
      <c r="K20" s="67" t="s">
        <v>169</v>
      </c>
      <c r="L20" s="67" t="s">
        <v>147</v>
      </c>
      <c r="M20" s="67" t="s">
        <v>159</v>
      </c>
      <c r="N20" s="67" t="s">
        <v>147</v>
      </c>
      <c r="O20" s="67" t="s">
        <v>170</v>
      </c>
      <c r="P20" s="67" t="s">
        <v>147</v>
      </c>
    </row>
    <row r="21" s="62" customFormat="1" ht="15" spans="1:14">
      <c r="A21" s="78"/>
      <c r="B21" s="78"/>
      <c r="C21" s="78"/>
      <c r="D21" s="78"/>
      <c r="E21" s="78"/>
      <c r="F21" s="78"/>
      <c r="G21" s="78"/>
      <c r="H21" s="78"/>
      <c r="I21" s="78"/>
      <c r="J21" s="62" t="s">
        <v>183</v>
      </c>
      <c r="K21" s="85"/>
      <c r="L21" s="62" t="s">
        <v>184</v>
      </c>
      <c r="N21" s="62" t="s">
        <v>185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0"/>
  </mergeCells>
  <pageMargins left="0.751388888888889" right="0.751388888888889" top="1" bottom="1" header="0.5" footer="0.5"/>
  <pageSetup paperSize="9" scale="75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G8" sqref="G8:K8"/>
    </sheetView>
  </sheetViews>
  <sheetFormatPr defaultColWidth="10.1666666666667" defaultRowHeight="15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6833333333333" style="88" customWidth="1"/>
    <col min="6" max="6" width="18.6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ht="26.25" spans="1:11">
      <c r="A1" s="89" t="s">
        <v>208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>
      <c r="A2" s="90" t="s">
        <v>37</v>
      </c>
      <c r="B2" s="91" t="s">
        <v>38</v>
      </c>
      <c r="C2" s="91"/>
      <c r="D2" s="92" t="s">
        <v>46</v>
      </c>
      <c r="E2" s="93" t="s">
        <v>47</v>
      </c>
      <c r="F2" s="94" t="s">
        <v>209</v>
      </c>
      <c r="G2" s="95" t="s">
        <v>53</v>
      </c>
      <c r="H2" s="95"/>
      <c r="I2" s="124" t="s">
        <v>41</v>
      </c>
      <c r="J2" s="95" t="s">
        <v>42</v>
      </c>
      <c r="K2" s="150"/>
    </row>
    <row r="3" spans="1:11">
      <c r="A3" s="96" t="s">
        <v>59</v>
      </c>
      <c r="B3" s="97">
        <v>48551</v>
      </c>
      <c r="C3" s="97"/>
      <c r="D3" s="98" t="s">
        <v>210</v>
      </c>
      <c r="E3" s="99">
        <v>45494</v>
      </c>
      <c r="F3" s="99"/>
      <c r="G3" s="99"/>
      <c r="H3" s="100" t="s">
        <v>211</v>
      </c>
      <c r="I3" s="100"/>
      <c r="J3" s="100"/>
      <c r="K3" s="151"/>
    </row>
    <row r="4" spans="1:11">
      <c r="A4" s="101" t="s">
        <v>56</v>
      </c>
      <c r="B4" s="102">
        <v>5</v>
      </c>
      <c r="C4" s="102">
        <v>6</v>
      </c>
      <c r="D4" s="103" t="s">
        <v>212</v>
      </c>
      <c r="E4" s="104" t="s">
        <v>213</v>
      </c>
      <c r="F4" s="104"/>
      <c r="G4" s="104"/>
      <c r="H4" s="103" t="s">
        <v>214</v>
      </c>
      <c r="I4" s="103"/>
      <c r="J4" s="117" t="s">
        <v>50</v>
      </c>
      <c r="K4" s="152" t="s">
        <v>51</v>
      </c>
    </row>
    <row r="5" spans="1:11">
      <c r="A5" s="101" t="s">
        <v>215</v>
      </c>
      <c r="B5" s="97">
        <v>4</v>
      </c>
      <c r="C5" s="97"/>
      <c r="D5" s="98" t="s">
        <v>213</v>
      </c>
      <c r="E5" s="98" t="s">
        <v>216</v>
      </c>
      <c r="F5" s="98" t="s">
        <v>217</v>
      </c>
      <c r="G5" s="98" t="s">
        <v>218</v>
      </c>
      <c r="H5" s="103" t="s">
        <v>219</v>
      </c>
      <c r="I5" s="103"/>
      <c r="J5" s="117" t="s">
        <v>50</v>
      </c>
      <c r="K5" s="152" t="s">
        <v>51</v>
      </c>
    </row>
    <row r="6" spans="1:11">
      <c r="A6" s="105" t="s">
        <v>220</v>
      </c>
      <c r="B6" s="106">
        <v>450</v>
      </c>
      <c r="C6" s="106"/>
      <c r="D6" s="107" t="s">
        <v>221</v>
      </c>
      <c r="E6" s="108"/>
      <c r="F6" s="109">
        <v>13600</v>
      </c>
      <c r="G6" s="107"/>
      <c r="H6" s="110" t="s">
        <v>222</v>
      </c>
      <c r="I6" s="110"/>
      <c r="J6" s="109" t="s">
        <v>50</v>
      </c>
      <c r="K6" s="153" t="s">
        <v>51</v>
      </c>
    </row>
    <row r="7" ht="15.7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223</v>
      </c>
      <c r="B8" s="94" t="s">
        <v>224</v>
      </c>
      <c r="C8" s="94" t="s">
        <v>225</v>
      </c>
      <c r="D8" s="94" t="s">
        <v>226</v>
      </c>
      <c r="E8" s="94" t="s">
        <v>227</v>
      </c>
      <c r="F8" s="94" t="s">
        <v>228</v>
      </c>
      <c r="G8" s="115" t="s">
        <v>229</v>
      </c>
      <c r="H8" s="116"/>
      <c r="I8" s="116"/>
      <c r="J8" s="116"/>
      <c r="K8" s="154"/>
    </row>
    <row r="9" spans="1:11">
      <c r="A9" s="101" t="s">
        <v>230</v>
      </c>
      <c r="B9" s="103"/>
      <c r="C9" s="117" t="s">
        <v>50</v>
      </c>
      <c r="D9" s="117" t="s">
        <v>51</v>
      </c>
      <c r="E9" s="98" t="s">
        <v>231</v>
      </c>
      <c r="F9" s="118" t="s">
        <v>232</v>
      </c>
      <c r="G9" s="119"/>
      <c r="H9" s="120"/>
      <c r="I9" s="120"/>
      <c r="J9" s="120"/>
      <c r="K9" s="155"/>
    </row>
    <row r="10" spans="1:11">
      <c r="A10" s="101" t="s">
        <v>233</v>
      </c>
      <c r="B10" s="103"/>
      <c r="C10" s="117" t="s">
        <v>50</v>
      </c>
      <c r="D10" s="117" t="s">
        <v>51</v>
      </c>
      <c r="E10" s="98" t="s">
        <v>234</v>
      </c>
      <c r="F10" s="118" t="s">
        <v>193</v>
      </c>
      <c r="G10" s="119" t="s">
        <v>235</v>
      </c>
      <c r="H10" s="120"/>
      <c r="I10" s="120"/>
      <c r="J10" s="120"/>
      <c r="K10" s="155"/>
    </row>
    <row r="11" spans="1:11">
      <c r="A11" s="121" t="s">
        <v>194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56"/>
    </row>
    <row r="12" spans="1:11">
      <c r="A12" s="96" t="s">
        <v>73</v>
      </c>
      <c r="B12" s="117" t="s">
        <v>69</v>
      </c>
      <c r="C12" s="117" t="s">
        <v>70</v>
      </c>
      <c r="D12" s="118"/>
      <c r="E12" s="98" t="s">
        <v>71</v>
      </c>
      <c r="F12" s="117" t="s">
        <v>69</v>
      </c>
      <c r="G12" s="117" t="s">
        <v>70</v>
      </c>
      <c r="H12" s="117"/>
      <c r="I12" s="98" t="s">
        <v>236</v>
      </c>
      <c r="J12" s="117" t="s">
        <v>69</v>
      </c>
      <c r="K12" s="152" t="s">
        <v>70</v>
      </c>
    </row>
    <row r="13" spans="1:11">
      <c r="A13" s="96" t="s">
        <v>76</v>
      </c>
      <c r="B13" s="117" t="s">
        <v>69</v>
      </c>
      <c r="C13" s="117" t="s">
        <v>70</v>
      </c>
      <c r="D13" s="118"/>
      <c r="E13" s="98" t="s">
        <v>81</v>
      </c>
      <c r="F13" s="117" t="s">
        <v>69</v>
      </c>
      <c r="G13" s="117" t="s">
        <v>70</v>
      </c>
      <c r="H13" s="117"/>
      <c r="I13" s="98" t="s">
        <v>237</v>
      </c>
      <c r="J13" s="117" t="s">
        <v>69</v>
      </c>
      <c r="K13" s="152" t="s">
        <v>70</v>
      </c>
    </row>
    <row r="14" ht="15.75" spans="1:11">
      <c r="A14" s="105" t="s">
        <v>238</v>
      </c>
      <c r="B14" s="109" t="s">
        <v>69</v>
      </c>
      <c r="C14" s="109" t="s">
        <v>70</v>
      </c>
      <c r="D14" s="108"/>
      <c r="E14" s="107" t="s">
        <v>239</v>
      </c>
      <c r="F14" s="109" t="s">
        <v>69</v>
      </c>
      <c r="G14" s="109" t="s">
        <v>70</v>
      </c>
      <c r="H14" s="109"/>
      <c r="I14" s="107" t="s">
        <v>240</v>
      </c>
      <c r="J14" s="109" t="s">
        <v>69</v>
      </c>
      <c r="K14" s="153" t="s">
        <v>70</v>
      </c>
    </row>
    <row r="15" ht="15.75" spans="1:11">
      <c r="A15" s="111"/>
      <c r="B15" s="123"/>
      <c r="C15" s="123"/>
      <c r="D15" s="112"/>
      <c r="E15" s="111"/>
      <c r="F15" s="123"/>
      <c r="G15" s="123"/>
      <c r="H15" s="123"/>
      <c r="I15" s="111"/>
      <c r="J15" s="123"/>
      <c r="K15" s="123"/>
    </row>
    <row r="16" s="86" customFormat="1" spans="1:11">
      <c r="A16" s="90" t="s">
        <v>241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7"/>
    </row>
    <row r="17" spans="1:11">
      <c r="A17" s="101" t="s">
        <v>242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8"/>
    </row>
    <row r="18" spans="1:11">
      <c r="A18" s="101" t="s">
        <v>243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8"/>
    </row>
    <row r="19" spans="1:11">
      <c r="A19" s="125" t="s">
        <v>244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52"/>
    </row>
    <row r="20" spans="1:11">
      <c r="A20" s="126" t="s">
        <v>245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9"/>
    </row>
    <row r="21" spans="1:11">
      <c r="A21" s="126" t="s">
        <v>246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9"/>
    </row>
    <row r="22" spans="1:11">
      <c r="A22" s="126" t="s">
        <v>247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9"/>
    </row>
    <row r="23" spans="1:11">
      <c r="A23" s="128" t="s">
        <v>248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60"/>
    </row>
    <row r="24" spans="1:11">
      <c r="A24" s="101" t="s">
        <v>111</v>
      </c>
      <c r="B24" s="103"/>
      <c r="C24" s="117" t="s">
        <v>50</v>
      </c>
      <c r="D24" s="117" t="s">
        <v>51</v>
      </c>
      <c r="E24" s="100"/>
      <c r="F24" s="100"/>
      <c r="G24" s="100"/>
      <c r="H24" s="100"/>
      <c r="I24" s="100"/>
      <c r="J24" s="100"/>
      <c r="K24" s="151"/>
    </row>
    <row r="25" ht="15.75" spans="1:11">
      <c r="A25" s="130" t="s">
        <v>249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61"/>
    </row>
    <row r="26" ht="15.7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250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54"/>
    </row>
    <row r="28" spans="1:11">
      <c r="A28" s="125" t="s">
        <v>251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52"/>
    </row>
    <row r="29" spans="1:11">
      <c r="A29" s="134"/>
      <c r="B29" s="135"/>
      <c r="C29" s="135"/>
      <c r="D29" s="135"/>
      <c r="E29" s="135"/>
      <c r="F29" s="135"/>
      <c r="G29" s="135"/>
      <c r="H29" s="135"/>
      <c r="I29" s="135"/>
      <c r="J29" s="135"/>
      <c r="K29" s="162"/>
    </row>
    <row r="30" spans="1:11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63"/>
    </row>
    <row r="3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4"/>
    </row>
    <row r="32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4"/>
    </row>
    <row r="33" ht="23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4"/>
    </row>
    <row r="34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9"/>
    </row>
    <row r="35" ht="23" customHeight="1" spans="1:11">
      <c r="A35" s="140"/>
      <c r="B35" s="127"/>
      <c r="C35" s="127"/>
      <c r="D35" s="127"/>
      <c r="E35" s="127"/>
      <c r="F35" s="127"/>
      <c r="G35" s="127"/>
      <c r="H35" s="127"/>
      <c r="I35" s="127"/>
      <c r="J35" s="127"/>
      <c r="K35" s="159"/>
    </row>
    <row r="36" ht="23" customHeight="1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5"/>
    </row>
    <row r="37" ht="18.75" customHeight="1" spans="1:11">
      <c r="A37" s="143" t="s">
        <v>252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6"/>
    </row>
    <row r="38" s="87" customFormat="1" ht="18.75" customHeight="1" spans="1:11">
      <c r="A38" s="101" t="s">
        <v>253</v>
      </c>
      <c r="B38" s="103"/>
      <c r="C38" s="103"/>
      <c r="D38" s="100" t="s">
        <v>254</v>
      </c>
      <c r="E38" s="100"/>
      <c r="F38" s="145" t="s">
        <v>255</v>
      </c>
      <c r="G38" s="146"/>
      <c r="H38" s="103" t="s">
        <v>256</v>
      </c>
      <c r="I38" s="103"/>
      <c r="J38" s="103" t="s">
        <v>257</v>
      </c>
      <c r="K38" s="158"/>
    </row>
    <row r="39" ht="18.75" customHeight="1" spans="1:13">
      <c r="A39" s="101" t="s">
        <v>112</v>
      </c>
      <c r="B39" s="103" t="s">
        <v>258</v>
      </c>
      <c r="C39" s="103"/>
      <c r="D39" s="103"/>
      <c r="E39" s="103"/>
      <c r="F39" s="103"/>
      <c r="G39" s="103"/>
      <c r="H39" s="103"/>
      <c r="I39" s="103"/>
      <c r="J39" s="103"/>
      <c r="K39" s="158"/>
      <c r="M39" s="87"/>
    </row>
    <row r="40" ht="31" customHeight="1" spans="1:11">
      <c r="A40" s="101" t="s">
        <v>259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58"/>
    </row>
    <row r="4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8"/>
    </row>
    <row r="42" ht="32" customHeight="1" spans="1:11">
      <c r="A42" s="105" t="s">
        <v>124</v>
      </c>
      <c r="B42" s="147" t="s">
        <v>206</v>
      </c>
      <c r="C42" s="147"/>
      <c r="D42" s="107" t="s">
        <v>260</v>
      </c>
      <c r="E42" s="108" t="s">
        <v>207</v>
      </c>
      <c r="F42" s="107" t="s">
        <v>127</v>
      </c>
      <c r="G42" s="148">
        <v>45403</v>
      </c>
      <c r="H42" s="149" t="s">
        <v>128</v>
      </c>
      <c r="I42" s="149"/>
      <c r="J42" s="147" t="s">
        <v>129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zoomScale="80" zoomScaleNormal="80" workbookViewId="0">
      <selection activeCell="S6" sqref="S6"/>
    </sheetView>
  </sheetViews>
  <sheetFormatPr defaultColWidth="9" defaultRowHeight="26" customHeight="1"/>
  <cols>
    <col min="1" max="1" width="17.1666666666667" style="62" customWidth="1"/>
    <col min="2" max="2" width="11.125" style="64" customWidth="1"/>
    <col min="3" max="3" width="7.8" style="62" customWidth="1"/>
    <col min="4" max="8" width="9.33333333333333" style="62" customWidth="1"/>
    <col min="9" max="9" width="1.33333333333333" style="62" customWidth="1"/>
    <col min="10" max="10" width="11.375" style="62" customWidth="1"/>
    <col min="11" max="11" width="11.5" style="62" customWidth="1"/>
    <col min="12" max="12" width="12.8" style="62" customWidth="1"/>
    <col min="13" max="13" width="10.5" style="62" customWidth="1"/>
    <col min="14" max="14" width="8.375" style="62" customWidth="1"/>
    <col min="15" max="15" width="13.25" style="62" customWidth="1"/>
    <col min="16" max="16" width="10.875" style="62" customWidth="1"/>
    <col min="17" max="16384" width="9" style="62"/>
  </cols>
  <sheetData>
    <row r="1" s="62" customFormat="1" ht="30" customHeight="1" spans="1:16">
      <c r="A1" s="65" t="s">
        <v>132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="63" customFormat="1" ht="25" customHeight="1" spans="1:16">
      <c r="A2" s="67" t="s">
        <v>46</v>
      </c>
      <c r="B2" s="68"/>
      <c r="C2" s="69" t="s">
        <v>47</v>
      </c>
      <c r="D2" s="70"/>
      <c r="E2" s="71" t="s">
        <v>133</v>
      </c>
      <c r="F2" s="72" t="s">
        <v>53</v>
      </c>
      <c r="G2" s="72"/>
      <c r="H2" s="72"/>
      <c r="I2" s="80"/>
      <c r="J2" s="80"/>
      <c r="K2" s="81" t="s">
        <v>41</v>
      </c>
      <c r="L2" s="82" t="s">
        <v>261</v>
      </c>
      <c r="M2" s="83"/>
      <c r="N2" s="83"/>
      <c r="O2" s="83"/>
      <c r="P2" s="83"/>
    </row>
    <row r="3" s="63" customFormat="1" ht="23" customHeight="1" spans="1:16">
      <c r="A3" s="73" t="s">
        <v>134</v>
      </c>
      <c r="B3" s="74"/>
      <c r="C3" s="74" t="s">
        <v>135</v>
      </c>
      <c r="D3" s="75"/>
      <c r="E3" s="75"/>
      <c r="F3" s="75"/>
      <c r="G3" s="75"/>
      <c r="H3" s="75"/>
      <c r="I3" s="67"/>
      <c r="J3" s="67"/>
      <c r="K3" s="74" t="s">
        <v>136</v>
      </c>
      <c r="L3" s="75"/>
      <c r="M3" s="75"/>
      <c r="N3" s="75"/>
      <c r="O3" s="75"/>
      <c r="P3" s="75"/>
    </row>
    <row r="4" s="63" customFormat="1" ht="23" customHeight="1" spans="1:16">
      <c r="A4" s="75"/>
      <c r="B4" s="76" t="s">
        <v>94</v>
      </c>
      <c r="C4" s="76" t="s">
        <v>95</v>
      </c>
      <c r="D4" s="76" t="s">
        <v>96</v>
      </c>
      <c r="E4" s="76" t="s">
        <v>97</v>
      </c>
      <c r="F4" s="76" t="s">
        <v>98</v>
      </c>
      <c r="G4" s="76" t="s">
        <v>99</v>
      </c>
      <c r="H4" s="76" t="s">
        <v>137</v>
      </c>
      <c r="I4" s="67"/>
      <c r="J4" s="76" t="s">
        <v>94</v>
      </c>
      <c r="K4" s="76" t="s">
        <v>95</v>
      </c>
      <c r="L4" s="76" t="s">
        <v>96</v>
      </c>
      <c r="M4" s="76" t="s">
        <v>97</v>
      </c>
      <c r="N4" s="76" t="s">
        <v>98</v>
      </c>
      <c r="O4" s="76" t="s">
        <v>99</v>
      </c>
      <c r="P4" s="76" t="s">
        <v>137</v>
      </c>
    </row>
    <row r="5" s="63" customFormat="1" ht="23" customHeight="1" spans="1:16">
      <c r="A5" s="73"/>
      <c r="B5" s="76" t="s">
        <v>138</v>
      </c>
      <c r="C5" s="76" t="s">
        <v>139</v>
      </c>
      <c r="D5" s="76" t="s">
        <v>140</v>
      </c>
      <c r="E5" s="76" t="s">
        <v>141</v>
      </c>
      <c r="F5" s="76" t="s">
        <v>142</v>
      </c>
      <c r="G5" s="76" t="s">
        <v>143</v>
      </c>
      <c r="H5" s="76" t="s">
        <v>144</v>
      </c>
      <c r="I5" s="67"/>
      <c r="J5" s="76" t="s">
        <v>138</v>
      </c>
      <c r="K5" s="76" t="s">
        <v>139</v>
      </c>
      <c r="L5" s="76" t="s">
        <v>140</v>
      </c>
      <c r="M5" s="76" t="s">
        <v>141</v>
      </c>
      <c r="N5" s="76" t="s">
        <v>142</v>
      </c>
      <c r="O5" s="76" t="s">
        <v>143</v>
      </c>
      <c r="P5" s="76" t="s">
        <v>144</v>
      </c>
    </row>
    <row r="6" s="63" customFormat="1" ht="21" customHeight="1" spans="1:16">
      <c r="A6" s="76" t="s">
        <v>145</v>
      </c>
      <c r="B6" s="76">
        <f>C6-1</f>
        <v>68</v>
      </c>
      <c r="C6" s="76">
        <f>D6-2</f>
        <v>69</v>
      </c>
      <c r="D6" s="76">
        <v>71</v>
      </c>
      <c r="E6" s="76">
        <f>D6+2</f>
        <v>73</v>
      </c>
      <c r="F6" s="76">
        <f>E6+2</f>
        <v>75</v>
      </c>
      <c r="G6" s="76">
        <f>F6+1</f>
        <v>76</v>
      </c>
      <c r="H6" s="76">
        <f>G6+1</f>
        <v>77</v>
      </c>
      <c r="I6" s="67"/>
      <c r="J6" s="67" t="s">
        <v>146</v>
      </c>
      <c r="K6" s="67" t="s">
        <v>147</v>
      </c>
      <c r="L6" s="67" t="s">
        <v>148</v>
      </c>
      <c r="M6" s="67" t="s">
        <v>147</v>
      </c>
      <c r="N6" s="67" t="s">
        <v>146</v>
      </c>
      <c r="O6" s="67" t="s">
        <v>149</v>
      </c>
      <c r="P6" s="67" t="s">
        <v>148</v>
      </c>
    </row>
    <row r="7" s="63" customFormat="1" ht="21" customHeight="1" spans="1:16">
      <c r="A7" s="76" t="s">
        <v>150</v>
      </c>
      <c r="B7" s="76">
        <f>C7-1</f>
        <v>65.5</v>
      </c>
      <c r="C7" s="76">
        <f>D7-2</f>
        <v>66.5</v>
      </c>
      <c r="D7" s="76">
        <v>68.5</v>
      </c>
      <c r="E7" s="76">
        <f>D7+2</f>
        <v>70.5</v>
      </c>
      <c r="F7" s="76">
        <f>E7+2</f>
        <v>72.5</v>
      </c>
      <c r="G7" s="76">
        <f>F7+1</f>
        <v>73.5</v>
      </c>
      <c r="H7" s="76">
        <f>G7+1</f>
        <v>74.5</v>
      </c>
      <c r="I7" s="67"/>
      <c r="J7" s="67" t="s">
        <v>151</v>
      </c>
      <c r="K7" s="67" t="s">
        <v>147</v>
      </c>
      <c r="L7" s="67">
        <f>0.3/0.3</f>
        <v>1</v>
      </c>
      <c r="M7" s="67" t="s">
        <v>148</v>
      </c>
      <c r="N7" s="67" t="s">
        <v>152</v>
      </c>
      <c r="O7" s="67" t="s">
        <v>153</v>
      </c>
      <c r="P7" s="67">
        <f>0.3/0.3</f>
        <v>1</v>
      </c>
    </row>
    <row r="8" s="63" customFormat="1" ht="21" customHeight="1" spans="1:16">
      <c r="A8" s="76" t="s">
        <v>154</v>
      </c>
      <c r="B8" s="76">
        <f t="shared" ref="B8:B10" si="0">C8-4</f>
        <v>104</v>
      </c>
      <c r="C8" s="76">
        <f t="shared" ref="C8:C10" si="1">D8-4</f>
        <v>108</v>
      </c>
      <c r="D8" s="76" t="s">
        <v>155</v>
      </c>
      <c r="E8" s="76">
        <f t="shared" ref="E8:E10" si="2">D8+4</f>
        <v>116</v>
      </c>
      <c r="F8" s="76">
        <f>E8+4</f>
        <v>120</v>
      </c>
      <c r="G8" s="76">
        <f t="shared" ref="G8:G10" si="3">F8+6</f>
        <v>126</v>
      </c>
      <c r="H8" s="76">
        <f>G8+6</f>
        <v>132</v>
      </c>
      <c r="I8" s="67"/>
      <c r="J8" s="67" t="s">
        <v>156</v>
      </c>
      <c r="K8" s="67" t="s">
        <v>147</v>
      </c>
      <c r="L8" s="67" t="s">
        <v>147</v>
      </c>
      <c r="M8" s="67" t="s">
        <v>147</v>
      </c>
      <c r="N8" s="67" t="s">
        <v>147</v>
      </c>
      <c r="O8" s="67" t="s">
        <v>147</v>
      </c>
      <c r="P8" s="67" t="s">
        <v>147</v>
      </c>
    </row>
    <row r="9" s="63" customFormat="1" ht="21" customHeight="1" spans="1:16">
      <c r="A9" s="76" t="s">
        <v>157</v>
      </c>
      <c r="B9" s="76">
        <f t="shared" si="0"/>
        <v>100</v>
      </c>
      <c r="C9" s="76">
        <f t="shared" si="1"/>
        <v>104</v>
      </c>
      <c r="D9" s="76" t="s">
        <v>158</v>
      </c>
      <c r="E9" s="76">
        <f t="shared" si="2"/>
        <v>112</v>
      </c>
      <c r="F9" s="76">
        <f>E9+5</f>
        <v>117</v>
      </c>
      <c r="G9" s="76">
        <f t="shared" si="3"/>
        <v>123</v>
      </c>
      <c r="H9" s="76">
        <f>G9+7</f>
        <v>130</v>
      </c>
      <c r="I9" s="67"/>
      <c r="J9" s="67" t="s">
        <v>147</v>
      </c>
      <c r="K9" s="67" t="s">
        <v>147</v>
      </c>
      <c r="L9" s="67" t="s">
        <v>147</v>
      </c>
      <c r="M9" s="67" t="s">
        <v>159</v>
      </c>
      <c r="N9" s="67" t="s">
        <v>147</v>
      </c>
      <c r="O9" s="67" t="s">
        <v>147</v>
      </c>
      <c r="P9" s="67" t="s">
        <v>147</v>
      </c>
    </row>
    <row r="10" s="63" customFormat="1" ht="21" customHeight="1" spans="1:16">
      <c r="A10" s="76" t="s">
        <v>160</v>
      </c>
      <c r="B10" s="76">
        <f t="shared" si="0"/>
        <v>100</v>
      </c>
      <c r="C10" s="76">
        <f t="shared" si="1"/>
        <v>104</v>
      </c>
      <c r="D10" s="76" t="s">
        <v>158</v>
      </c>
      <c r="E10" s="76">
        <f t="shared" si="2"/>
        <v>112</v>
      </c>
      <c r="F10" s="76">
        <f>E10+5</f>
        <v>117</v>
      </c>
      <c r="G10" s="76">
        <f t="shared" si="3"/>
        <v>123</v>
      </c>
      <c r="H10" s="76">
        <f>G10+7</f>
        <v>130</v>
      </c>
      <c r="I10" s="67"/>
      <c r="J10" s="67" t="s">
        <v>147</v>
      </c>
      <c r="K10" s="67" t="s">
        <v>147</v>
      </c>
      <c r="L10" s="67" t="s">
        <v>147</v>
      </c>
      <c r="M10" s="67" t="s">
        <v>147</v>
      </c>
      <c r="N10" s="67" t="s">
        <v>147</v>
      </c>
      <c r="O10" s="67" t="s">
        <v>147</v>
      </c>
      <c r="P10" s="67" t="s">
        <v>147</v>
      </c>
    </row>
    <row r="11" s="63" customFormat="1" ht="21" customHeight="1" spans="1:16">
      <c r="A11" s="76" t="s">
        <v>161</v>
      </c>
      <c r="B11" s="76">
        <f>C11-1.2</f>
        <v>44.6</v>
      </c>
      <c r="C11" s="76">
        <f>D11-1.2</f>
        <v>45.8</v>
      </c>
      <c r="D11" s="76">
        <v>47</v>
      </c>
      <c r="E11" s="76">
        <f>D11+1.2</f>
        <v>48.2</v>
      </c>
      <c r="F11" s="76">
        <f>E11+1.2</f>
        <v>49.4</v>
      </c>
      <c r="G11" s="76">
        <f>F11+1.4</f>
        <v>50.8</v>
      </c>
      <c r="H11" s="76">
        <f>G11+1.4</f>
        <v>52.2</v>
      </c>
      <c r="I11" s="67"/>
      <c r="J11" s="67" t="s">
        <v>162</v>
      </c>
      <c r="K11" s="67" t="s">
        <v>163</v>
      </c>
      <c r="L11" s="67" t="s">
        <v>164</v>
      </c>
      <c r="M11" s="67" t="s">
        <v>165</v>
      </c>
      <c r="N11" s="67" t="s">
        <v>163</v>
      </c>
      <c r="O11" s="67" t="s">
        <v>166</v>
      </c>
      <c r="P11" s="67" t="s">
        <v>164</v>
      </c>
    </row>
    <row r="12" s="63" customFormat="1" ht="21" customHeight="1" spans="1:16">
      <c r="A12" s="76" t="s">
        <v>167</v>
      </c>
      <c r="B12" s="76">
        <f>C12-0.6</f>
        <v>60.2</v>
      </c>
      <c r="C12" s="76">
        <f>D12-1.2</f>
        <v>60.8</v>
      </c>
      <c r="D12" s="76">
        <v>62</v>
      </c>
      <c r="E12" s="76">
        <f>D12+1.2</f>
        <v>63.2</v>
      </c>
      <c r="F12" s="76">
        <f>E12+1.2</f>
        <v>64.4</v>
      </c>
      <c r="G12" s="76">
        <f>F12+0.6</f>
        <v>65</v>
      </c>
      <c r="H12" s="76">
        <f>G12+0.6</f>
        <v>65.6</v>
      </c>
      <c r="I12" s="67"/>
      <c r="J12" s="67" t="s">
        <v>168</v>
      </c>
      <c r="K12" s="67" t="s">
        <v>169</v>
      </c>
      <c r="L12" s="67" t="s">
        <v>147</v>
      </c>
      <c r="M12" s="67" t="s">
        <v>159</v>
      </c>
      <c r="N12" s="67" t="s">
        <v>147</v>
      </c>
      <c r="O12" s="67" t="s">
        <v>170</v>
      </c>
      <c r="P12" s="67" t="s">
        <v>147</v>
      </c>
    </row>
    <row r="13" s="63" customFormat="1" ht="21" customHeight="1" spans="1:16">
      <c r="A13" s="76" t="s">
        <v>171</v>
      </c>
      <c r="B13" s="76">
        <f>C13-0.7</f>
        <v>21.4</v>
      </c>
      <c r="C13" s="76">
        <f>D13-0.7</f>
        <v>22.1</v>
      </c>
      <c r="D13" s="76">
        <v>22.8</v>
      </c>
      <c r="E13" s="76">
        <f>D13+0.7</f>
        <v>23.5</v>
      </c>
      <c r="F13" s="76">
        <f>E13+0.7</f>
        <v>24.2</v>
      </c>
      <c r="G13" s="76">
        <f>F13+0.95</f>
        <v>25.15</v>
      </c>
      <c r="H13" s="76">
        <f>G13+0.95</f>
        <v>26.1</v>
      </c>
      <c r="I13" s="67"/>
      <c r="J13" s="67" t="s">
        <v>172</v>
      </c>
      <c r="K13" s="67" t="s">
        <v>173</v>
      </c>
      <c r="L13" s="67" t="s">
        <v>173</v>
      </c>
      <c r="M13" s="67" t="s">
        <v>173</v>
      </c>
      <c r="N13" s="67" t="s">
        <v>173</v>
      </c>
      <c r="O13" s="67" t="s">
        <v>173</v>
      </c>
      <c r="P13" s="67" t="s">
        <v>173</v>
      </c>
    </row>
    <row r="14" s="63" customFormat="1" ht="21" customHeight="1" spans="1:16">
      <c r="A14" s="76" t="s">
        <v>174</v>
      </c>
      <c r="B14" s="76">
        <f>C14-0.6</f>
        <v>17.6</v>
      </c>
      <c r="C14" s="76">
        <f>D14-0.6</f>
        <v>18.2</v>
      </c>
      <c r="D14" s="76">
        <v>18.8</v>
      </c>
      <c r="E14" s="76">
        <f>D14+0.6</f>
        <v>19.4</v>
      </c>
      <c r="F14" s="76">
        <f>E14+0.6</f>
        <v>20</v>
      </c>
      <c r="G14" s="76">
        <f>F14+0.95</f>
        <v>20.95</v>
      </c>
      <c r="H14" s="76">
        <f>G14+0.95</f>
        <v>21.9</v>
      </c>
      <c r="I14" s="67"/>
      <c r="J14" s="67" t="s">
        <v>148</v>
      </c>
      <c r="K14" s="67" t="s">
        <v>147</v>
      </c>
      <c r="L14" s="67" t="s">
        <v>172</v>
      </c>
      <c r="M14" s="67" t="s">
        <v>172</v>
      </c>
      <c r="N14" s="67" t="s">
        <v>173</v>
      </c>
      <c r="O14" s="67" t="s">
        <v>173</v>
      </c>
      <c r="P14" s="67" t="s">
        <v>172</v>
      </c>
    </row>
    <row r="15" s="63" customFormat="1" ht="21" customHeight="1" spans="1:16">
      <c r="A15" s="76" t="s">
        <v>175</v>
      </c>
      <c r="B15" s="76">
        <f>C15-0.5</f>
        <v>10</v>
      </c>
      <c r="C15" s="76">
        <f>D15-0.5</f>
        <v>10.5</v>
      </c>
      <c r="D15" s="76">
        <v>11</v>
      </c>
      <c r="E15" s="76">
        <f>D15+0.5</f>
        <v>11.5</v>
      </c>
      <c r="F15" s="76">
        <f>E15+0.5</f>
        <v>12</v>
      </c>
      <c r="G15" s="76">
        <f>F15+0.7</f>
        <v>12.7</v>
      </c>
      <c r="H15" s="76">
        <f>G15+0.7</f>
        <v>13.4</v>
      </c>
      <c r="I15" s="67"/>
      <c r="J15" s="67" t="s">
        <v>147</v>
      </c>
      <c r="K15" s="67" t="s">
        <v>147</v>
      </c>
      <c r="L15" s="67" t="s">
        <v>147</v>
      </c>
      <c r="M15" s="67" t="s">
        <v>147</v>
      </c>
      <c r="N15" s="67" t="s">
        <v>147</v>
      </c>
      <c r="O15" s="67" t="s">
        <v>147</v>
      </c>
      <c r="P15" s="67" t="s">
        <v>147</v>
      </c>
    </row>
    <row r="16" s="63" customFormat="1" ht="21" customHeight="1" spans="1:16">
      <c r="A16" s="76" t="s">
        <v>176</v>
      </c>
      <c r="B16" s="76">
        <f>C16-0.5</f>
        <v>13.5</v>
      </c>
      <c r="C16" s="76">
        <f>D16-0.5</f>
        <v>14</v>
      </c>
      <c r="D16" s="76">
        <v>14.5</v>
      </c>
      <c r="E16" s="76">
        <f>D16+0.5</f>
        <v>15</v>
      </c>
      <c r="F16" s="76">
        <f>E16+0.5</f>
        <v>15.5</v>
      </c>
      <c r="G16" s="76">
        <f>F16+0.7</f>
        <v>16.2</v>
      </c>
      <c r="H16" s="76">
        <f>G16+0.7</f>
        <v>16.9</v>
      </c>
      <c r="I16" s="67"/>
      <c r="J16" s="67" t="s">
        <v>147</v>
      </c>
      <c r="K16" s="67" t="s">
        <v>147</v>
      </c>
      <c r="L16" s="67" t="s">
        <v>147</v>
      </c>
      <c r="M16" s="67" t="s">
        <v>147</v>
      </c>
      <c r="N16" s="67" t="s">
        <v>147</v>
      </c>
      <c r="O16" s="67" t="s">
        <v>147</v>
      </c>
      <c r="P16" s="67" t="s">
        <v>147</v>
      </c>
    </row>
    <row r="17" s="63" customFormat="1" ht="21" customHeight="1" spans="1:16">
      <c r="A17" s="76" t="s">
        <v>177</v>
      </c>
      <c r="B17" s="76">
        <f>C17</f>
        <v>8</v>
      </c>
      <c r="C17" s="76">
        <f>D17</f>
        <v>8</v>
      </c>
      <c r="D17" s="76">
        <v>8</v>
      </c>
      <c r="E17" s="76">
        <f t="shared" ref="E17:H17" si="4">D17</f>
        <v>8</v>
      </c>
      <c r="F17" s="76">
        <f t="shared" si="4"/>
        <v>8</v>
      </c>
      <c r="G17" s="76">
        <f t="shared" si="4"/>
        <v>8</v>
      </c>
      <c r="H17" s="76">
        <f t="shared" si="4"/>
        <v>8</v>
      </c>
      <c r="I17" s="67"/>
      <c r="J17" s="67"/>
      <c r="K17" s="67" t="s">
        <v>147</v>
      </c>
      <c r="L17" s="67" t="s">
        <v>147</v>
      </c>
      <c r="M17" s="67" t="s">
        <v>147</v>
      </c>
      <c r="N17" s="67" t="s">
        <v>147</v>
      </c>
      <c r="O17" s="67" t="s">
        <v>147</v>
      </c>
      <c r="P17" s="67" t="s">
        <v>147</v>
      </c>
    </row>
    <row r="18" s="63" customFormat="1" ht="21" customHeight="1" spans="1:16">
      <c r="A18" s="76" t="s">
        <v>178</v>
      </c>
      <c r="B18" s="76">
        <f>C18-1</f>
        <v>47</v>
      </c>
      <c r="C18" s="76">
        <f t="shared" ref="C18:C20" si="5">D18-1</f>
        <v>48</v>
      </c>
      <c r="D18" s="76">
        <v>49</v>
      </c>
      <c r="E18" s="76">
        <f>D18+1</f>
        <v>50</v>
      </c>
      <c r="F18" s="76">
        <f>E18+1</f>
        <v>51</v>
      </c>
      <c r="G18" s="76">
        <f>F18+1.5</f>
        <v>52.5</v>
      </c>
      <c r="H18" s="76">
        <f>G18+1.5</f>
        <v>54</v>
      </c>
      <c r="I18" s="67"/>
      <c r="J18" s="67" t="s">
        <v>179</v>
      </c>
      <c r="K18" s="67" t="s">
        <v>173</v>
      </c>
      <c r="L18" s="67" t="s">
        <v>173</v>
      </c>
      <c r="M18" s="67" t="s">
        <v>180</v>
      </c>
      <c r="N18" s="67" t="s">
        <v>173</v>
      </c>
      <c r="O18" s="67" t="s">
        <v>146</v>
      </c>
      <c r="P18" s="67" t="s">
        <v>173</v>
      </c>
    </row>
    <row r="19" s="63" customFormat="1" ht="21" customHeight="1" spans="1:16">
      <c r="A19" s="77" t="s">
        <v>181</v>
      </c>
      <c r="B19" s="76">
        <f>C19-1</f>
        <v>49</v>
      </c>
      <c r="C19" s="76">
        <f t="shared" si="5"/>
        <v>50</v>
      </c>
      <c r="D19" s="76">
        <v>51</v>
      </c>
      <c r="E19" s="76">
        <f>D19+1</f>
        <v>52</v>
      </c>
      <c r="F19" s="76">
        <f>E19+1</f>
        <v>53</v>
      </c>
      <c r="G19" s="76">
        <f>F19+1.5</f>
        <v>54.5</v>
      </c>
      <c r="H19" s="76">
        <f>G19+1.5</f>
        <v>56</v>
      </c>
      <c r="I19" s="67"/>
      <c r="J19" s="67" t="s">
        <v>148</v>
      </c>
      <c r="K19" s="67" t="s">
        <v>147</v>
      </c>
      <c r="L19" s="67" t="s">
        <v>172</v>
      </c>
      <c r="M19" s="67" t="s">
        <v>172</v>
      </c>
      <c r="N19" s="67" t="s">
        <v>173</v>
      </c>
      <c r="O19" s="67" t="s">
        <v>173</v>
      </c>
      <c r="P19" s="67" t="s">
        <v>172</v>
      </c>
    </row>
    <row r="20" s="63" customFormat="1" ht="29" customHeight="1" spans="1:16">
      <c r="A20" s="77" t="s">
        <v>182</v>
      </c>
      <c r="B20" s="76">
        <f>C20</f>
        <v>18</v>
      </c>
      <c r="C20" s="76">
        <f t="shared" si="5"/>
        <v>18</v>
      </c>
      <c r="D20" s="76">
        <v>19</v>
      </c>
      <c r="E20" s="76">
        <f t="shared" ref="E20:H20" si="6">D20</f>
        <v>19</v>
      </c>
      <c r="F20" s="76">
        <f>E20+1.5</f>
        <v>20.5</v>
      </c>
      <c r="G20" s="76">
        <f t="shared" si="6"/>
        <v>20.5</v>
      </c>
      <c r="H20" s="76">
        <f t="shared" si="6"/>
        <v>20.5</v>
      </c>
      <c r="I20" s="84"/>
      <c r="J20" s="67" t="s">
        <v>168</v>
      </c>
      <c r="K20" s="67" t="s">
        <v>169</v>
      </c>
      <c r="L20" s="67" t="s">
        <v>147</v>
      </c>
      <c r="M20" s="67" t="s">
        <v>159</v>
      </c>
      <c r="N20" s="67" t="s">
        <v>147</v>
      </c>
      <c r="O20" s="67" t="s">
        <v>170</v>
      </c>
      <c r="P20" s="67" t="s">
        <v>147</v>
      </c>
    </row>
    <row r="21" s="62" customFormat="1" ht="15" spans="1:16">
      <c r="A21" s="62" t="s">
        <v>112</v>
      </c>
      <c r="B21" s="64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</row>
    <row r="22" s="62" customFormat="1" ht="15" spans="1:16">
      <c r="A22" s="62" t="s">
        <v>262</v>
      </c>
      <c r="B22" s="64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</row>
    <row r="23" s="62" customFormat="1" ht="15" spans="1:16">
      <c r="A23" s="78"/>
      <c r="B23" s="79"/>
      <c r="C23" s="78"/>
      <c r="D23" s="78"/>
      <c r="E23" s="78"/>
      <c r="F23" s="78"/>
      <c r="G23" s="78"/>
      <c r="H23" s="78"/>
      <c r="I23" s="78"/>
      <c r="J23" s="78"/>
      <c r="K23" s="62" t="s">
        <v>183</v>
      </c>
      <c r="L23" s="85">
        <v>45291</v>
      </c>
      <c r="M23" s="62" t="s">
        <v>184</v>
      </c>
      <c r="N23" s="62" t="s">
        <v>207</v>
      </c>
      <c r="O23" s="62" t="s">
        <v>185</v>
      </c>
      <c r="P23" s="62" t="s">
        <v>129</v>
      </c>
    </row>
  </sheetData>
  <mergeCells count="8">
    <mergeCell ref="A1:P1"/>
    <mergeCell ref="C2:D2"/>
    <mergeCell ref="F2:H2"/>
    <mergeCell ref="L2:P2"/>
    <mergeCell ref="C3:H3"/>
    <mergeCell ref="K3:P3"/>
    <mergeCell ref="A3:A5"/>
    <mergeCell ref="I2:I20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workbookViewId="0">
      <selection activeCell="J16" sqref="J16"/>
    </sheetView>
  </sheetViews>
  <sheetFormatPr defaultColWidth="8.1" defaultRowHeight="1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264</v>
      </c>
      <c r="B2" s="7" t="s">
        <v>265</v>
      </c>
      <c r="C2" s="7" t="s">
        <v>266</v>
      </c>
      <c r="D2" s="7" t="s">
        <v>267</v>
      </c>
      <c r="E2" s="7" t="s">
        <v>268</v>
      </c>
      <c r="F2" s="7" t="s">
        <v>269</v>
      </c>
      <c r="G2" s="7" t="s">
        <v>270</v>
      </c>
      <c r="H2" s="7" t="s">
        <v>271</v>
      </c>
      <c r="I2" s="6" t="s">
        <v>272</v>
      </c>
      <c r="J2" s="6" t="s">
        <v>273</v>
      </c>
      <c r="K2" s="6" t="s">
        <v>274</v>
      </c>
      <c r="L2" s="6" t="s">
        <v>275</v>
      </c>
      <c r="M2" s="6" t="s">
        <v>276</v>
      </c>
      <c r="N2" s="7" t="s">
        <v>277</v>
      </c>
      <c r="O2" s="7" t="s">
        <v>278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279</v>
      </c>
      <c r="J3" s="6" t="s">
        <v>279</v>
      </c>
      <c r="K3" s="6" t="s">
        <v>279</v>
      </c>
      <c r="L3" s="6" t="s">
        <v>279</v>
      </c>
      <c r="M3" s="6" t="s">
        <v>279</v>
      </c>
      <c r="N3" s="9"/>
      <c r="O3" s="9"/>
    </row>
    <row r="4" s="2" customFormat="1" ht="18" customHeight="1" spans="1:15">
      <c r="A4" s="36">
        <v>1</v>
      </c>
      <c r="B4" s="31" t="s">
        <v>280</v>
      </c>
      <c r="C4" s="32" t="s">
        <v>281</v>
      </c>
      <c r="D4" s="12" t="s">
        <v>101</v>
      </c>
      <c r="E4" s="14" t="s">
        <v>47</v>
      </c>
      <c r="F4" s="11" t="s">
        <v>282</v>
      </c>
      <c r="G4" s="60" t="s">
        <v>79</v>
      </c>
      <c r="H4" s="61"/>
      <c r="I4" s="36">
        <v>1</v>
      </c>
      <c r="J4" s="36"/>
      <c r="K4" s="36">
        <v>1</v>
      </c>
      <c r="L4" s="36"/>
      <c r="M4" s="36"/>
      <c r="N4" s="61">
        <f>SUM(I4:M4)</f>
        <v>2</v>
      </c>
      <c r="O4" s="61"/>
    </row>
    <row r="5" s="2" customFormat="1" ht="18" customHeight="1" spans="1:15">
      <c r="A5" s="36">
        <v>2</v>
      </c>
      <c r="B5" s="31" t="s">
        <v>283</v>
      </c>
      <c r="C5" s="32" t="s">
        <v>281</v>
      </c>
      <c r="D5" s="12" t="s">
        <v>103</v>
      </c>
      <c r="E5" s="14" t="s">
        <v>47</v>
      </c>
      <c r="F5" s="11" t="s">
        <v>282</v>
      </c>
      <c r="G5" s="60" t="s">
        <v>79</v>
      </c>
      <c r="H5" s="61"/>
      <c r="I5" s="36"/>
      <c r="J5" s="36">
        <v>1</v>
      </c>
      <c r="K5" s="36"/>
      <c r="L5" s="36">
        <v>1</v>
      </c>
      <c r="M5" s="36">
        <v>1</v>
      </c>
      <c r="N5" s="61">
        <f>SUM(I5:M5)</f>
        <v>3</v>
      </c>
      <c r="O5" s="61"/>
    </row>
    <row r="6" s="2" customFormat="1" ht="18" customHeight="1" spans="1:15">
      <c r="A6" s="36">
        <v>3</v>
      </c>
      <c r="B6" s="31" t="s">
        <v>284</v>
      </c>
      <c r="C6" s="32" t="s">
        <v>281</v>
      </c>
      <c r="D6" s="12" t="s">
        <v>104</v>
      </c>
      <c r="E6" s="14" t="s">
        <v>47</v>
      </c>
      <c r="F6" s="11" t="s">
        <v>282</v>
      </c>
      <c r="G6" s="60" t="s">
        <v>79</v>
      </c>
      <c r="H6" s="61"/>
      <c r="I6" s="36">
        <v>1</v>
      </c>
      <c r="J6" s="36"/>
      <c r="K6" s="36"/>
      <c r="L6" s="36">
        <v>1</v>
      </c>
      <c r="M6" s="36"/>
      <c r="N6" s="61">
        <f>SUM(I6:M6)</f>
        <v>2</v>
      </c>
      <c r="O6" s="61"/>
    </row>
    <row r="7" s="2" customFormat="1" ht="18" customHeight="1" spans="1:15">
      <c r="A7" s="36">
        <v>4</v>
      </c>
      <c r="B7" s="31" t="s">
        <v>285</v>
      </c>
      <c r="C7" s="32" t="s">
        <v>281</v>
      </c>
      <c r="D7" s="12" t="s">
        <v>105</v>
      </c>
      <c r="E7" s="14" t="s">
        <v>47</v>
      </c>
      <c r="F7" s="11" t="s">
        <v>282</v>
      </c>
      <c r="G7" s="60" t="s">
        <v>79</v>
      </c>
      <c r="H7" s="61"/>
      <c r="I7" s="36">
        <v>1</v>
      </c>
      <c r="J7" s="36"/>
      <c r="K7" s="36"/>
      <c r="L7" s="36"/>
      <c r="M7" s="36">
        <v>1</v>
      </c>
      <c r="N7" s="61">
        <f>SUM(I7:M7)</f>
        <v>2</v>
      </c>
      <c r="O7" s="61"/>
    </row>
    <row r="8" s="2" customFormat="1" ht="18" customHeight="1" spans="1:15">
      <c r="A8" s="36">
        <v>5</v>
      </c>
      <c r="B8" s="31" t="s">
        <v>286</v>
      </c>
      <c r="C8" s="32" t="s">
        <v>281</v>
      </c>
      <c r="D8" s="12" t="s">
        <v>287</v>
      </c>
      <c r="E8" s="14" t="s">
        <v>47</v>
      </c>
      <c r="F8" s="11" t="s">
        <v>282</v>
      </c>
      <c r="G8" s="60" t="s">
        <v>79</v>
      </c>
      <c r="H8" s="61"/>
      <c r="I8" s="36"/>
      <c r="J8" s="36">
        <v>1</v>
      </c>
      <c r="K8" s="36"/>
      <c r="L8" s="36">
        <v>1</v>
      </c>
      <c r="M8" s="36">
        <v>1</v>
      </c>
      <c r="N8" s="61">
        <f>SUM(I8:M8)</f>
        <v>3</v>
      </c>
      <c r="O8" s="61"/>
    </row>
    <row r="9" s="2" customFormat="1" ht="18" customHeight="1" spans="1:15">
      <c r="A9" s="36"/>
      <c r="B9" s="31"/>
      <c r="C9" s="32"/>
      <c r="D9" s="12"/>
      <c r="E9" s="14"/>
      <c r="F9" s="11"/>
      <c r="G9" s="60"/>
      <c r="H9" s="61"/>
      <c r="I9" s="36"/>
      <c r="J9" s="36"/>
      <c r="K9" s="36"/>
      <c r="L9" s="36"/>
      <c r="M9" s="36"/>
      <c r="N9" s="61"/>
      <c r="O9" s="61"/>
    </row>
    <row r="10" s="2" customFormat="1" ht="18" customHeight="1" spans="1:15">
      <c r="A10" s="36"/>
      <c r="B10" s="14"/>
      <c r="C10" s="32"/>
      <c r="D10" s="12"/>
      <c r="E10" s="14"/>
      <c r="F10" s="11"/>
      <c r="G10" s="60"/>
      <c r="H10" s="61"/>
      <c r="I10" s="36"/>
      <c r="J10" s="36"/>
      <c r="K10" s="36"/>
      <c r="L10" s="36"/>
      <c r="M10" s="36"/>
      <c r="N10" s="61"/>
      <c r="O10" s="61"/>
    </row>
    <row r="11" s="1" customFormat="1" ht="14.25" customHeight="1" spans="1:1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="4" customFormat="1" ht="29.25" customHeight="1" spans="1:15">
      <c r="A12" s="20" t="s">
        <v>288</v>
      </c>
      <c r="B12" s="21"/>
      <c r="C12" s="21"/>
      <c r="D12" s="22"/>
      <c r="E12" s="23"/>
      <c r="F12" s="40"/>
      <c r="G12" s="40"/>
      <c r="H12" s="40"/>
      <c r="I12" s="34"/>
      <c r="J12" s="20" t="s">
        <v>289</v>
      </c>
      <c r="K12" s="21"/>
      <c r="L12" s="21"/>
      <c r="M12" s="22"/>
      <c r="N12" s="21"/>
      <c r="O12" s="29"/>
    </row>
    <row r="13" s="1" customFormat="1" ht="72.95" customHeight="1" spans="1:15">
      <c r="A13" s="24" t="s">
        <v>290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9 O4:O8 O10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2024-05-07T05:01:57Z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9A76448B09AA4BF58667FC667EC195F4</vt:lpwstr>
  </property>
</Properties>
</file>