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820" tabRatio="793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44525" refMode="R1C1" concurrentCalc="0"/>
</workbook>
</file>

<file path=xl/sharedStrings.xml><?xml version="1.0" encoding="utf-8"?>
<sst xmlns="http://schemas.openxmlformats.org/spreadsheetml/2006/main" count="873" uniqueCount="336">
  <si>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</si>
  <si>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</si>
  <si>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</si>
  <si>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</si>
  <si>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</si>
  <si>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</si>
  <si>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</si>
  <si>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</si>
  <si>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</si>
  <si>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</si>
  <si>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</si>
  <si>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</si>
  <si>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</si>
  <si>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</si>
  <si>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</si>
  <si>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</si>
  <si>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</si>
  <si>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</si>
  <si>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</si>
  <si>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</si>
  <si>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</si>
  <si>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</si>
  <si>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</si>
  <si>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</si>
  <si>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</si>
  <si>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</si>
  <si>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</si>
  <si>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</si>
  <si>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</si>
  <si>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</si>
  <si>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</si>
  <si>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</si>
  <si>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</si>
  <si>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</si>
  <si>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</si>
  <si>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</si>
  <si>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</si>
  <si>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</si>
  <si>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</si>
  <si>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</si>
  <si>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</si>
  <si>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</si>
  <si>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</si>
  <si>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</si>
  <si>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</si>
  <si>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</si>
  <si>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</si>
  <si>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</si>
  <si>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</si>
  <si>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</si>
  <si>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</si>
  <si>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</si>
  <si>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</si>
  <si>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</si>
  <si>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</si>
  <si>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</si>
  <si>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</si>
  <si>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</si>
  <si>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</si>
  <si>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</si>
  <si>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</si>
  <si>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</si>
  <si>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TAUUAM91533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</si>
  <si>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</si>
  <si>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</si>
  <si>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</si>
  <si>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</si>
  <si>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</si>
  <si>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</si>
  <si>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</si>
  <si>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</si>
  <si>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</si>
  <si>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</si>
  <si>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</si>
  <si>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</si>
  <si>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</si>
  <si>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</si>
  <si>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</si>
  <si>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</si>
  <si>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CGDD24042600024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</si>
  <si>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</si>
  <si>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</si>
  <si>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</si>
  <si>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</si>
  <si>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</si>
  <si>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</si>
  <si>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</si>
  <si>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</si>
  <si>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</si>
  <si>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</si>
  <si>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</si>
  <si>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</si>
  <si>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</si>
  <si>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</si>
  <si>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</si>
  <si>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</si>
  <si>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</si>
  <si>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</si>
  <si>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</si>
  <si>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</si>
  <si>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</si>
  <si>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</si>
  <si>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</si>
  <si>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</si>
  <si>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</si>
  <si>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</si>
  <si>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</si>
  <si>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</si>
  <si>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</si>
  <si>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</si>
  <si>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</si>
  <si>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</si>
  <si>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</si>
  <si>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</si>
  <si>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</si>
  <si>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</si>
  <si>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</si>
  <si>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青灰绿</t>
  </si>
  <si>
    <t>黑色</t>
  </si>
  <si>
    <t>铅灰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</si>
  <si>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</si>
  <si>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</si>
  <si>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</si>
  <si>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</si>
  <si>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</si>
  <si>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</si>
  <si>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1、肩左右有高低，上袖左右不对称。</t>
  </si>
  <si>
    <t>2、冚车线大小有宽窄</t>
  </si>
  <si>
    <t>3、油污没有清理干净</t>
  </si>
  <si>
    <t>以上问题请通知工厂及时改正。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</si>
  <si>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</si>
  <si>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</si>
  <si>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</si>
  <si>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</si>
  <si>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</si>
  <si>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</si>
  <si>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</si>
  <si>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</si>
  <si>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魏毓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</si>
  <si>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</si>
  <si>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</si>
  <si>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</si>
  <si>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</si>
  <si>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</si>
  <si>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</si>
  <si>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</si>
  <si>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儿童长裤</t>
  </si>
  <si>
    <t>部位名称</t>
  </si>
  <si>
    <t>指示规格  FINAL SPEC</t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</si>
  <si>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</si>
  <si>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</si>
  <si>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</si>
  <si>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</si>
  <si>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</si>
  <si>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</si>
  <si>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</si>
  <si>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</si>
  <si>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</si>
  <si>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-1</t>
  </si>
  <si>
    <t>-0.5</t>
  </si>
  <si>
    <t>+0</t>
  </si>
  <si>
    <t>胸围</t>
  </si>
  <si>
    <t>下摆</t>
  </si>
  <si>
    <t>98</t>
  </si>
  <si>
    <t>-2</t>
  </si>
  <si>
    <t>+2</t>
  </si>
  <si>
    <t>+1</t>
  </si>
  <si>
    <t>肩宽</t>
  </si>
  <si>
    <t>44</t>
  </si>
  <si>
    <t>肩点袖长</t>
  </si>
  <si>
    <t>62</t>
  </si>
  <si>
    <t>-0.2</t>
  </si>
  <si>
    <t>袖肥</t>
  </si>
  <si>
    <t>21</t>
  </si>
  <si>
    <t>+0.5</t>
  </si>
  <si>
    <t>袖肘</t>
  </si>
  <si>
    <t>-0.7</t>
  </si>
  <si>
    <t>袖口松量</t>
  </si>
  <si>
    <t>前领深</t>
  </si>
  <si>
    <t>袖口高/下摆高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</si>
  <si>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</si>
  <si>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</si>
  <si>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</si>
  <si>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</si>
  <si>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</si>
  <si>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</si>
  <si>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</si>
  <si>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</si>
  <si>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</si>
  <si>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</si>
  <si>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</si>
  <si>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</si>
  <si>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</si>
  <si>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</si>
  <si>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以上问题请及时改正。</t>
  </si>
  <si>
    <t>【整改的严重缺陷及整改复核时间】</t>
  </si>
  <si>
    <t>以上问题车间已整改</t>
  </si>
  <si>
    <t>样品规格  SAMPLE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</si>
  <si>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</si>
  <si>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领宽</t>
  </si>
  <si>
    <t>领高</t>
  </si>
  <si>
    <t>logo边距前中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</si>
  <si>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</si>
  <si>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</si>
  <si>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</si>
  <si>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</si>
  <si>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</si>
  <si>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</si>
  <si>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</si>
  <si>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</si>
  <si>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</si>
  <si>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</si>
  <si>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</si>
  <si>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</si>
  <si>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</si>
  <si>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</si>
  <si>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</si>
  <si>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</si>
  <si>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</si>
  <si>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</si>
  <si>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</si>
  <si>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</si>
  <si>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</si>
  <si>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</si>
  <si>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</si>
  <si>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</si>
  <si>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</si>
  <si>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</si>
  <si>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</si>
  <si>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</si>
  <si>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</si>
  <si>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</si>
  <si>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</si>
  <si>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</si>
  <si>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</si>
  <si>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</si>
  <si>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②检验明细：齐色齐200件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</si>
  <si>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</si>
  <si>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</si>
  <si>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</si>
  <si>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</si>
  <si>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</si>
  <si>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</si>
  <si>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</si>
  <si>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</si>
  <si>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</si>
  <si>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</si>
  <si>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</si>
  <si>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</si>
  <si>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</si>
  <si>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</si>
  <si>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</si>
  <si>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</si>
  <si>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</si>
  <si>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</si>
  <si>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</si>
  <si>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</si>
  <si>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</si>
  <si>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</si>
  <si>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</si>
  <si>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</si>
  <si>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</si>
  <si>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</si>
  <si>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</si>
  <si>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</si>
  <si>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</si>
  <si>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H38956</t>
  </si>
  <si>
    <t>氨纶磨毛双面布</t>
  </si>
  <si>
    <t>19SS黑色</t>
  </si>
  <si>
    <t>恒诺纺织</t>
  </si>
  <si>
    <t>H42943-2-3</t>
  </si>
  <si>
    <t>雾灰</t>
  </si>
  <si>
    <t>H41118</t>
  </si>
  <si>
    <t>制表时间：2024/4/1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</si>
  <si>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</si>
  <si>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</si>
  <si>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</si>
  <si>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</si>
  <si>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</si>
  <si>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</si>
  <si>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</si>
  <si>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</si>
  <si>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</si>
  <si>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</si>
  <si>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</si>
  <si>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制表时间：2024/4/6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</si>
  <si>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</si>
  <si>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</si>
  <si>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</si>
  <si>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</si>
  <si>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</si>
  <si>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</si>
  <si>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</si>
  <si>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</si>
  <si>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</si>
  <si>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</si>
  <si>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</si>
  <si>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</si>
  <si>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</si>
  <si>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</si>
  <si>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</si>
  <si>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</si>
  <si>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</si>
  <si>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</si>
  <si>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</si>
  <si>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</si>
  <si>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</si>
  <si>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</si>
  <si>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</si>
  <si>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</si>
  <si>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</si>
  <si>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</si>
  <si>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</si>
  <si>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</si>
  <si>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</si>
  <si>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</si>
  <si>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</si>
  <si>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</si>
  <si>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</si>
  <si>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恒诺</t>
  </si>
  <si>
    <t>左前</t>
  </si>
  <si>
    <t>印花</t>
  </si>
  <si>
    <t>无脱落开裂</t>
  </si>
  <si>
    <t>制表时间：2024/4/20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</si>
  <si>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</si>
  <si>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</si>
  <si>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</si>
  <si>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</si>
  <si>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</si>
  <si>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</si>
  <si>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1CM印花织带</t>
  </si>
  <si>
    <t>-6%</t>
  </si>
  <si>
    <t>-5%</t>
  </si>
  <si>
    <t>制表时间：4-10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</si>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</sst>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</numFmts>
  <fonts count="7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2"/>
      <name val="仿宋_GB2312"/>
      <charset val="134"/>
    </font>
    <font>
      <sz val="11"/>
      <name val="Arial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.5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12" fillId="0" borderId="0" applyFont="0" applyFill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9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0" borderId="0"/>
    <xf numFmtId="0" fontId="54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2" fillId="14" borderId="96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7" applyNumberFormat="0" applyFill="0" applyAlignment="0" applyProtection="0">
      <alignment vertical="center"/>
    </xf>
    <xf numFmtId="0" fontId="7" fillId="0" borderId="0"/>
    <xf numFmtId="0" fontId="65" fillId="0" borderId="97" applyNumberFormat="0" applyFill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60" fillId="0" borderId="98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66" fillId="18" borderId="99" applyNumberFormat="0" applyAlignment="0" applyProtection="0">
      <alignment vertical="center"/>
    </xf>
    <xf numFmtId="0" fontId="67" fillId="18" borderId="95" applyNumberFormat="0" applyAlignment="0" applyProtection="0">
      <alignment vertical="center"/>
    </xf>
    <xf numFmtId="0" fontId="68" fillId="19" borderId="100" applyNumberFormat="0" applyAlignment="0" applyProtection="0">
      <alignment vertical="center"/>
    </xf>
    <xf numFmtId="0" fontId="7" fillId="0" borderId="0">
      <alignment vertical="center"/>
    </xf>
    <xf numFmtId="0" fontId="54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69" fillId="0" borderId="101" applyNumberFormat="0" applyFill="0" applyAlignment="0" applyProtection="0">
      <alignment vertical="center"/>
    </xf>
    <xf numFmtId="0" fontId="70" fillId="0" borderId="102" applyNumberFormat="0" applyFill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2" fillId="0" borderId="0">
      <alignment vertical="center"/>
    </xf>
    <xf numFmtId="0" fontId="7" fillId="0" borderId="0"/>
    <xf numFmtId="0" fontId="12" fillId="0" borderId="0">
      <alignment vertical="center"/>
    </xf>
    <xf numFmtId="0" fontId="73" fillId="0" borderId="0"/>
    <xf numFmtId="0" fontId="7" fillId="0" borderId="0">
      <alignment vertical="center"/>
    </xf>
    <xf numFmtId="0" fontId="12" fillId="0" borderId="0">
      <alignment vertical="center"/>
    </xf>
    <xf numFmtId="0" fontId="7" fillId="0" borderId="0">
      <alignment vertical="center"/>
    </xf>
  </cellStyleXfs>
  <cellXfs count="4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2" xfId="0" applyFont="1" applyBorder="1"/>
    <xf numFmtId="0" fontId="7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left"/>
    </xf>
    <xf numFmtId="0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8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2" fillId="0" borderId="2" xfId="0" applyNumberFormat="1" applyFont="1" applyFill="1" applyBorder="1" applyAlignment="1" applyProtection="1">
      <alignment horizontal="center"/>
    </xf>
    <xf numFmtId="177" fontId="12" fillId="0" borderId="2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4" applyFont="1" applyFill="1" applyAlignment="1"/>
    <xf numFmtId="0" fontId="7" fillId="0" borderId="0" xfId="54" applyFont="1" applyFill="1" applyAlignment="1"/>
    <xf numFmtId="49" fontId="15" fillId="0" borderId="0" xfId="54" applyNumberFormat="1" applyFont="1" applyFill="1" applyAlignment="1"/>
    <xf numFmtId="0" fontId="0" fillId="0" borderId="0" xfId="0" applyFont="1" applyFill="1" applyBorder="1" applyAlignment="1">
      <alignment vertical="center"/>
    </xf>
    <xf numFmtId="0" fontId="16" fillId="0" borderId="0" xfId="54" applyFont="1" applyFill="1" applyBorder="1" applyAlignment="1">
      <alignment horizontal="center" vertical="center"/>
    </xf>
    <xf numFmtId="0" fontId="7" fillId="0" borderId="0" xfId="54" applyFont="1" applyFill="1" applyBorder="1" applyAlignment="1">
      <alignment horizontal="center" vertical="center"/>
    </xf>
    <xf numFmtId="0" fontId="15" fillId="0" borderId="0" xfId="54" applyFont="1" applyFill="1" applyBorder="1" applyAlignment="1">
      <alignment horizontal="center" vertical="center"/>
    </xf>
    <xf numFmtId="0" fontId="17" fillId="0" borderId="9" xfId="53" applyFont="1" applyFill="1" applyBorder="1" applyAlignment="1">
      <alignment horizontal="left" vertical="center"/>
    </xf>
    <xf numFmtId="0" fontId="17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7" fillId="0" borderId="11" xfId="53" applyFont="1" applyFill="1" applyBorder="1" applyAlignment="1">
      <alignment horizontal="center" vertical="center"/>
    </xf>
    <xf numFmtId="0" fontId="17" fillId="0" borderId="12" xfId="53" applyFont="1" applyFill="1" applyBorder="1" applyAlignment="1">
      <alignment vertical="center"/>
    </xf>
    <xf numFmtId="0" fontId="19" fillId="0" borderId="12" xfId="53" applyFont="1" applyFill="1" applyBorder="1" applyAlignment="1">
      <alignment horizontal="center" vertical="center"/>
    </xf>
    <xf numFmtId="0" fontId="20" fillId="0" borderId="13" xfId="54" applyFont="1" applyFill="1" applyBorder="1" applyAlignment="1" applyProtection="1">
      <alignment horizontal="center" vertical="center"/>
    </xf>
    <xf numFmtId="0" fontId="21" fillId="0" borderId="2" xfId="54" applyFont="1" applyFill="1" applyBorder="1" applyAlignment="1">
      <alignment horizontal="center" vertical="center"/>
    </xf>
    <xf numFmtId="0" fontId="11" fillId="0" borderId="2" xfId="54" applyFont="1" applyFill="1" applyBorder="1" applyAlignment="1">
      <alignment horizontal="center" vertical="center"/>
    </xf>
    <xf numFmtId="0" fontId="22" fillId="0" borderId="7" xfId="56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0" fontId="22" fillId="4" borderId="2" xfId="56" applyFont="1" applyFill="1" applyBorder="1" applyAlignment="1">
      <alignment horizontal="center"/>
    </xf>
    <xf numFmtId="49" fontId="23" fillId="0" borderId="2" xfId="30" applyNumberFormat="1" applyFont="1" applyFill="1" applyBorder="1" applyAlignment="1">
      <alignment horizontal="center" vertical="center"/>
    </xf>
    <xf numFmtId="0" fontId="24" fillId="0" borderId="14" xfId="56" applyFont="1" applyFill="1" applyBorder="1" applyAlignment="1">
      <alignment horizontal="center"/>
    </xf>
    <xf numFmtId="178" fontId="25" fillId="0" borderId="2" xfId="56" applyNumberFormat="1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 vertical="center"/>
    </xf>
    <xf numFmtId="0" fontId="24" fillId="0" borderId="13" xfId="56" applyFont="1" applyFill="1" applyBorder="1" applyAlignment="1">
      <alignment horizontal="center"/>
    </xf>
    <xf numFmtId="49" fontId="24" fillId="4" borderId="4" xfId="61" applyNumberFormat="1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shrinkToFit="1"/>
    </xf>
    <xf numFmtId="0" fontId="29" fillId="0" borderId="16" xfId="0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30" applyNumberFormat="1" applyFont="1" applyFill="1" applyBorder="1" applyAlignment="1">
      <alignment horizontal="center" vertical="center"/>
    </xf>
    <xf numFmtId="0" fontId="31" fillId="0" borderId="0" xfId="54" applyFont="1" applyFill="1" applyAlignment="1"/>
    <xf numFmtId="0" fontId="11" fillId="0" borderId="0" xfId="54" applyFont="1" applyFill="1" applyAlignment="1"/>
    <xf numFmtId="0" fontId="15" fillId="0" borderId="12" xfId="54" applyFont="1" applyFill="1" applyBorder="1" applyAlignment="1">
      <alignment horizontal="center"/>
    </xf>
    <xf numFmtId="0" fontId="17" fillId="0" borderId="12" xfId="53" applyFont="1" applyFill="1" applyBorder="1" applyAlignment="1">
      <alignment horizontal="left" vertical="center"/>
    </xf>
    <xf numFmtId="0" fontId="15" fillId="0" borderId="12" xfId="53" applyFont="1" applyFill="1" applyBorder="1" applyAlignment="1">
      <alignment horizontal="center" vertical="center"/>
    </xf>
    <xf numFmtId="0" fontId="15" fillId="0" borderId="17" xfId="53" applyFont="1" applyFill="1" applyBorder="1" applyAlignment="1">
      <alignment horizontal="center" vertical="center"/>
    </xf>
    <xf numFmtId="0" fontId="15" fillId="0" borderId="5" xfId="54" applyFont="1" applyFill="1" applyBorder="1" applyAlignment="1">
      <alignment horizontal="center"/>
    </xf>
    <xf numFmtId="0" fontId="21" fillId="0" borderId="2" xfId="54" applyFont="1" applyFill="1" applyBorder="1" applyAlignment="1" applyProtection="1">
      <alignment horizontal="center" vertical="center"/>
    </xf>
    <xf numFmtId="0" fontId="21" fillId="0" borderId="18" xfId="54" applyFont="1" applyFill="1" applyBorder="1" applyAlignment="1" applyProtection="1">
      <alignment horizontal="center" vertical="center"/>
    </xf>
    <xf numFmtId="0" fontId="22" fillId="0" borderId="18" xfId="56" applyFont="1" applyFill="1" applyBorder="1" applyAlignment="1">
      <alignment horizontal="center"/>
    </xf>
    <xf numFmtId="49" fontId="31" fillId="0" borderId="2" xfId="55" applyNumberFormat="1" applyFont="1" applyFill="1" applyBorder="1" applyAlignment="1">
      <alignment horizontal="center" vertical="center"/>
    </xf>
    <xf numFmtId="49" fontId="31" fillId="0" borderId="18" xfId="55" applyNumberFormat="1" applyFont="1" applyFill="1" applyBorder="1" applyAlignment="1">
      <alignment horizontal="center" vertical="center"/>
    </xf>
    <xf numFmtId="0" fontId="15" fillId="0" borderId="19" xfId="54" applyFont="1" applyFill="1" applyBorder="1" applyAlignment="1">
      <alignment horizontal="center"/>
    </xf>
    <xf numFmtId="49" fontId="15" fillId="0" borderId="20" xfId="54" applyNumberFormat="1" applyFont="1" applyFill="1" applyBorder="1" applyAlignment="1">
      <alignment horizontal="center"/>
    </xf>
    <xf numFmtId="49" fontId="31" fillId="0" borderId="20" xfId="55" applyNumberFormat="1" applyFont="1" applyFill="1" applyBorder="1" applyAlignment="1">
      <alignment horizontal="center" vertical="center"/>
    </xf>
    <xf numFmtId="49" fontId="31" fillId="0" borderId="21" xfId="55" applyNumberFormat="1" applyFont="1" applyFill="1" applyBorder="1" applyAlignment="1">
      <alignment horizontal="center" vertical="center"/>
    </xf>
    <xf numFmtId="0" fontId="21" fillId="0" borderId="0" xfId="54" applyFont="1" applyFill="1" applyAlignment="1"/>
    <xf numFmtId="14" fontId="21" fillId="0" borderId="0" xfId="54" applyNumberFormat="1" applyFont="1" applyFill="1" applyAlignment="1">
      <alignment horizontal="left"/>
    </xf>
    <xf numFmtId="0" fontId="7" fillId="0" borderId="0" xfId="53" applyFill="1" applyBorder="1" applyAlignment="1">
      <alignment horizontal="left" vertical="center"/>
    </xf>
    <xf numFmtId="0" fontId="7" fillId="0" borderId="0" xfId="53" applyFont="1" applyFill="1" applyAlignment="1">
      <alignment horizontal="left" vertical="center"/>
    </xf>
    <xf numFmtId="0" fontId="7" fillId="0" borderId="0" xfId="53" applyFill="1" applyAlignment="1">
      <alignment horizontal="left" vertical="center"/>
    </xf>
    <xf numFmtId="0" fontId="32" fillId="0" borderId="22" xfId="53" applyFont="1" applyBorder="1" applyAlignment="1">
      <alignment horizontal="center" vertical="top"/>
    </xf>
    <xf numFmtId="0" fontId="33" fillId="0" borderId="23" xfId="53" applyFont="1" applyFill="1" applyBorder="1" applyAlignment="1">
      <alignment horizontal="left" vertical="center"/>
    </xf>
    <xf numFmtId="0" fontId="18" fillId="0" borderId="24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vertical="center"/>
    </xf>
    <xf numFmtId="0" fontId="33" fillId="0" borderId="24" xfId="53" applyFont="1" applyFill="1" applyBorder="1" applyAlignment="1">
      <alignment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33" fillId="0" borderId="27" xfId="53" applyFont="1" applyFill="1" applyBorder="1" applyAlignment="1">
      <alignment vertical="center"/>
    </xf>
    <xf numFmtId="0" fontId="18" fillId="0" borderId="25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vertical="center"/>
    </xf>
    <xf numFmtId="58" fontId="11" fillId="0" borderId="25" xfId="53" applyNumberFormat="1" applyFont="1" applyFill="1" applyBorder="1" applyAlignment="1">
      <alignment horizontal="center" vertical="center"/>
    </xf>
    <xf numFmtId="0" fontId="11" fillId="0" borderId="25" xfId="53" applyFont="1" applyFill="1" applyBorder="1" applyAlignment="1">
      <alignment horizontal="center" vertical="center"/>
    </xf>
    <xf numFmtId="0" fontId="33" fillId="0" borderId="25" xfId="53" applyFont="1" applyFill="1" applyBorder="1" applyAlignment="1">
      <alignment horizontal="center" vertical="center"/>
    </xf>
    <xf numFmtId="0" fontId="33" fillId="0" borderId="27" xfId="53" applyFont="1" applyFill="1" applyBorder="1" applyAlignment="1">
      <alignment horizontal="left" vertical="center"/>
    </xf>
    <xf numFmtId="0" fontId="33" fillId="0" borderId="25" xfId="53" applyFont="1" applyFill="1" applyBorder="1" applyAlignment="1">
      <alignment horizontal="left" vertical="center"/>
    </xf>
    <xf numFmtId="0" fontId="33" fillId="0" borderId="28" xfId="53" applyFont="1" applyFill="1" applyBorder="1" applyAlignment="1">
      <alignment vertical="center"/>
    </xf>
    <xf numFmtId="0" fontId="18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vertical="center"/>
    </xf>
    <xf numFmtId="0" fontId="11" fillId="0" borderId="29" xfId="53" applyFont="1" applyFill="1" applyBorder="1" applyAlignment="1">
      <alignment horizontal="left" vertical="center"/>
    </xf>
    <xf numFmtId="0" fontId="33" fillId="0" borderId="29" xfId="53" applyFont="1" applyFill="1" applyBorder="1" applyAlignment="1">
      <alignment horizontal="left" vertical="center"/>
    </xf>
    <xf numFmtId="0" fontId="33" fillId="0" borderId="0" xfId="53" applyFont="1" applyFill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1" fillId="0" borderId="0" xfId="53" applyFont="1" applyFill="1" applyAlignment="1">
      <alignment horizontal="left" vertical="center"/>
    </xf>
    <xf numFmtId="0" fontId="33" fillId="0" borderId="23" xfId="53" applyFont="1" applyFill="1" applyBorder="1" applyAlignment="1">
      <alignment vertical="center"/>
    </xf>
    <xf numFmtId="0" fontId="33" fillId="0" borderId="30" xfId="53" applyFont="1" applyFill="1" applyBorder="1" applyAlignment="1">
      <alignment horizontal="left" vertical="center"/>
    </xf>
    <xf numFmtId="0" fontId="33" fillId="0" borderId="31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horizontal="left" vertical="center"/>
    </xf>
    <xf numFmtId="0" fontId="11" fillId="0" borderId="25" xfId="53" applyFont="1" applyFill="1" applyBorder="1" applyAlignment="1">
      <alignment vertical="center"/>
    </xf>
    <xf numFmtId="0" fontId="11" fillId="0" borderId="32" xfId="53" applyFont="1" applyFill="1" applyBorder="1" applyAlignment="1">
      <alignment horizontal="center" vertical="center"/>
    </xf>
    <xf numFmtId="0" fontId="11" fillId="0" borderId="33" xfId="53" applyFont="1" applyFill="1" applyBorder="1" applyAlignment="1">
      <alignment horizontal="center" vertical="center"/>
    </xf>
    <xf numFmtId="0" fontId="34" fillId="0" borderId="34" xfId="53" applyFont="1" applyFill="1" applyBorder="1" applyAlignment="1">
      <alignment horizontal="left" vertical="center"/>
    </xf>
    <xf numFmtId="0" fontId="34" fillId="0" borderId="33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vertical="center"/>
    </xf>
    <xf numFmtId="0" fontId="11" fillId="0" borderId="0" xfId="53" applyFont="1" applyFill="1" applyBorder="1" applyAlignment="1">
      <alignment horizontal="left" vertical="center"/>
    </xf>
    <xf numFmtId="0" fontId="33" fillId="0" borderId="24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left" vertical="center"/>
    </xf>
    <xf numFmtId="0" fontId="11" fillId="0" borderId="33" xfId="53" applyFont="1" applyFill="1" applyBorder="1" applyAlignment="1">
      <alignment horizontal="left" vertical="center"/>
    </xf>
    <xf numFmtId="0" fontId="11" fillId="0" borderId="27" xfId="53" applyFont="1" applyFill="1" applyBorder="1" applyAlignment="1">
      <alignment horizontal="left" vertical="center" wrapText="1"/>
    </xf>
    <xf numFmtId="0" fontId="11" fillId="0" borderId="25" xfId="53" applyFont="1" applyFill="1" applyBorder="1" applyAlignment="1">
      <alignment horizontal="left" vertical="center" wrapText="1"/>
    </xf>
    <xf numFmtId="0" fontId="33" fillId="0" borderId="28" xfId="53" applyFont="1" applyFill="1" applyBorder="1" applyAlignment="1">
      <alignment horizontal="left" vertical="center"/>
    </xf>
    <xf numFmtId="0" fontId="7" fillId="0" borderId="29" xfId="53" applyFill="1" applyBorder="1" applyAlignment="1">
      <alignment horizontal="center" vertical="center"/>
    </xf>
    <xf numFmtId="0" fontId="33" fillId="0" borderId="35" xfId="53" applyFont="1" applyFill="1" applyBorder="1" applyAlignment="1">
      <alignment horizontal="center" vertical="center"/>
    </xf>
    <xf numFmtId="0" fontId="33" fillId="0" borderId="36" xfId="53" applyFont="1" applyFill="1" applyBorder="1" applyAlignment="1">
      <alignment horizontal="left" vertical="center"/>
    </xf>
    <xf numFmtId="0" fontId="11" fillId="0" borderId="34" xfId="53" applyFont="1" applyFill="1" applyBorder="1" applyAlignment="1">
      <alignment horizontal="right" vertical="center"/>
    </xf>
    <xf numFmtId="0" fontId="11" fillId="0" borderId="33" xfId="53" applyFont="1" applyFill="1" applyBorder="1" applyAlignment="1">
      <alignment horizontal="right" vertical="center"/>
    </xf>
    <xf numFmtId="0" fontId="34" fillId="0" borderId="23" xfId="53" applyFont="1" applyFill="1" applyBorder="1" applyAlignment="1">
      <alignment horizontal="left" vertical="center"/>
    </xf>
    <xf numFmtId="0" fontId="34" fillId="0" borderId="24" xfId="53" applyFont="1" applyFill="1" applyBorder="1" applyAlignment="1">
      <alignment horizontal="left" vertical="center"/>
    </xf>
    <xf numFmtId="0" fontId="33" fillId="0" borderId="32" xfId="53" applyFont="1" applyFill="1" applyBorder="1" applyAlignment="1">
      <alignment horizontal="left" vertical="center"/>
    </xf>
    <xf numFmtId="0" fontId="33" fillId="0" borderId="37" xfId="53" applyFont="1" applyFill="1" applyBorder="1" applyAlignment="1">
      <alignment horizontal="left" vertical="center"/>
    </xf>
    <xf numFmtId="0" fontId="11" fillId="0" borderId="29" xfId="53" applyFont="1" applyFill="1" applyBorder="1" applyAlignment="1">
      <alignment horizontal="center" vertical="center"/>
    </xf>
    <xf numFmtId="58" fontId="11" fillId="0" borderId="29" xfId="53" applyNumberFormat="1" applyFont="1" applyFill="1" applyBorder="1" applyAlignment="1">
      <alignment horizontal="center" vertical="center"/>
    </xf>
    <xf numFmtId="0" fontId="33" fillId="0" borderId="29" xfId="53" applyFont="1" applyFill="1" applyBorder="1" applyAlignment="1">
      <alignment horizontal="center" vertical="center"/>
    </xf>
    <xf numFmtId="0" fontId="11" fillId="0" borderId="24" xfId="53" applyFont="1" applyFill="1" applyBorder="1" applyAlignment="1">
      <alignment horizontal="center" vertical="center"/>
    </xf>
    <xf numFmtId="0" fontId="11" fillId="0" borderId="38" xfId="53" applyFont="1" applyFill="1" applyBorder="1" applyAlignment="1">
      <alignment horizontal="center" vertical="center"/>
    </xf>
    <xf numFmtId="0" fontId="33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3" fillId="0" borderId="40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center" vertical="center"/>
    </xf>
    <xf numFmtId="0" fontId="34" fillId="0" borderId="41" xfId="53" applyFont="1" applyFill="1" applyBorder="1" applyAlignment="1">
      <alignment horizontal="left" vertical="center"/>
    </xf>
    <xf numFmtId="0" fontId="33" fillId="0" borderId="38" xfId="53" applyFont="1" applyFill="1" applyBorder="1" applyAlignment="1">
      <alignment horizontal="left" vertical="center"/>
    </xf>
    <xf numFmtId="0" fontId="33" fillId="0" borderId="26" xfId="53" applyFont="1" applyFill="1" applyBorder="1" applyAlignment="1">
      <alignment horizontal="left" vertical="center"/>
    </xf>
    <xf numFmtId="0" fontId="11" fillId="0" borderId="41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left" vertical="center" wrapText="1"/>
    </xf>
    <xf numFmtId="0" fontId="7" fillId="0" borderId="39" xfId="53" applyFill="1" applyBorder="1" applyAlignment="1">
      <alignment horizontal="center" vertical="center"/>
    </xf>
    <xf numFmtId="0" fontId="33" fillId="0" borderId="40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left" vertical="center"/>
    </xf>
    <xf numFmtId="0" fontId="11" fillId="0" borderId="26" xfId="53" applyFont="1" applyFill="1" applyBorder="1" applyAlignment="1">
      <alignment horizontal="center" vertical="center"/>
    </xf>
    <xf numFmtId="0" fontId="11" fillId="0" borderId="26" xfId="53" applyFont="1" applyFill="1" applyBorder="1" applyAlignment="1">
      <alignment horizontal="center" vertical="center" wrapText="1"/>
    </xf>
    <xf numFmtId="0" fontId="7" fillId="0" borderId="41" xfId="53" applyFont="1" applyFill="1" applyBorder="1" applyAlignment="1">
      <alignment horizontal="center" vertical="center"/>
    </xf>
    <xf numFmtId="0" fontId="35" fillId="0" borderId="41" xfId="53" applyFont="1" applyFill="1" applyBorder="1" applyAlignment="1">
      <alignment horizontal="center" vertical="center"/>
    </xf>
    <xf numFmtId="0" fontId="11" fillId="0" borderId="37" xfId="53" applyFont="1" applyFill="1" applyBorder="1" applyAlignment="1">
      <alignment horizontal="right" vertical="center"/>
    </xf>
    <xf numFmtId="0" fontId="11" fillId="0" borderId="42" xfId="53" applyFont="1" applyFill="1" applyBorder="1" applyAlignment="1">
      <alignment horizontal="center" vertical="center"/>
    </xf>
    <xf numFmtId="0" fontId="34" fillId="0" borderId="38" xfId="53" applyFont="1" applyFill="1" applyBorder="1" applyAlignment="1">
      <alignment horizontal="left" vertical="center"/>
    </xf>
    <xf numFmtId="0" fontId="11" fillId="0" borderId="39" xfId="53" applyFont="1" applyFill="1" applyBorder="1" applyAlignment="1">
      <alignment horizontal="center" vertical="center"/>
    </xf>
    <xf numFmtId="0" fontId="31" fillId="0" borderId="0" xfId="54" applyFont="1" applyFill="1" applyAlignment="1">
      <alignment horizontal="center"/>
    </xf>
    <xf numFmtId="0" fontId="17" fillId="0" borderId="43" xfId="53" applyFont="1" applyFill="1" applyBorder="1" applyAlignment="1">
      <alignment horizontal="left" vertical="center"/>
    </xf>
    <xf numFmtId="0" fontId="0" fillId="0" borderId="44" xfId="53" applyFont="1" applyFill="1" applyBorder="1" applyAlignment="1">
      <alignment horizontal="center" vertical="center"/>
    </xf>
    <xf numFmtId="0" fontId="36" fillId="0" borderId="44" xfId="53" applyFont="1" applyFill="1" applyBorder="1" applyAlignment="1">
      <alignment horizontal="center" vertical="center"/>
    </xf>
    <xf numFmtId="0" fontId="17" fillId="0" borderId="44" xfId="53" applyFont="1" applyFill="1" applyBorder="1" applyAlignment="1">
      <alignment vertical="center"/>
    </xf>
    <xf numFmtId="0" fontId="19" fillId="0" borderId="44" xfId="53" applyFont="1" applyFill="1" applyBorder="1" applyAlignment="1">
      <alignment horizontal="center" vertical="center"/>
    </xf>
    <xf numFmtId="0" fontId="19" fillId="0" borderId="45" xfId="53" applyFont="1" applyFill="1" applyBorder="1" applyAlignment="1">
      <alignment horizontal="center" vertical="center"/>
    </xf>
    <xf numFmtId="0" fontId="15" fillId="0" borderId="46" xfId="54" applyFont="1" applyFill="1" applyBorder="1" applyAlignment="1"/>
    <xf numFmtId="0" fontId="20" fillId="0" borderId="47" xfId="54" applyFont="1" applyFill="1" applyBorder="1" applyAlignment="1" applyProtection="1">
      <alignment horizontal="center" vertical="center"/>
    </xf>
    <xf numFmtId="0" fontId="24" fillId="0" borderId="4" xfId="56" applyFont="1" applyFill="1" applyBorder="1" applyAlignment="1">
      <alignment horizontal="center"/>
    </xf>
    <xf numFmtId="0" fontId="24" fillId="0" borderId="2" xfId="56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37" fillId="0" borderId="47" xfId="60" applyFont="1" applyFill="1" applyBorder="1" applyAlignment="1">
      <alignment horizontal="center"/>
    </xf>
    <xf numFmtId="0" fontId="38" fillId="0" borderId="2" xfId="0" applyNumberFormat="1" applyFont="1" applyFill="1" applyBorder="1" applyAlignment="1">
      <alignment horizontal="center" vertical="center"/>
    </xf>
    <xf numFmtId="178" fontId="27" fillId="0" borderId="5" xfId="0" applyNumberFormat="1" applyFont="1" applyFill="1" applyBorder="1" applyAlignment="1">
      <alignment horizontal="center" vertical="center"/>
    </xf>
    <xf numFmtId="0" fontId="15" fillId="0" borderId="8" xfId="54" applyFont="1" applyFill="1" applyBorder="1" applyAlignment="1"/>
    <xf numFmtId="0" fontId="29" fillId="0" borderId="48" xfId="0" applyFont="1" applyFill="1" applyBorder="1" applyAlignment="1">
      <alignment horizontal="center" vertical="center"/>
    </xf>
    <xf numFmtId="0" fontId="29" fillId="0" borderId="49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29" fillId="0" borderId="50" xfId="0" applyNumberFormat="1" applyFont="1" applyFill="1" applyBorder="1" applyAlignment="1">
      <alignment horizontal="center" vertical="center"/>
    </xf>
    <xf numFmtId="0" fontId="15" fillId="0" borderId="51" xfId="54" applyFont="1" applyFill="1" applyBorder="1" applyAlignment="1"/>
    <xf numFmtId="179" fontId="2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left" vertical="center"/>
    </xf>
    <xf numFmtId="0" fontId="15" fillId="0" borderId="44" xfId="53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21" fillId="0" borderId="7" xfId="54" applyFont="1" applyFill="1" applyBorder="1" applyAlignment="1" applyProtection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49" fontId="31" fillId="0" borderId="37" xfId="55" applyNumberFormat="1" applyFont="1" applyFill="1" applyBorder="1" applyAlignment="1">
      <alignment horizontal="center" vertical="center"/>
    </xf>
    <xf numFmtId="49" fontId="31" fillId="0" borderId="25" xfId="55" applyNumberFormat="1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>
      <alignment horizontal="center" vertical="center"/>
    </xf>
    <xf numFmtId="49" fontId="31" fillId="0" borderId="53" xfId="55" applyNumberFormat="1" applyFont="1" applyFill="1" applyBorder="1" applyAlignment="1">
      <alignment horizontal="center" vertical="center"/>
    </xf>
    <xf numFmtId="49" fontId="31" fillId="0" borderId="54" xfId="55" applyNumberFormat="1" applyFont="1" applyFill="1" applyBorder="1" applyAlignment="1">
      <alignment horizontal="center" vertical="center"/>
    </xf>
    <xf numFmtId="49" fontId="40" fillId="0" borderId="54" xfId="55" applyNumberFormat="1" applyFont="1" applyFill="1" applyBorder="1" applyAlignment="1">
      <alignment horizontal="center" vertical="center"/>
    </xf>
    <xf numFmtId="49" fontId="10" fillId="0" borderId="54" xfId="0" applyNumberFormat="1" applyFont="1" applyFill="1" applyBorder="1" applyAlignment="1">
      <alignment horizontal="center" vertical="center"/>
    </xf>
    <xf numFmtId="49" fontId="15" fillId="0" borderId="55" xfId="54" applyNumberFormat="1" applyFont="1" applyFill="1" applyBorder="1" applyAlignment="1">
      <alignment horizontal="center"/>
    </xf>
    <xf numFmtId="49" fontId="15" fillId="0" borderId="56" xfId="54" applyNumberFormat="1" applyFont="1" applyFill="1" applyBorder="1" applyAlignment="1">
      <alignment horizontal="center"/>
    </xf>
    <xf numFmtId="49" fontId="31" fillId="0" borderId="56" xfId="55" applyNumberFormat="1" applyFont="1" applyFill="1" applyBorder="1" applyAlignment="1">
      <alignment horizontal="center" vertical="center"/>
    </xf>
    <xf numFmtId="49" fontId="10" fillId="0" borderId="56" xfId="0" applyNumberFormat="1" applyFont="1" applyFill="1" applyBorder="1" applyAlignment="1">
      <alignment horizontal="center" vertical="center"/>
    </xf>
    <xf numFmtId="14" fontId="21" fillId="0" borderId="0" xfId="54" applyNumberFormat="1" applyFont="1" applyFill="1" applyAlignment="1"/>
    <xf numFmtId="58" fontId="31" fillId="0" borderId="0" xfId="54" applyNumberFormat="1" applyFont="1" applyFill="1" applyAlignment="1">
      <alignment horizontal="left"/>
    </xf>
    <xf numFmtId="0" fontId="39" fillId="0" borderId="5" xfId="0" applyFont="1" applyFill="1" applyBorder="1" applyAlignment="1">
      <alignment horizontal="center" vertical="center"/>
    </xf>
    <xf numFmtId="49" fontId="10" fillId="0" borderId="57" xfId="0" applyNumberFormat="1" applyFont="1" applyFill="1" applyBorder="1" applyAlignment="1">
      <alignment horizontal="center" vertical="center"/>
    </xf>
    <xf numFmtId="49" fontId="10" fillId="0" borderId="32" xfId="0" applyNumberFormat="1" applyFont="1" applyFill="1" applyBorder="1" applyAlignment="1">
      <alignment horizontal="center" vertical="center"/>
    </xf>
    <xf numFmtId="0" fontId="7" fillId="0" borderId="0" xfId="53" applyFont="1" applyAlignment="1">
      <alignment horizontal="left" vertical="center"/>
    </xf>
    <xf numFmtId="0" fontId="35" fillId="0" borderId="58" xfId="53" applyFont="1" applyBorder="1" applyAlignment="1">
      <alignment horizontal="left" vertical="center"/>
    </xf>
    <xf numFmtId="0" fontId="18" fillId="0" borderId="59" xfId="53" applyFont="1" applyBorder="1" applyAlignment="1">
      <alignment horizontal="center" vertical="center"/>
    </xf>
    <xf numFmtId="0" fontId="35" fillId="0" borderId="59" xfId="53" applyFont="1" applyBorder="1" applyAlignment="1">
      <alignment horizontal="center" vertical="center"/>
    </xf>
    <xf numFmtId="0" fontId="34" fillId="0" borderId="59" xfId="53" applyFont="1" applyBorder="1" applyAlignment="1">
      <alignment horizontal="left" vertical="center"/>
    </xf>
    <xf numFmtId="0" fontId="34" fillId="0" borderId="23" xfId="53" applyFont="1" applyBorder="1" applyAlignment="1">
      <alignment horizontal="center" vertical="center"/>
    </xf>
    <xf numFmtId="0" fontId="34" fillId="0" borderId="24" xfId="53" applyFont="1" applyBorder="1" applyAlignment="1">
      <alignment horizontal="center" vertical="center"/>
    </xf>
    <xf numFmtId="0" fontId="34" fillId="0" borderId="38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5" fillId="0" borderId="24" xfId="53" applyFont="1" applyBorder="1" applyAlignment="1">
      <alignment horizontal="center" vertical="center"/>
    </xf>
    <xf numFmtId="0" fontId="35" fillId="0" borderId="38" xfId="53" applyFont="1" applyBorder="1" applyAlignment="1">
      <alignment horizontal="center" vertical="center"/>
    </xf>
    <xf numFmtId="0" fontId="34" fillId="0" borderId="27" xfId="53" applyFont="1" applyBorder="1" applyAlignment="1">
      <alignment horizontal="left" vertical="center"/>
    </xf>
    <xf numFmtId="0" fontId="34" fillId="0" borderId="25" xfId="53" applyFont="1" applyBorder="1" applyAlignment="1">
      <alignment horizontal="left" vertical="center"/>
    </xf>
    <xf numFmtId="14" fontId="18" fillId="0" borderId="25" xfId="53" applyNumberFormat="1" applyFont="1" applyBorder="1" applyAlignment="1">
      <alignment horizontal="center" vertical="center"/>
    </xf>
    <xf numFmtId="14" fontId="18" fillId="0" borderId="26" xfId="53" applyNumberFormat="1" applyFont="1" applyBorder="1" applyAlignment="1">
      <alignment horizontal="center" vertical="center"/>
    </xf>
    <xf numFmtId="0" fontId="34" fillId="0" borderId="27" xfId="53" applyFont="1" applyBorder="1" applyAlignment="1">
      <alignment vertical="center"/>
    </xf>
    <xf numFmtId="49" fontId="18" fillId="0" borderId="25" xfId="53" applyNumberFormat="1" applyFont="1" applyBorder="1" applyAlignment="1">
      <alignment horizontal="center" vertical="center"/>
    </xf>
    <xf numFmtId="0" fontId="18" fillId="0" borderId="26" xfId="53" applyFont="1" applyBorder="1" applyAlignment="1">
      <alignment horizontal="center" vertical="center"/>
    </xf>
    <xf numFmtId="0" fontId="34" fillId="0" borderId="25" xfId="53" applyFont="1" applyBorder="1" applyAlignment="1">
      <alignment vertical="center"/>
    </xf>
    <xf numFmtId="0" fontId="18" fillId="0" borderId="60" xfId="53" applyFont="1" applyBorder="1" applyAlignment="1">
      <alignment horizontal="center" vertical="center"/>
    </xf>
    <xf numFmtId="0" fontId="18" fillId="0" borderId="61" xfId="53" applyFont="1" applyBorder="1" applyAlignment="1">
      <alignment horizontal="center" vertical="center"/>
    </xf>
    <xf numFmtId="0" fontId="7" fillId="0" borderId="25" xfId="53" applyFont="1" applyBorder="1" applyAlignment="1">
      <alignment vertical="center"/>
    </xf>
    <xf numFmtId="0" fontId="41" fillId="0" borderId="28" xfId="53" applyFont="1" applyBorder="1" applyAlignment="1">
      <alignment vertical="center"/>
    </xf>
    <xf numFmtId="0" fontId="18" fillId="0" borderId="62" xfId="53" applyFont="1" applyBorder="1" applyAlignment="1">
      <alignment horizontal="center" vertical="center"/>
    </xf>
    <xf numFmtId="0" fontId="18" fillId="0" borderId="42" xfId="53" applyFont="1" applyBorder="1" applyAlignment="1">
      <alignment horizontal="center" vertical="center"/>
    </xf>
    <xf numFmtId="0" fontId="34" fillId="0" borderId="28" xfId="53" applyFont="1" applyBorder="1" applyAlignment="1">
      <alignment horizontal="left" vertical="center"/>
    </xf>
    <xf numFmtId="0" fontId="34" fillId="0" borderId="29" xfId="53" applyFont="1" applyBorder="1" applyAlignment="1">
      <alignment horizontal="left" vertical="center"/>
    </xf>
    <xf numFmtId="14" fontId="18" fillId="0" borderId="29" xfId="53" applyNumberFormat="1" applyFont="1" applyBorder="1" applyAlignment="1">
      <alignment horizontal="center" vertical="center"/>
    </xf>
    <xf numFmtId="14" fontId="18" fillId="0" borderId="39" xfId="53" applyNumberFormat="1" applyFont="1" applyBorder="1" applyAlignment="1">
      <alignment horizontal="center" vertical="center"/>
    </xf>
    <xf numFmtId="0" fontId="35" fillId="0" borderId="0" xfId="53" applyFont="1" applyBorder="1" applyAlignment="1">
      <alignment horizontal="left" vertical="center"/>
    </xf>
    <xf numFmtId="0" fontId="34" fillId="0" borderId="23" xfId="53" applyFont="1" applyBorder="1" applyAlignment="1">
      <alignment vertical="center"/>
    </xf>
    <xf numFmtId="0" fontId="7" fillId="0" borderId="24" xfId="53" applyFont="1" applyBorder="1" applyAlignment="1">
      <alignment horizontal="left" vertical="center"/>
    </xf>
    <xf numFmtId="0" fontId="18" fillId="0" borderId="24" xfId="53" applyFont="1" applyBorder="1" applyAlignment="1">
      <alignment horizontal="left" vertical="center"/>
    </xf>
    <xf numFmtId="0" fontId="7" fillId="0" borderId="24" xfId="53" applyFont="1" applyBorder="1" applyAlignment="1">
      <alignment vertical="center"/>
    </xf>
    <xf numFmtId="0" fontId="34" fillId="0" borderId="24" xfId="53" applyFont="1" applyBorder="1" applyAlignment="1">
      <alignment vertical="center"/>
    </xf>
    <xf numFmtId="0" fontId="7" fillId="0" borderId="25" xfId="53" applyFont="1" applyBorder="1" applyAlignment="1">
      <alignment horizontal="left" vertical="center"/>
    </xf>
    <xf numFmtId="0" fontId="34" fillId="0" borderId="0" xfId="53" applyFont="1" applyBorder="1" applyAlignment="1">
      <alignment horizontal="left" vertical="center"/>
    </xf>
    <xf numFmtId="0" fontId="11" fillId="0" borderId="36" xfId="53" applyFont="1" applyBorder="1" applyAlignment="1">
      <alignment horizontal="left" vertical="center" wrapText="1"/>
    </xf>
    <xf numFmtId="0" fontId="11" fillId="0" borderId="31" xfId="53" applyFont="1" applyBorder="1" applyAlignment="1">
      <alignment horizontal="left" vertical="center" wrapText="1"/>
    </xf>
    <xf numFmtId="0" fontId="11" fillId="0" borderId="63" xfId="53" applyFont="1" applyBorder="1" applyAlignment="1">
      <alignment horizontal="left" vertical="center" wrapText="1"/>
    </xf>
    <xf numFmtId="0" fontId="11" fillId="0" borderId="34" xfId="53" applyFont="1" applyBorder="1" applyAlignment="1">
      <alignment horizontal="left" vertical="center"/>
    </xf>
    <xf numFmtId="0" fontId="11" fillId="0" borderId="33" xfId="53" applyFont="1" applyBorder="1" applyAlignment="1">
      <alignment horizontal="left" vertical="center"/>
    </xf>
    <xf numFmtId="0" fontId="11" fillId="0" borderId="37" xfId="53" applyFont="1" applyBorder="1" applyAlignment="1">
      <alignment horizontal="left" vertical="center"/>
    </xf>
    <xf numFmtId="0" fontId="11" fillId="0" borderId="32" xfId="53" applyFont="1" applyBorder="1" applyAlignment="1">
      <alignment horizontal="left" vertical="center"/>
    </xf>
    <xf numFmtId="0" fontId="18" fillId="0" borderId="28" xfId="53" applyFont="1" applyBorder="1" applyAlignment="1">
      <alignment horizontal="left" vertical="center"/>
    </xf>
    <xf numFmtId="0" fontId="18" fillId="0" borderId="29" xfId="53" applyFont="1" applyBorder="1" applyAlignment="1">
      <alignment horizontal="left" vertical="center"/>
    </xf>
    <xf numFmtId="0" fontId="11" fillId="0" borderId="23" xfId="53" applyFont="1" applyBorder="1" applyAlignment="1">
      <alignment horizontal="left" vertical="center" wrapText="1"/>
    </xf>
    <xf numFmtId="0" fontId="11" fillId="0" borderId="24" xfId="53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7" xfId="53" applyFont="1" applyFill="1" applyBorder="1" applyAlignment="1">
      <alignment horizontal="left" vertical="center"/>
    </xf>
    <xf numFmtId="0" fontId="34" fillId="0" borderId="28" xfId="53" applyFont="1" applyBorder="1" applyAlignment="1">
      <alignment horizontal="center" vertical="center"/>
    </xf>
    <xf numFmtId="0" fontId="34" fillId="0" borderId="29" xfId="53" applyFont="1" applyBorder="1" applyAlignment="1">
      <alignment horizontal="center" vertical="center"/>
    </xf>
    <xf numFmtId="0" fontId="34" fillId="0" borderId="27" xfId="53" applyFont="1" applyBorder="1" applyAlignment="1">
      <alignment horizontal="center" vertical="center"/>
    </xf>
    <xf numFmtId="0" fontId="34" fillId="0" borderId="25" xfId="53" applyFont="1" applyBorder="1" applyAlignment="1">
      <alignment horizontal="center" vertical="center"/>
    </xf>
    <xf numFmtId="0" fontId="33" fillId="0" borderId="25" xfId="53" applyFont="1" applyBorder="1" applyAlignment="1">
      <alignment horizontal="left" vertical="center"/>
    </xf>
    <xf numFmtId="0" fontId="34" fillId="0" borderId="64" xfId="53" applyFont="1" applyFill="1" applyBorder="1" applyAlignment="1">
      <alignment horizontal="left" vertical="center"/>
    </xf>
    <xf numFmtId="0" fontId="34" fillId="0" borderId="65" xfId="53" applyFont="1" applyFill="1" applyBorder="1" applyAlignment="1">
      <alignment horizontal="left" vertical="center"/>
    </xf>
    <xf numFmtId="0" fontId="35" fillId="0" borderId="0" xfId="53" applyFont="1" applyFill="1" applyBorder="1" applyAlignment="1">
      <alignment horizontal="left" vertical="center"/>
    </xf>
    <xf numFmtId="0" fontId="18" fillId="0" borderId="36" xfId="53" applyFont="1" applyFill="1" applyBorder="1" applyAlignment="1">
      <alignment horizontal="left" vertical="center"/>
    </xf>
    <xf numFmtId="0" fontId="18" fillId="0" borderId="31" xfId="53" applyFont="1" applyFill="1" applyBorder="1" applyAlignment="1">
      <alignment horizontal="left" vertical="center"/>
    </xf>
    <xf numFmtId="0" fontId="18" fillId="0" borderId="34" xfId="53" applyFont="1" applyFill="1" applyBorder="1" applyAlignment="1">
      <alignment horizontal="left" vertical="center"/>
    </xf>
    <xf numFmtId="0" fontId="18" fillId="0" borderId="33" xfId="53" applyFont="1" applyFill="1" applyBorder="1" applyAlignment="1">
      <alignment horizontal="left" vertical="center"/>
    </xf>
    <xf numFmtId="0" fontId="34" fillId="0" borderId="34" xfId="53" applyFont="1" applyBorder="1" applyAlignment="1">
      <alignment horizontal="left" vertical="center"/>
    </xf>
    <xf numFmtId="0" fontId="34" fillId="0" borderId="33" xfId="53" applyFont="1" applyBorder="1" applyAlignment="1">
      <alignment horizontal="left" vertical="center"/>
    </xf>
    <xf numFmtId="0" fontId="35" fillId="0" borderId="66" xfId="53" applyFont="1" applyBorder="1" applyAlignment="1">
      <alignment vertical="center"/>
    </xf>
    <xf numFmtId="0" fontId="18" fillId="0" borderId="67" xfId="53" applyFont="1" applyBorder="1" applyAlignment="1">
      <alignment horizontal="center" vertical="center"/>
    </xf>
    <xf numFmtId="0" fontId="35" fillId="0" borderId="67" xfId="53" applyFont="1" applyBorder="1" applyAlignment="1">
      <alignment vertical="center"/>
    </xf>
    <xf numFmtId="58" fontId="7" fillId="0" borderId="67" xfId="53" applyNumberFormat="1" applyFont="1" applyBorder="1" applyAlignment="1">
      <alignment vertical="center"/>
    </xf>
    <xf numFmtId="0" fontId="35" fillId="0" borderId="67" xfId="53" applyFont="1" applyBorder="1" applyAlignment="1">
      <alignment horizontal="center" vertical="center"/>
    </xf>
    <xf numFmtId="0" fontId="35" fillId="0" borderId="68" xfId="53" applyFont="1" applyFill="1" applyBorder="1" applyAlignment="1">
      <alignment horizontal="left" vertical="center"/>
    </xf>
    <xf numFmtId="0" fontId="35" fillId="0" borderId="67" xfId="53" applyFont="1" applyFill="1" applyBorder="1" applyAlignment="1">
      <alignment horizontal="left" vertical="center"/>
    </xf>
    <xf numFmtId="0" fontId="35" fillId="0" borderId="69" xfId="53" applyFont="1" applyFill="1" applyBorder="1" applyAlignment="1">
      <alignment horizontal="center" vertical="center"/>
    </xf>
    <xf numFmtId="0" fontId="35" fillId="0" borderId="54" xfId="53" applyFont="1" applyFill="1" applyBorder="1" applyAlignment="1">
      <alignment horizontal="center" vertical="center"/>
    </xf>
    <xf numFmtId="0" fontId="35" fillId="0" borderId="28" xfId="53" applyFont="1" applyFill="1" applyBorder="1" applyAlignment="1">
      <alignment horizontal="center" vertical="center"/>
    </xf>
    <xf numFmtId="0" fontId="35" fillId="0" borderId="29" xfId="53" applyFont="1" applyFill="1" applyBorder="1" applyAlignment="1">
      <alignment horizontal="center" vertical="center"/>
    </xf>
    <xf numFmtId="0" fontId="7" fillId="0" borderId="59" xfId="53" applyFont="1" applyBorder="1" applyAlignment="1">
      <alignment horizontal="center" vertical="center"/>
    </xf>
    <xf numFmtId="0" fontId="7" fillId="0" borderId="70" xfId="53" applyFont="1" applyBorder="1" applyAlignment="1">
      <alignment horizontal="center" vertical="center"/>
    </xf>
    <xf numFmtId="0" fontId="18" fillId="0" borderId="39" xfId="53" applyFont="1" applyBorder="1" applyAlignment="1">
      <alignment horizontal="left" vertical="center"/>
    </xf>
    <xf numFmtId="0" fontId="18" fillId="0" borderId="38" xfId="53" applyFont="1" applyBorder="1" applyAlignment="1">
      <alignment horizontal="left" vertical="center"/>
    </xf>
    <xf numFmtId="0" fontId="34" fillId="0" borderId="39" xfId="53" applyFont="1" applyBorder="1" applyAlignment="1">
      <alignment horizontal="left" vertical="center"/>
    </xf>
    <xf numFmtId="0" fontId="33" fillId="0" borderId="24" xfId="53" applyFont="1" applyBorder="1" applyAlignment="1">
      <alignment horizontal="left" vertical="center"/>
    </xf>
    <xf numFmtId="0" fontId="33" fillId="0" borderId="38" xfId="53" applyFont="1" applyBorder="1" applyAlignment="1">
      <alignment horizontal="left" vertical="center"/>
    </xf>
    <xf numFmtId="0" fontId="33" fillId="0" borderId="32" xfId="53" applyFont="1" applyBorder="1" applyAlignment="1">
      <alignment horizontal="left" vertical="center"/>
    </xf>
    <xf numFmtId="0" fontId="33" fillId="0" borderId="33" xfId="53" applyFont="1" applyBorder="1" applyAlignment="1">
      <alignment horizontal="left" vertical="center"/>
    </xf>
    <xf numFmtId="0" fontId="33" fillId="0" borderId="41" xfId="53" applyFont="1" applyBorder="1" applyAlignment="1">
      <alignment horizontal="left" vertical="center"/>
    </xf>
    <xf numFmtId="0" fontId="18" fillId="0" borderId="26" xfId="53" applyFont="1" applyFill="1" applyBorder="1" applyAlignment="1">
      <alignment horizontal="left" vertical="center"/>
    </xf>
    <xf numFmtId="0" fontId="34" fillId="0" borderId="39" xfId="53" applyFont="1" applyBorder="1" applyAlignment="1">
      <alignment horizontal="center" vertical="center"/>
    </xf>
    <xf numFmtId="0" fontId="33" fillId="0" borderId="26" xfId="53" applyFont="1" applyBorder="1" applyAlignment="1">
      <alignment horizontal="left" vertical="center"/>
    </xf>
    <xf numFmtId="0" fontId="34" fillId="0" borderId="42" xfId="53" applyFont="1" applyFill="1" applyBorder="1" applyAlignment="1">
      <alignment horizontal="left" vertical="center"/>
    </xf>
    <xf numFmtId="0" fontId="18" fillId="0" borderId="40" xfId="53" applyFont="1" applyFill="1" applyBorder="1" applyAlignment="1">
      <alignment horizontal="left" vertical="center"/>
    </xf>
    <xf numFmtId="0" fontId="18" fillId="0" borderId="41" xfId="53" applyFont="1" applyFill="1" applyBorder="1" applyAlignment="1">
      <alignment horizontal="left" vertical="center"/>
    </xf>
    <xf numFmtId="0" fontId="34" fillId="0" borderId="41" xfId="53" applyFont="1" applyBorder="1" applyAlignment="1">
      <alignment horizontal="left" vertical="center"/>
    </xf>
    <xf numFmtId="0" fontId="18" fillId="0" borderId="71" xfId="53" applyFont="1" applyBorder="1" applyAlignment="1">
      <alignment horizontal="center" vertical="center"/>
    </xf>
    <xf numFmtId="0" fontId="35" fillId="0" borderId="72" xfId="53" applyFont="1" applyFill="1" applyBorder="1" applyAlignment="1">
      <alignment horizontal="left" vertical="center"/>
    </xf>
    <xf numFmtId="0" fontId="35" fillId="0" borderId="73" xfId="53" applyFont="1" applyFill="1" applyBorder="1" applyAlignment="1">
      <alignment horizontal="center" vertical="center"/>
    </xf>
    <xf numFmtId="0" fontId="35" fillId="0" borderId="39" xfId="53" applyFont="1" applyFill="1" applyBorder="1" applyAlignment="1">
      <alignment horizontal="center" vertical="center"/>
    </xf>
    <xf numFmtId="0" fontId="15" fillId="0" borderId="0" xfId="54" applyFont="1" applyFill="1" applyAlignment="1">
      <alignment horizontal="left"/>
    </xf>
    <xf numFmtId="0" fontId="17" fillId="0" borderId="74" xfId="53" applyFont="1" applyFill="1" applyBorder="1" applyAlignment="1">
      <alignment horizontal="center" vertical="center"/>
    </xf>
    <xf numFmtId="0" fontId="18" fillId="0" borderId="74" xfId="53" applyFont="1" applyFill="1" applyBorder="1" applyAlignment="1">
      <alignment horizontal="center" vertical="center"/>
    </xf>
    <xf numFmtId="0" fontId="17" fillId="0" borderId="52" xfId="53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/>
    </xf>
    <xf numFmtId="0" fontId="28" fillId="0" borderId="48" xfId="0" applyNumberFormat="1" applyFont="1" applyFill="1" applyBorder="1" applyAlignment="1">
      <alignment shrinkToFit="1"/>
    </xf>
    <xf numFmtId="0" fontId="0" fillId="0" borderId="0" xfId="0" applyFont="1" applyFill="1" applyBorder="1" applyAlignment="1">
      <alignment horizontal="left" vertical="center"/>
    </xf>
    <xf numFmtId="0" fontId="15" fillId="0" borderId="44" xfId="54" applyFont="1" applyFill="1" applyBorder="1" applyAlignment="1">
      <alignment horizontal="center"/>
    </xf>
    <xf numFmtId="0" fontId="17" fillId="0" borderId="44" xfId="53" applyFont="1" applyFill="1" applyBorder="1" applyAlignment="1">
      <alignment horizontal="left" vertical="center"/>
    </xf>
    <xf numFmtId="0" fontId="15" fillId="0" borderId="75" xfId="53" applyFont="1" applyFill="1" applyBorder="1" applyAlignment="1">
      <alignment horizontal="center" vertical="center"/>
    </xf>
    <xf numFmtId="0" fontId="0" fillId="0" borderId="76" xfId="0" applyFont="1" applyFill="1" applyBorder="1" applyAlignment="1">
      <alignment horizontal="left" vertical="center"/>
    </xf>
    <xf numFmtId="0" fontId="15" fillId="0" borderId="2" xfId="54" applyFont="1" applyFill="1" applyBorder="1" applyAlignment="1">
      <alignment horizontal="center"/>
    </xf>
    <xf numFmtId="0" fontId="21" fillId="0" borderId="77" xfId="54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>
      <alignment horizontal="left" vertical="center"/>
    </xf>
    <xf numFmtId="180" fontId="22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79" xfId="0" applyFont="1" applyFill="1" applyBorder="1" applyAlignment="1">
      <alignment horizontal="center" vertical="center"/>
    </xf>
    <xf numFmtId="0" fontId="22" fillId="0" borderId="25" xfId="0" applyNumberFormat="1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 vertical="center" wrapText="1"/>
    </xf>
    <xf numFmtId="0" fontId="15" fillId="0" borderId="25" xfId="54" applyFont="1" applyFill="1" applyBorder="1" applyAlignment="1"/>
    <xf numFmtId="0" fontId="22" fillId="0" borderId="80" xfId="0" applyNumberFormat="1" applyFont="1" applyFill="1" applyBorder="1" applyAlignment="1">
      <alignment horizontal="center" vertical="center"/>
    </xf>
    <xf numFmtId="49" fontId="31" fillId="0" borderId="80" xfId="55" applyNumberFormat="1" applyFont="1" applyFill="1" applyBorder="1" applyAlignment="1">
      <alignment horizontal="center" vertical="center"/>
    </xf>
    <xf numFmtId="0" fontId="15" fillId="0" borderId="50" xfId="54" applyFont="1" applyFill="1" applyBorder="1" applyAlignment="1">
      <alignment horizontal="center"/>
    </xf>
    <xf numFmtId="49" fontId="31" fillId="0" borderId="81" xfId="55" applyNumberFormat="1" applyFont="1" applyFill="1" applyBorder="1" applyAlignment="1">
      <alignment horizontal="center" vertical="center"/>
    </xf>
    <xf numFmtId="0" fontId="7" fillId="0" borderId="0" xfId="53" applyFont="1" applyBorder="1" applyAlignment="1">
      <alignment horizontal="left" vertical="center"/>
    </xf>
    <xf numFmtId="0" fontId="42" fillId="0" borderId="22" xfId="53" applyFont="1" applyBorder="1" applyAlignment="1">
      <alignment horizontal="center" vertical="top"/>
    </xf>
    <xf numFmtId="0" fontId="34" fillId="0" borderId="82" xfId="53" applyFont="1" applyBorder="1" applyAlignment="1">
      <alignment horizontal="left" vertical="center"/>
    </xf>
    <xf numFmtId="0" fontId="34" fillId="0" borderId="22" xfId="53" applyFont="1" applyBorder="1" applyAlignment="1">
      <alignment horizontal="left" vertical="center"/>
    </xf>
    <xf numFmtId="0" fontId="34" fillId="0" borderId="35" xfId="53" applyFont="1" applyBorder="1" applyAlignment="1">
      <alignment horizontal="left" vertical="center"/>
    </xf>
    <xf numFmtId="0" fontId="35" fillId="0" borderId="68" xfId="53" applyFont="1" applyBorder="1" applyAlignment="1">
      <alignment horizontal="left" vertical="center"/>
    </xf>
    <xf numFmtId="0" fontId="35" fillId="0" borderId="67" xfId="53" applyFont="1" applyBorder="1" applyAlignment="1">
      <alignment horizontal="left" vertical="center"/>
    </xf>
    <xf numFmtId="0" fontId="34" fillId="0" borderId="69" xfId="53" applyFont="1" applyBorder="1" applyAlignment="1">
      <alignment vertical="center"/>
    </xf>
    <xf numFmtId="0" fontId="7" fillId="0" borderId="54" xfId="53" applyFont="1" applyBorder="1" applyAlignment="1">
      <alignment horizontal="left" vertical="center"/>
    </xf>
    <xf numFmtId="0" fontId="18" fillId="0" borderId="54" xfId="53" applyFont="1" applyBorder="1" applyAlignment="1">
      <alignment horizontal="left" vertical="center"/>
    </xf>
    <xf numFmtId="0" fontId="7" fillId="0" borderId="54" xfId="53" applyFont="1" applyBorder="1" applyAlignment="1">
      <alignment vertical="center"/>
    </xf>
    <xf numFmtId="0" fontId="34" fillId="0" borderId="54" xfId="53" applyFont="1" applyBorder="1" applyAlignment="1">
      <alignment vertical="center"/>
    </xf>
    <xf numFmtId="0" fontId="34" fillId="0" borderId="69" xfId="53" applyFont="1" applyBorder="1" applyAlignment="1">
      <alignment horizontal="center" vertical="center"/>
    </xf>
    <xf numFmtId="0" fontId="18" fillId="0" borderId="54" xfId="53" applyFont="1" applyBorder="1" applyAlignment="1">
      <alignment horizontal="center" vertical="center"/>
    </xf>
    <xf numFmtId="0" fontId="34" fillId="0" borderId="54" xfId="53" applyFont="1" applyBorder="1" applyAlignment="1">
      <alignment horizontal="center" vertical="center"/>
    </xf>
    <xf numFmtId="0" fontId="7" fillId="0" borderId="54" xfId="53" applyFont="1" applyBorder="1" applyAlignment="1">
      <alignment horizontal="center" vertical="center"/>
    </xf>
    <xf numFmtId="0" fontId="18" fillId="0" borderId="25" xfId="53" applyFont="1" applyBorder="1" applyAlignment="1">
      <alignment horizontal="center" vertical="center"/>
    </xf>
    <xf numFmtId="0" fontId="7" fillId="0" borderId="25" xfId="53" applyFont="1" applyBorder="1" applyAlignment="1">
      <alignment horizontal="center" vertical="center"/>
    </xf>
    <xf numFmtId="0" fontId="34" fillId="0" borderId="64" xfId="53" applyFont="1" applyBorder="1" applyAlignment="1">
      <alignment horizontal="left" vertical="center" wrapText="1"/>
    </xf>
    <xf numFmtId="0" fontId="34" fillId="0" borderId="65" xfId="53" applyFont="1" applyBorder="1" applyAlignment="1">
      <alignment horizontal="left" vertical="center" wrapText="1"/>
    </xf>
    <xf numFmtId="0" fontId="34" fillId="0" borderId="83" xfId="53" applyFont="1" applyBorder="1" applyAlignment="1">
      <alignment horizontal="left" vertical="center"/>
    </xf>
    <xf numFmtId="0" fontId="34" fillId="0" borderId="84" xfId="53" applyFont="1" applyBorder="1" applyAlignment="1">
      <alignment horizontal="left" vertical="center"/>
    </xf>
    <xf numFmtId="0" fontId="43" fillId="0" borderId="85" xfId="53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center" vertical="center"/>
    </xf>
    <xf numFmtId="0" fontId="44" fillId="3" borderId="2" xfId="0" applyFont="1" applyFill="1" applyBorder="1" applyAlignment="1" applyProtection="1">
      <alignment horizontal="center" vertical="center" wrapText="1"/>
      <protection locked="0"/>
    </xf>
    <xf numFmtId="0" fontId="45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/>
    </xf>
    <xf numFmtId="9" fontId="18" fillId="0" borderId="2" xfId="53" applyNumberFormat="1" applyFont="1" applyBorder="1" applyAlignment="1">
      <alignment horizontal="center" vertical="center"/>
    </xf>
    <xf numFmtId="9" fontId="18" fillId="0" borderId="54" xfId="53" applyNumberFormat="1" applyFont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9" fontId="18" fillId="0" borderId="25" xfId="53" applyNumberFormat="1" applyFont="1" applyBorder="1" applyAlignment="1">
      <alignment horizontal="center" vertical="center"/>
    </xf>
    <xf numFmtId="0" fontId="18" fillId="0" borderId="27" xfId="53" applyFont="1" applyBorder="1" applyAlignment="1">
      <alignment horizontal="left" vertical="center"/>
    </xf>
    <xf numFmtId="0" fontId="35" fillId="0" borderId="68" xfId="0" applyFont="1" applyBorder="1" applyAlignment="1">
      <alignment horizontal="left" vertical="center"/>
    </xf>
    <xf numFmtId="0" fontId="35" fillId="0" borderId="67" xfId="0" applyFont="1" applyBorder="1" applyAlignment="1">
      <alignment horizontal="left" vertical="center"/>
    </xf>
    <xf numFmtId="9" fontId="18" fillId="0" borderId="36" xfId="53" applyNumberFormat="1" applyFont="1" applyBorder="1" applyAlignment="1">
      <alignment horizontal="left" vertical="center"/>
    </xf>
    <xf numFmtId="9" fontId="18" fillId="0" borderId="31" xfId="53" applyNumberFormat="1" applyFont="1" applyBorder="1" applyAlignment="1">
      <alignment horizontal="left" vertical="center"/>
    </xf>
    <xf numFmtId="9" fontId="18" fillId="0" borderId="64" xfId="53" applyNumberFormat="1" applyFont="1" applyBorder="1" applyAlignment="1">
      <alignment horizontal="left" vertical="center"/>
    </xf>
    <xf numFmtId="9" fontId="18" fillId="0" borderId="65" xfId="53" applyNumberFormat="1" applyFont="1" applyBorder="1" applyAlignment="1">
      <alignment horizontal="left" vertical="center"/>
    </xf>
    <xf numFmtId="0" fontId="33" fillId="0" borderId="69" xfId="53" applyFont="1" applyFill="1" applyBorder="1" applyAlignment="1">
      <alignment horizontal="left" vertical="center"/>
    </xf>
    <xf numFmtId="0" fontId="33" fillId="0" borderId="54" xfId="53" applyFont="1" applyFill="1" applyBorder="1" applyAlignment="1">
      <alignment horizontal="left" vertical="center"/>
    </xf>
    <xf numFmtId="0" fontId="33" fillId="0" borderId="62" xfId="53" applyFont="1" applyFill="1" applyBorder="1" applyAlignment="1">
      <alignment horizontal="left" vertical="center"/>
    </xf>
    <xf numFmtId="0" fontId="33" fillId="0" borderId="65" xfId="53" applyFont="1" applyFill="1" applyBorder="1" applyAlignment="1">
      <alignment horizontal="left" vertical="center"/>
    </xf>
    <xf numFmtId="0" fontId="35" fillId="0" borderId="35" xfId="53" applyFont="1" applyFill="1" applyBorder="1" applyAlignment="1">
      <alignment horizontal="left" vertical="center"/>
    </xf>
    <xf numFmtId="0" fontId="18" fillId="0" borderId="86" xfId="53" applyFont="1" applyFill="1" applyBorder="1" applyAlignment="1">
      <alignment horizontal="left" vertical="center"/>
    </xf>
    <xf numFmtId="0" fontId="18" fillId="0" borderId="87" xfId="53" applyFont="1" applyFill="1" applyBorder="1" applyAlignment="1">
      <alignment horizontal="left" vertical="center"/>
    </xf>
    <xf numFmtId="0" fontId="34" fillId="3" borderId="64" xfId="53" applyFont="1" applyFill="1" applyBorder="1" applyAlignment="1">
      <alignment horizontal="left" vertical="center"/>
    </xf>
    <xf numFmtId="0" fontId="34" fillId="3" borderId="65" xfId="53" applyFont="1" applyFill="1" applyBorder="1" applyAlignment="1">
      <alignment horizontal="left" vertical="center"/>
    </xf>
    <xf numFmtId="0" fontId="35" fillId="0" borderId="58" xfId="53" applyFont="1" applyBorder="1" applyAlignment="1">
      <alignment vertical="center"/>
    </xf>
    <xf numFmtId="0" fontId="47" fillId="0" borderId="67" xfId="53" applyFont="1" applyBorder="1" applyAlignment="1">
      <alignment horizontal="center" vertical="center"/>
    </xf>
    <xf numFmtId="0" fontId="35" fillId="0" borderId="59" xfId="53" applyFont="1" applyBorder="1" applyAlignment="1">
      <alignment vertical="center"/>
    </xf>
    <xf numFmtId="0" fontId="18" fillId="0" borderId="88" xfId="53" applyFont="1" applyBorder="1" applyAlignment="1">
      <alignment vertical="center"/>
    </xf>
    <xf numFmtId="0" fontId="35" fillId="0" borderId="88" xfId="53" applyFont="1" applyBorder="1" applyAlignment="1">
      <alignment vertical="center"/>
    </xf>
    <xf numFmtId="58" fontId="7" fillId="0" borderId="59" xfId="53" applyNumberFormat="1" applyFont="1" applyBorder="1" applyAlignment="1">
      <alignment vertical="center"/>
    </xf>
    <xf numFmtId="0" fontId="35" fillId="0" borderId="35" xfId="53" applyFont="1" applyBorder="1" applyAlignment="1">
      <alignment horizontal="center" vertical="center"/>
    </xf>
    <xf numFmtId="0" fontId="18" fillId="0" borderId="89" xfId="53" applyFont="1" applyFill="1" applyBorder="1" applyAlignment="1">
      <alignment horizontal="left" vertical="center"/>
    </xf>
    <xf numFmtId="0" fontId="18" fillId="0" borderId="35" xfId="53" applyFont="1" applyFill="1" applyBorder="1" applyAlignment="1">
      <alignment horizontal="left" vertical="center"/>
    </xf>
    <xf numFmtId="0" fontId="34" fillId="0" borderId="90" xfId="53" applyFont="1" applyBorder="1" applyAlignment="1">
      <alignment horizontal="left" vertical="center"/>
    </xf>
    <xf numFmtId="0" fontId="35" fillId="0" borderId="72" xfId="53" applyFont="1" applyBorder="1" applyAlignment="1">
      <alignment horizontal="left" vertical="center"/>
    </xf>
    <xf numFmtId="0" fontId="18" fillId="0" borderId="73" xfId="53" applyFont="1" applyBorder="1" applyAlignment="1">
      <alignment horizontal="left" vertical="center"/>
    </xf>
    <xf numFmtId="0" fontId="34" fillId="0" borderId="0" xfId="53" applyFont="1" applyBorder="1" applyAlignment="1">
      <alignment vertical="center"/>
    </xf>
    <xf numFmtId="0" fontId="34" fillId="0" borderId="42" xfId="53" applyFont="1" applyBorder="1" applyAlignment="1">
      <alignment horizontal="left" vertical="center" wrapText="1"/>
    </xf>
    <xf numFmtId="0" fontId="34" fillId="0" borderId="73" xfId="53" applyFont="1" applyBorder="1" applyAlignment="1">
      <alignment horizontal="left" vertical="center"/>
    </xf>
    <xf numFmtId="0" fontId="34" fillId="0" borderId="2" xfId="53" applyFont="1" applyBorder="1" applyAlignment="1">
      <alignment horizontal="center" vertical="center"/>
    </xf>
    <xf numFmtId="0" fontId="48" fillId="0" borderId="41" xfId="53" applyFont="1" applyBorder="1" applyAlignment="1">
      <alignment horizontal="left" vertical="center"/>
    </xf>
    <xf numFmtId="0" fontId="11" fillId="0" borderId="26" xfId="53" applyFont="1" applyBorder="1" applyAlignment="1">
      <alignment horizontal="left" vertical="center"/>
    </xf>
    <xf numFmtId="0" fontId="35" fillId="0" borderId="72" xfId="0" applyFont="1" applyBorder="1" applyAlignment="1">
      <alignment horizontal="left" vertical="center"/>
    </xf>
    <xf numFmtId="9" fontId="18" fillId="0" borderId="40" xfId="53" applyNumberFormat="1" applyFont="1" applyBorder="1" applyAlignment="1">
      <alignment horizontal="left" vertical="center"/>
    </xf>
    <xf numFmtId="9" fontId="18" fillId="0" borderId="42" xfId="53" applyNumberFormat="1" applyFont="1" applyBorder="1" applyAlignment="1">
      <alignment horizontal="left" vertical="center"/>
    </xf>
    <xf numFmtId="0" fontId="33" fillId="0" borderId="73" xfId="53" applyFont="1" applyFill="1" applyBorder="1" applyAlignment="1">
      <alignment horizontal="left" vertical="center"/>
    </xf>
    <xf numFmtId="0" fontId="33" fillId="0" borderId="42" xfId="53" applyFont="1" applyFill="1" applyBorder="1" applyAlignment="1">
      <alignment horizontal="left" vertical="center"/>
    </xf>
    <xf numFmtId="0" fontId="18" fillId="0" borderId="91" xfId="53" applyFont="1" applyFill="1" applyBorder="1" applyAlignment="1">
      <alignment horizontal="left" vertical="center"/>
    </xf>
    <xf numFmtId="0" fontId="34" fillId="3" borderId="42" xfId="53" applyFont="1" applyFill="1" applyBorder="1" applyAlignment="1">
      <alignment horizontal="left" vertical="center"/>
    </xf>
    <xf numFmtId="0" fontId="35" fillId="0" borderId="92" xfId="53" applyFont="1" applyBorder="1" applyAlignment="1">
      <alignment horizontal="center" vertical="center"/>
    </xf>
    <xf numFmtId="0" fontId="18" fillId="0" borderId="88" xfId="53" applyFont="1" applyBorder="1" applyAlignment="1">
      <alignment horizontal="center" vertical="center"/>
    </xf>
    <xf numFmtId="0" fontId="18" fillId="0" borderId="90" xfId="53" applyFont="1" applyBorder="1" applyAlignment="1">
      <alignment horizontal="center" vertical="center"/>
    </xf>
    <xf numFmtId="0" fontId="18" fillId="0" borderId="90" xfId="53" applyFont="1" applyFill="1" applyBorder="1" applyAlignment="1">
      <alignment horizontal="left" vertical="center"/>
    </xf>
    <xf numFmtId="0" fontId="49" fillId="0" borderId="9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50" fillId="0" borderId="13" xfId="0" applyFont="1" applyBorder="1"/>
    <xf numFmtId="0" fontId="50" fillId="0" borderId="2" xfId="0" applyFont="1" applyBorder="1"/>
    <xf numFmtId="0" fontId="50" fillId="0" borderId="5" xfId="0" applyFont="1" applyBorder="1" applyAlignment="1">
      <alignment horizontal="center" vertical="center"/>
    </xf>
    <xf numFmtId="0" fontId="50" fillId="0" borderId="7" xfId="0" applyFont="1" applyBorder="1" applyAlignment="1">
      <alignment horizontal="center" vertical="center"/>
    </xf>
    <xf numFmtId="0" fontId="50" fillId="5" borderId="5" xfId="0" applyFont="1" applyFill="1" applyBorder="1" applyAlignment="1">
      <alignment horizontal="center" vertical="center"/>
    </xf>
    <xf numFmtId="0" fontId="50" fillId="5" borderId="7" xfId="0" applyFont="1" applyFill="1" applyBorder="1" applyAlignment="1">
      <alignment horizontal="center" vertical="center"/>
    </xf>
    <xf numFmtId="0" fontId="50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9" fillId="0" borderId="17" xfId="0" applyFont="1" applyBorder="1" applyAlignment="1">
      <alignment horizontal="center" vertical="center" wrapText="1"/>
    </xf>
    <xf numFmtId="0" fontId="50" fillId="0" borderId="93" xfId="0" applyFont="1" applyBorder="1" applyAlignment="1">
      <alignment horizontal="center" vertical="center"/>
    </xf>
    <xf numFmtId="0" fontId="50" fillId="0" borderId="18" xfId="0" applyFont="1" applyBorder="1"/>
    <xf numFmtId="0" fontId="0" fillId="0" borderId="18" xfId="0" applyBorder="1"/>
    <xf numFmtId="0" fontId="0" fillId="0" borderId="9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50" fillId="7" borderId="2" xfId="0" applyFont="1" applyFill="1" applyBorder="1" applyAlignment="1">
      <alignment vertical="top" wrapText="1"/>
    </xf>
    <xf numFmtId="0" fontId="5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 7 3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68 3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_110509_2006-09-28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23" xfId="56"/>
    <cellStyle name="常规 10 10 2" xfId="57"/>
    <cellStyle name="常规_男款文化衫标准尺寸0311" xfId="58"/>
    <cellStyle name="常规 23 2 3" xfId="59"/>
    <cellStyle name="常规 10 10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3942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394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15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8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8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8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0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0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8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58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58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762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762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762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1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2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3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4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5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76" name="Text Box 1"/>
        <xdr:cNvSpPr txBox="1">
          <a:spLocks noChangeArrowheads="1"/>
        </xdr:cNvSpPr>
      </xdr:nvSpPr>
      <xdr:spPr>
        <a:xfrm>
          <a:off x="0" y="4689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77" name="Text Box 1"/>
        <xdr:cNvSpPr txBox="1">
          <a:spLocks noChangeArrowheads="1"/>
        </xdr:cNvSpPr>
      </xdr:nvSpPr>
      <xdr:spPr>
        <a:xfrm>
          <a:off x="0" y="4689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8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9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80" name="Text Box 1"/>
        <xdr:cNvSpPr txBox="1">
          <a:spLocks noChangeArrowheads="1"/>
        </xdr:cNvSpPr>
      </xdr:nvSpPr>
      <xdr:spPr>
        <a:xfrm>
          <a:off x="0" y="4689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1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4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5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6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87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8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89" name="Text Box 1"/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0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1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92" name="Text Box 1"/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93" name="Text Box 1"/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45720</xdr:colOff>
      <xdr:row>2</xdr:row>
      <xdr:rowOff>7620</xdr:rowOff>
    </xdr:from>
    <xdr:to>
      <xdr:col>8</xdr:col>
      <xdr:colOff>988695</xdr:colOff>
      <xdr:row>5</xdr:row>
      <xdr:rowOff>5080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39025" y="588645"/>
          <a:ext cx="942975" cy="711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86" customWidth="1"/>
    <col min="3" max="3" width="10.125" customWidth="1"/>
  </cols>
  <sheetData>
    <row r="1" ht="21" customHeight="1" spans="1:2">
      <c r="A1" s="487"/>
      <c r="B1" s="488" t="s">
        <v>0</v>
      </c>
    </row>
    <row r="2" spans="1:2">
      <c r="A2" s="9">
        <v>1</v>
      </c>
      <c r="B2" s="489" t="s">
        <v>1</v>
      </c>
    </row>
    <row r="3" spans="1:2">
      <c r="A3" s="9">
        <v>2</v>
      </c>
      <c r="B3" s="489" t="s">
        <v>2</v>
      </c>
    </row>
    <row r="4" spans="1:2">
      <c r="A4" s="9">
        <v>3</v>
      </c>
      <c r="B4" s="489" t="s">
        <v>3</v>
      </c>
    </row>
    <row r="5" spans="1:2">
      <c r="A5" s="9">
        <v>4</v>
      </c>
      <c r="B5" s="489" t="s">
        <v>4</v>
      </c>
    </row>
    <row r="6" spans="1:2">
      <c r="A6" s="9">
        <v>5</v>
      </c>
      <c r="B6" s="489" t="s">
        <v>5</v>
      </c>
    </row>
    <row r="7" spans="1:2">
      <c r="A7" s="9">
        <v>6</v>
      </c>
      <c r="B7" s="489" t="s">
        <v>6</v>
      </c>
    </row>
    <row r="8" s="485" customFormat="1" ht="15" customHeight="1" spans="1:2">
      <c r="A8" s="490">
        <v>7</v>
      </c>
      <c r="B8" s="491" t="s">
        <v>7</v>
      </c>
    </row>
    <row r="9" ht="18.95" customHeight="1" spans="1:2">
      <c r="A9" s="487"/>
      <c r="B9" s="492" t="s">
        <v>8</v>
      </c>
    </row>
    <row r="10" ht="15.95" customHeight="1" spans="1:2">
      <c r="A10" s="9">
        <v>1</v>
      </c>
      <c r="B10" s="493" t="s">
        <v>9</v>
      </c>
    </row>
    <row r="11" spans="1:2">
      <c r="A11" s="9">
        <v>2</v>
      </c>
      <c r="B11" s="489" t="s">
        <v>10</v>
      </c>
    </row>
    <row r="12" spans="1:2">
      <c r="A12" s="9">
        <v>3</v>
      </c>
      <c r="B12" s="491" t="s">
        <v>11</v>
      </c>
    </row>
    <row r="13" spans="1:2">
      <c r="A13" s="9">
        <v>4</v>
      </c>
      <c r="B13" s="489" t="s">
        <v>12</v>
      </c>
    </row>
    <row r="14" spans="1:2">
      <c r="A14" s="9">
        <v>5</v>
      </c>
      <c r="B14" s="489" t="s">
        <v>13</v>
      </c>
    </row>
    <row r="15" spans="1:2">
      <c r="A15" s="9">
        <v>6</v>
      </c>
      <c r="B15" s="489" t="s">
        <v>14</v>
      </c>
    </row>
    <row r="16" spans="1:2">
      <c r="A16" s="9">
        <v>7</v>
      </c>
      <c r="B16" s="489" t="s">
        <v>15</v>
      </c>
    </row>
    <row r="17" spans="1:2">
      <c r="A17" s="9">
        <v>8</v>
      </c>
      <c r="B17" s="489" t="s">
        <v>16</v>
      </c>
    </row>
    <row r="18" spans="1:2">
      <c r="A18" s="9">
        <v>9</v>
      </c>
      <c r="B18" s="489" t="s">
        <v>17</v>
      </c>
    </row>
    <row r="19" spans="1:2">
      <c r="A19" s="9"/>
      <c r="B19" s="489"/>
    </row>
    <row r="20" ht="20.25" spans="1:2">
      <c r="A20" s="487"/>
      <c r="B20" s="488" t="s">
        <v>18</v>
      </c>
    </row>
    <row r="21" spans="1:2">
      <c r="A21" s="9">
        <v>1</v>
      </c>
      <c r="B21" s="494" t="s">
        <v>19</v>
      </c>
    </row>
    <row r="22" spans="1:2">
      <c r="A22" s="9">
        <v>2</v>
      </c>
      <c r="B22" s="489" t="s">
        <v>20</v>
      </c>
    </row>
    <row r="23" spans="1:2">
      <c r="A23" s="9">
        <v>3</v>
      </c>
      <c r="B23" s="489" t="s">
        <v>21</v>
      </c>
    </row>
    <row r="24" spans="1:2">
      <c r="A24" s="9">
        <v>4</v>
      </c>
      <c r="B24" s="489" t="s">
        <v>22</v>
      </c>
    </row>
    <row r="25" spans="1:2">
      <c r="A25" s="9">
        <v>5</v>
      </c>
      <c r="B25" s="489" t="s">
        <v>23</v>
      </c>
    </row>
    <row r="26" spans="1:2">
      <c r="A26" s="9">
        <v>6</v>
      </c>
      <c r="B26" s="489" t="s">
        <v>24</v>
      </c>
    </row>
    <row r="27" spans="1:2">
      <c r="A27" s="9">
        <v>7</v>
      </c>
      <c r="B27" s="489" t="s">
        <v>25</v>
      </c>
    </row>
    <row r="28" spans="1:2">
      <c r="A28" s="9"/>
      <c r="B28" s="489"/>
    </row>
    <row r="29" ht="20.25" spans="1:2">
      <c r="A29" s="487"/>
      <c r="B29" s="488" t="s">
        <v>26</v>
      </c>
    </row>
    <row r="30" spans="1:2">
      <c r="A30" s="9">
        <v>1</v>
      </c>
      <c r="B30" s="494" t="s">
        <v>27</v>
      </c>
    </row>
    <row r="31" spans="1:2">
      <c r="A31" s="9">
        <v>2</v>
      </c>
      <c r="B31" s="489" t="s">
        <v>28</v>
      </c>
    </row>
    <row r="32" spans="1:2">
      <c r="A32" s="9">
        <v>3</v>
      </c>
      <c r="B32" s="489" t="s">
        <v>29</v>
      </c>
    </row>
    <row r="33" ht="28.5" spans="1:2">
      <c r="A33" s="9">
        <v>4</v>
      </c>
      <c r="B33" s="489" t="s">
        <v>30</v>
      </c>
    </row>
    <row r="34" spans="1:2">
      <c r="A34" s="9">
        <v>5</v>
      </c>
      <c r="B34" s="489" t="s">
        <v>31</v>
      </c>
    </row>
    <row r="35" spans="1:2">
      <c r="A35" s="9">
        <v>6</v>
      </c>
      <c r="B35" s="489" t="s">
        <v>32</v>
      </c>
    </row>
    <row r="36" spans="1:2">
      <c r="A36" s="9">
        <v>7</v>
      </c>
      <c r="B36" s="489" t="s">
        <v>33</v>
      </c>
    </row>
    <row r="37" spans="1:2">
      <c r="A37" s="9"/>
      <c r="B37" s="489"/>
    </row>
    <row r="39" spans="1:2">
      <c r="A39" s="495" t="s">
        <v>34</v>
      </c>
      <c r="B39" s="49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E4" sqref="E4:F6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8.6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251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277</v>
      </c>
      <c r="H2" s="4"/>
      <c r="I2" s="4" t="s">
        <v>278</v>
      </c>
      <c r="J2" s="4"/>
      <c r="K2" s="6" t="s">
        <v>279</v>
      </c>
      <c r="L2" s="72" t="s">
        <v>280</v>
      </c>
      <c r="M2" s="22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73"/>
      <c r="M3" s="23"/>
    </row>
    <row r="4" ht="22" customHeight="1" spans="1:13">
      <c r="A4" s="62">
        <v>1</v>
      </c>
      <c r="B4" s="63" t="s">
        <v>269</v>
      </c>
      <c r="C4" s="26" t="s">
        <v>266</v>
      </c>
      <c r="D4" s="26" t="s">
        <v>267</v>
      </c>
      <c r="E4" s="11" t="s">
        <v>268</v>
      </c>
      <c r="F4" s="12" t="s">
        <v>62</v>
      </c>
      <c r="G4" s="64">
        <v>-0.01</v>
      </c>
      <c r="H4" s="64">
        <v>-0.01</v>
      </c>
      <c r="I4" s="65">
        <v>-0.02</v>
      </c>
      <c r="J4" s="65">
        <v>-0.0002</v>
      </c>
      <c r="K4" s="68"/>
      <c r="L4" s="15" t="s">
        <v>95</v>
      </c>
      <c r="M4" s="15" t="s">
        <v>284</v>
      </c>
    </row>
    <row r="5" ht="22" customHeight="1" spans="1:13">
      <c r="A5" s="62">
        <v>2</v>
      </c>
      <c r="B5" s="63" t="s">
        <v>269</v>
      </c>
      <c r="C5" s="26" t="s">
        <v>270</v>
      </c>
      <c r="D5" s="26" t="s">
        <v>267</v>
      </c>
      <c r="E5" s="14" t="s">
        <v>271</v>
      </c>
      <c r="F5" s="12" t="s">
        <v>62</v>
      </c>
      <c r="G5" s="65">
        <v>0</v>
      </c>
      <c r="H5" s="65">
        <v>0</v>
      </c>
      <c r="I5" s="65">
        <v>-0.02</v>
      </c>
      <c r="J5" s="65">
        <v>-0.03</v>
      </c>
      <c r="K5" s="68"/>
      <c r="L5" s="15" t="s">
        <v>95</v>
      </c>
      <c r="M5" s="15" t="s">
        <v>284</v>
      </c>
    </row>
    <row r="6" ht="22" customHeight="1" spans="1:13">
      <c r="A6" s="62">
        <v>3</v>
      </c>
      <c r="B6" s="63" t="s">
        <v>269</v>
      </c>
      <c r="C6" s="26" t="s">
        <v>272</v>
      </c>
      <c r="D6" s="26" t="s">
        <v>267</v>
      </c>
      <c r="E6" s="14" t="s">
        <v>117</v>
      </c>
      <c r="F6" s="12" t="s">
        <v>62</v>
      </c>
      <c r="G6" s="64">
        <v>-0.01</v>
      </c>
      <c r="H6" s="64">
        <v>-0.01</v>
      </c>
      <c r="I6" s="64">
        <v>-0.01</v>
      </c>
      <c r="J6" s="65">
        <v>-0.02</v>
      </c>
      <c r="K6" s="68"/>
      <c r="L6" s="15" t="s">
        <v>95</v>
      </c>
      <c r="M6" s="15" t="s">
        <v>284</v>
      </c>
    </row>
    <row r="7" ht="22" customHeight="1" spans="1:13">
      <c r="A7" s="62"/>
      <c r="B7" s="26"/>
      <c r="C7" s="26"/>
      <c r="D7" s="26"/>
      <c r="E7" s="14"/>
      <c r="F7" s="29"/>
      <c r="G7" s="64"/>
      <c r="H7" s="64"/>
      <c r="I7" s="65"/>
      <c r="J7" s="65"/>
      <c r="K7" s="68"/>
      <c r="L7" s="15"/>
      <c r="M7" s="15"/>
    </row>
    <row r="8" ht="22" customHeight="1" spans="1:13">
      <c r="A8" s="62"/>
      <c r="B8" s="66"/>
      <c r="C8" s="30"/>
      <c r="D8" s="30"/>
      <c r="E8" s="30"/>
      <c r="F8" s="67"/>
      <c r="G8" s="68"/>
      <c r="H8" s="69"/>
      <c r="I8" s="69"/>
      <c r="J8" s="69"/>
      <c r="K8" s="68"/>
      <c r="L8" s="9"/>
      <c r="M8" s="9"/>
    </row>
    <row r="9" ht="22" customHeight="1" spans="1:13">
      <c r="A9" s="62"/>
      <c r="B9" s="66"/>
      <c r="C9" s="30"/>
      <c r="D9" s="30"/>
      <c r="E9" s="30"/>
      <c r="F9" s="67"/>
      <c r="G9" s="68"/>
      <c r="H9" s="69"/>
      <c r="I9" s="69"/>
      <c r="J9" s="69"/>
      <c r="K9" s="68"/>
      <c r="L9" s="9"/>
      <c r="M9" s="9"/>
    </row>
    <row r="10" ht="22" customHeight="1" spans="1:13">
      <c r="A10" s="62"/>
      <c r="B10" s="66"/>
      <c r="C10" s="30"/>
      <c r="D10" s="30"/>
      <c r="E10" s="30"/>
      <c r="F10" s="67"/>
      <c r="G10" s="68"/>
      <c r="H10" s="69"/>
      <c r="I10" s="69"/>
      <c r="J10" s="69"/>
      <c r="K10" s="68"/>
      <c r="L10" s="9"/>
      <c r="M10" s="9"/>
    </row>
    <row r="11" ht="22" customHeight="1" spans="1:13">
      <c r="A11" s="62"/>
      <c r="B11" s="66"/>
      <c r="C11" s="30"/>
      <c r="D11" s="30"/>
      <c r="E11" s="30"/>
      <c r="F11" s="67"/>
      <c r="G11" s="68"/>
      <c r="H11" s="69"/>
      <c r="I11" s="69"/>
      <c r="J11" s="69"/>
      <c r="K11" s="68"/>
      <c r="L11" s="9"/>
      <c r="M11" s="9"/>
    </row>
    <row r="12" s="2" customFormat="1" ht="18.75" spans="1:13">
      <c r="A12" s="16" t="s">
        <v>285</v>
      </c>
      <c r="B12" s="17"/>
      <c r="C12" s="17"/>
      <c r="D12" s="30"/>
      <c r="E12" s="18"/>
      <c r="F12" s="67"/>
      <c r="G12" s="31"/>
      <c r="H12" s="16" t="s">
        <v>274</v>
      </c>
      <c r="I12" s="17"/>
      <c r="J12" s="17"/>
      <c r="K12" s="18"/>
      <c r="L12" s="74"/>
      <c r="M12" s="24"/>
    </row>
    <row r="13" ht="84" customHeight="1" spans="1:13">
      <c r="A13" s="70" t="s">
        <v>286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5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7 M1:M3 M4:M6 M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B4" sqref="B4:B7"/>
    </sheetView>
  </sheetViews>
  <sheetFormatPr defaultColWidth="9" defaultRowHeight="14.25"/>
  <cols>
    <col min="1" max="2" width="8.625" customWidth="1"/>
    <col min="3" max="3" width="13.5" customWidth="1"/>
    <col min="4" max="4" width="18.625" customWidth="1"/>
    <col min="5" max="5" width="12.125" customWidth="1"/>
    <col min="6" max="6" width="16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38" t="s">
        <v>289</v>
      </c>
      <c r="H2" s="39"/>
      <c r="I2" s="59"/>
      <c r="J2" s="38" t="s">
        <v>290</v>
      </c>
      <c r="K2" s="39"/>
      <c r="L2" s="59"/>
      <c r="M2" s="38" t="s">
        <v>291</v>
      </c>
      <c r="N2" s="39"/>
      <c r="O2" s="59"/>
      <c r="P2" s="38" t="s">
        <v>292</v>
      </c>
      <c r="Q2" s="39"/>
      <c r="R2" s="59"/>
      <c r="S2" s="39" t="s">
        <v>293</v>
      </c>
      <c r="T2" s="39"/>
      <c r="U2" s="59"/>
      <c r="V2" s="34" t="s">
        <v>294</v>
      </c>
      <c r="W2" s="34" t="s">
        <v>265</v>
      </c>
    </row>
    <row r="3" s="1" customFormat="1" ht="16.5" spans="1:23">
      <c r="A3" s="7"/>
      <c r="B3" s="40"/>
      <c r="C3" s="40"/>
      <c r="D3" s="40"/>
      <c r="E3" s="40"/>
      <c r="F3" s="40"/>
      <c r="G3" s="4" t="s">
        <v>295</v>
      </c>
      <c r="H3" s="4" t="s">
        <v>67</v>
      </c>
      <c r="I3" s="4" t="s">
        <v>256</v>
      </c>
      <c r="J3" s="4" t="s">
        <v>295</v>
      </c>
      <c r="K3" s="4" t="s">
        <v>67</v>
      </c>
      <c r="L3" s="4" t="s">
        <v>256</v>
      </c>
      <c r="M3" s="4" t="s">
        <v>295</v>
      </c>
      <c r="N3" s="4" t="s">
        <v>67</v>
      </c>
      <c r="O3" s="4" t="s">
        <v>256</v>
      </c>
      <c r="P3" s="4" t="s">
        <v>295</v>
      </c>
      <c r="Q3" s="4" t="s">
        <v>67</v>
      </c>
      <c r="R3" s="4" t="s">
        <v>256</v>
      </c>
      <c r="S3" s="4" t="s">
        <v>295</v>
      </c>
      <c r="T3" s="4" t="s">
        <v>67</v>
      </c>
      <c r="U3" s="4" t="s">
        <v>256</v>
      </c>
      <c r="V3" s="61"/>
      <c r="W3" s="61"/>
    </row>
    <row r="4" ht="18.75" spans="1:23">
      <c r="A4" s="41" t="s">
        <v>296</v>
      </c>
      <c r="B4" s="42" t="s">
        <v>269</v>
      </c>
      <c r="C4" s="26" t="s">
        <v>266</v>
      </c>
      <c r="D4" s="26" t="s">
        <v>267</v>
      </c>
      <c r="E4" s="11" t="s">
        <v>268</v>
      </c>
      <c r="F4" s="12" t="s">
        <v>62</v>
      </c>
      <c r="G4" s="28"/>
      <c r="H4" s="43"/>
      <c r="I4" s="43"/>
      <c r="J4" s="43"/>
      <c r="K4" s="28"/>
      <c r="L4" s="28"/>
      <c r="M4" s="15"/>
      <c r="N4" s="15"/>
      <c r="O4" s="15"/>
      <c r="P4" s="15"/>
      <c r="Q4" s="15"/>
      <c r="R4" s="15"/>
      <c r="S4" s="15"/>
      <c r="T4" s="15"/>
      <c r="U4" s="15"/>
      <c r="V4" s="15" t="s">
        <v>297</v>
      </c>
      <c r="W4" s="15"/>
    </row>
    <row r="5" ht="18.75" spans="1:23">
      <c r="A5" s="44"/>
      <c r="B5" s="45"/>
      <c r="C5" s="26" t="s">
        <v>270</v>
      </c>
      <c r="D5" s="26" t="s">
        <v>267</v>
      </c>
      <c r="E5" s="14" t="s">
        <v>271</v>
      </c>
      <c r="F5" s="12" t="s">
        <v>62</v>
      </c>
      <c r="G5" s="46" t="s">
        <v>298</v>
      </c>
      <c r="H5" s="47"/>
      <c r="I5" s="60"/>
      <c r="J5" s="46" t="s">
        <v>299</v>
      </c>
      <c r="K5" s="47"/>
      <c r="L5" s="60"/>
      <c r="M5" s="38" t="s">
        <v>300</v>
      </c>
      <c r="N5" s="39"/>
      <c r="O5" s="59"/>
      <c r="P5" s="38" t="s">
        <v>301</v>
      </c>
      <c r="Q5" s="39"/>
      <c r="R5" s="59"/>
      <c r="S5" s="39" t="s">
        <v>302</v>
      </c>
      <c r="T5" s="39"/>
      <c r="U5" s="59"/>
      <c r="V5" s="15"/>
      <c r="W5" s="15"/>
    </row>
    <row r="6" ht="18.75" spans="1:23">
      <c r="A6" s="44"/>
      <c r="B6" s="45"/>
      <c r="C6" s="26" t="s">
        <v>272</v>
      </c>
      <c r="D6" s="26" t="s">
        <v>267</v>
      </c>
      <c r="E6" s="14" t="s">
        <v>117</v>
      </c>
      <c r="F6" s="12" t="s">
        <v>62</v>
      </c>
      <c r="G6" s="48" t="s">
        <v>295</v>
      </c>
      <c r="H6" s="48" t="s">
        <v>67</v>
      </c>
      <c r="I6" s="48" t="s">
        <v>256</v>
      </c>
      <c r="J6" s="48" t="s">
        <v>295</v>
      </c>
      <c r="K6" s="48" t="s">
        <v>67</v>
      </c>
      <c r="L6" s="48" t="s">
        <v>256</v>
      </c>
      <c r="M6" s="4" t="s">
        <v>295</v>
      </c>
      <c r="N6" s="4" t="s">
        <v>67</v>
      </c>
      <c r="O6" s="4" t="s">
        <v>256</v>
      </c>
      <c r="P6" s="4" t="s">
        <v>295</v>
      </c>
      <c r="Q6" s="4" t="s">
        <v>67</v>
      </c>
      <c r="R6" s="4" t="s">
        <v>256</v>
      </c>
      <c r="S6" s="4" t="s">
        <v>295</v>
      </c>
      <c r="T6" s="4" t="s">
        <v>67</v>
      </c>
      <c r="U6" s="4" t="s">
        <v>256</v>
      </c>
      <c r="V6" s="15"/>
      <c r="W6" s="15"/>
    </row>
    <row r="7" ht="18.75" spans="1:23">
      <c r="A7" s="49"/>
      <c r="B7" s="50"/>
      <c r="C7" s="26"/>
      <c r="D7" s="26"/>
      <c r="E7" s="14"/>
      <c r="F7" s="51"/>
      <c r="G7" s="28"/>
      <c r="H7" s="43"/>
      <c r="I7" s="43"/>
      <c r="J7" s="43"/>
      <c r="K7" s="43"/>
      <c r="L7" s="28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1"/>
      <c r="B8" s="42"/>
      <c r="C8" s="52"/>
      <c r="D8" s="52"/>
      <c r="E8" s="52"/>
      <c r="F8" s="41"/>
      <c r="G8" s="15"/>
      <c r="H8" s="43"/>
      <c r="I8" s="43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ht="22" customHeight="1" spans="1:23">
      <c r="A9" s="44"/>
      <c r="B9" s="45"/>
      <c r="C9" s="49"/>
      <c r="D9" s="53"/>
      <c r="E9" s="49"/>
      <c r="F9" s="49"/>
      <c r="G9" s="15"/>
      <c r="H9" s="43"/>
      <c r="I9" s="43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1"/>
      <c r="B10" s="42"/>
      <c r="C10" s="54"/>
      <c r="D10" s="52"/>
      <c r="E10" s="54"/>
      <c r="F10" s="41"/>
      <c r="G10" s="15"/>
      <c r="H10" s="43"/>
      <c r="I10" s="43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4"/>
      <c r="B11" s="45"/>
      <c r="C11" s="55"/>
      <c r="D11" s="53"/>
      <c r="E11" s="55"/>
      <c r="F11" s="49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56"/>
      <c r="B12" s="56"/>
      <c r="C12" s="56"/>
      <c r="D12" s="56"/>
      <c r="E12" s="56"/>
      <c r="F12" s="56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55"/>
      <c r="B13" s="55"/>
      <c r="C13" s="55"/>
      <c r="D13" s="55"/>
      <c r="E13" s="55"/>
      <c r="F13" s="5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56"/>
      <c r="B14" s="56"/>
      <c r="C14" s="56"/>
      <c r="D14" s="56"/>
      <c r="E14" s="56"/>
      <c r="F14" s="56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5"/>
      <c r="B15" s="55"/>
      <c r="C15" s="55"/>
      <c r="D15" s="55"/>
      <c r="E15" s="55"/>
      <c r="F15" s="5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6" t="s">
        <v>285</v>
      </c>
      <c r="B17" s="17"/>
      <c r="C17" s="17"/>
      <c r="D17" s="17"/>
      <c r="E17" s="18"/>
      <c r="F17" s="19"/>
      <c r="G17" s="31"/>
      <c r="H17" s="37"/>
      <c r="I17" s="37"/>
      <c r="J17" s="16" t="s">
        <v>274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80" customHeight="1" spans="1:23">
      <c r="A18" s="57" t="s">
        <v>303</v>
      </c>
      <c r="B18" s="57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305</v>
      </c>
      <c r="B2" s="34" t="s">
        <v>252</v>
      </c>
      <c r="C2" s="34" t="s">
        <v>253</v>
      </c>
      <c r="D2" s="34" t="s">
        <v>254</v>
      </c>
      <c r="E2" s="34" t="s">
        <v>255</v>
      </c>
      <c r="F2" s="34" t="s">
        <v>256</v>
      </c>
      <c r="G2" s="33" t="s">
        <v>306</v>
      </c>
      <c r="H2" s="33" t="s">
        <v>307</v>
      </c>
      <c r="I2" s="33" t="s">
        <v>308</v>
      </c>
      <c r="J2" s="33" t="s">
        <v>307</v>
      </c>
      <c r="K2" s="33" t="s">
        <v>309</v>
      </c>
      <c r="L2" s="33" t="s">
        <v>307</v>
      </c>
      <c r="M2" s="34" t="s">
        <v>294</v>
      </c>
      <c r="N2" s="34" t="s">
        <v>265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35" t="s">
        <v>305</v>
      </c>
      <c r="B4" s="36" t="s">
        <v>310</v>
      </c>
      <c r="C4" s="36" t="s">
        <v>295</v>
      </c>
      <c r="D4" s="36" t="s">
        <v>254</v>
      </c>
      <c r="E4" s="34" t="s">
        <v>255</v>
      </c>
      <c r="F4" s="34" t="s">
        <v>256</v>
      </c>
      <c r="G4" s="33" t="s">
        <v>306</v>
      </c>
      <c r="H4" s="33" t="s">
        <v>307</v>
      </c>
      <c r="I4" s="33" t="s">
        <v>308</v>
      </c>
      <c r="J4" s="33" t="s">
        <v>307</v>
      </c>
      <c r="K4" s="33" t="s">
        <v>309</v>
      </c>
      <c r="L4" s="33" t="s">
        <v>307</v>
      </c>
      <c r="M4" s="34" t="s">
        <v>294</v>
      </c>
      <c r="N4" s="34" t="s">
        <v>265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311</v>
      </c>
      <c r="B11" s="17"/>
      <c r="C11" s="17"/>
      <c r="D11" s="18"/>
      <c r="E11" s="19"/>
      <c r="F11" s="37"/>
      <c r="G11" s="31"/>
      <c r="H11" s="37"/>
      <c r="I11" s="16" t="s">
        <v>312</v>
      </c>
      <c r="J11" s="17"/>
      <c r="K11" s="17"/>
      <c r="L11" s="17"/>
      <c r="M11" s="17"/>
      <c r="N11" s="24"/>
    </row>
    <row r="12" ht="16.5" spans="1:14">
      <c r="A12" s="20" t="s">
        <v>313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2" sqref="H12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256</v>
      </c>
      <c r="C2" s="5" t="s">
        <v>252</v>
      </c>
      <c r="D2" s="5" t="s">
        <v>253</v>
      </c>
      <c r="E2" s="5" t="s">
        <v>254</v>
      </c>
      <c r="F2" s="5" t="s">
        <v>255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294</v>
      </c>
      <c r="L2" s="5" t="s">
        <v>265</v>
      </c>
    </row>
    <row r="3" ht="18.75" spans="1:12">
      <c r="A3" s="25" t="s">
        <v>296</v>
      </c>
      <c r="B3" s="26" t="s">
        <v>319</v>
      </c>
      <c r="C3" s="26" t="s">
        <v>266</v>
      </c>
      <c r="D3" s="26" t="s">
        <v>267</v>
      </c>
      <c r="E3" s="11" t="s">
        <v>268</v>
      </c>
      <c r="F3" s="12" t="s">
        <v>62</v>
      </c>
      <c r="G3" s="27" t="s">
        <v>320</v>
      </c>
      <c r="H3" s="28" t="s">
        <v>321</v>
      </c>
      <c r="I3" s="28"/>
      <c r="J3" s="15"/>
      <c r="K3" s="32" t="s">
        <v>322</v>
      </c>
      <c r="L3" s="15" t="s">
        <v>284</v>
      </c>
    </row>
    <row r="4" ht="18.75" spans="1:12">
      <c r="A4" s="25" t="s">
        <v>296</v>
      </c>
      <c r="B4" s="26" t="s">
        <v>319</v>
      </c>
      <c r="C4" s="26" t="s">
        <v>270</v>
      </c>
      <c r="D4" s="26" t="s">
        <v>267</v>
      </c>
      <c r="E4" s="14" t="s">
        <v>271</v>
      </c>
      <c r="F4" s="12" t="s">
        <v>62</v>
      </c>
      <c r="G4" s="27" t="s">
        <v>320</v>
      </c>
      <c r="H4" s="28" t="s">
        <v>321</v>
      </c>
      <c r="I4" s="28"/>
      <c r="J4" s="15"/>
      <c r="K4" s="32" t="s">
        <v>322</v>
      </c>
      <c r="L4" s="15" t="s">
        <v>284</v>
      </c>
    </row>
    <row r="5" ht="18.75" spans="1:12">
      <c r="A5" s="25" t="s">
        <v>296</v>
      </c>
      <c r="B5" s="26" t="s">
        <v>319</v>
      </c>
      <c r="C5" s="26" t="s">
        <v>272</v>
      </c>
      <c r="D5" s="26" t="s">
        <v>267</v>
      </c>
      <c r="E5" s="14" t="s">
        <v>117</v>
      </c>
      <c r="F5" s="12" t="s">
        <v>62</v>
      </c>
      <c r="G5" s="27" t="s">
        <v>320</v>
      </c>
      <c r="H5" s="28" t="s">
        <v>321</v>
      </c>
      <c r="I5" s="9"/>
      <c r="J5" s="9"/>
      <c r="K5" s="32" t="s">
        <v>322</v>
      </c>
      <c r="L5" s="15" t="s">
        <v>284</v>
      </c>
    </row>
    <row r="6" ht="18.75" spans="1:12">
      <c r="A6" s="25"/>
      <c r="B6" s="26"/>
      <c r="C6" s="26"/>
      <c r="D6" s="26"/>
      <c r="E6" s="14"/>
      <c r="F6" s="29"/>
      <c r="G6" s="27"/>
      <c r="H6" s="28"/>
      <c r="I6" s="9"/>
      <c r="J6" s="9"/>
      <c r="K6" s="32" t="s">
        <v>322</v>
      </c>
      <c r="L6" s="15" t="s">
        <v>284</v>
      </c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6" t="s">
        <v>323</v>
      </c>
      <c r="B9" s="17"/>
      <c r="C9" s="17"/>
      <c r="D9" s="17"/>
      <c r="E9" s="18"/>
      <c r="F9" s="19"/>
      <c r="G9" s="31"/>
      <c r="H9" s="16" t="s">
        <v>324</v>
      </c>
      <c r="I9" s="17"/>
      <c r="J9" s="17"/>
      <c r="K9" s="17"/>
      <c r="L9" s="24"/>
    </row>
    <row r="10" ht="16.5" spans="1:12">
      <c r="A10" s="20" t="s">
        <v>325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:L6 L7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251</v>
      </c>
      <c r="B2" s="5" t="s">
        <v>256</v>
      </c>
      <c r="C2" s="5" t="s">
        <v>295</v>
      </c>
      <c r="D2" s="5" t="s">
        <v>254</v>
      </c>
      <c r="E2" s="5" t="s">
        <v>255</v>
      </c>
      <c r="F2" s="4" t="s">
        <v>327</v>
      </c>
      <c r="G2" s="4" t="s">
        <v>278</v>
      </c>
      <c r="H2" s="6" t="s">
        <v>279</v>
      </c>
      <c r="I2" s="22" t="s">
        <v>281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282</v>
      </c>
      <c r="H3" s="8"/>
      <c r="I3" s="23"/>
    </row>
    <row r="4" ht="18.75" spans="1:9">
      <c r="A4" s="9">
        <v>1</v>
      </c>
      <c r="B4" s="9" t="s">
        <v>329</v>
      </c>
      <c r="C4" s="10" t="s">
        <v>330</v>
      </c>
      <c r="D4" s="11" t="s">
        <v>268</v>
      </c>
      <c r="E4" s="12" t="s">
        <v>62</v>
      </c>
      <c r="F4" s="13" t="s">
        <v>331</v>
      </c>
      <c r="G4" s="13" t="s">
        <v>332</v>
      </c>
      <c r="H4" s="13">
        <f>G4+F4</f>
        <v>-0.11</v>
      </c>
      <c r="I4" s="15" t="s">
        <v>284</v>
      </c>
    </row>
    <row r="5" ht="18.75" spans="1:9">
      <c r="A5" s="9">
        <v>2</v>
      </c>
      <c r="B5" s="9" t="s">
        <v>329</v>
      </c>
      <c r="C5" s="10" t="s">
        <v>330</v>
      </c>
      <c r="D5" s="14" t="s">
        <v>271</v>
      </c>
      <c r="E5" s="12" t="s">
        <v>62</v>
      </c>
      <c r="F5" s="13">
        <v>-0.05</v>
      </c>
      <c r="G5" s="13">
        <v>-0.05</v>
      </c>
      <c r="H5" s="13">
        <f>G5+F5</f>
        <v>-0.1</v>
      </c>
      <c r="I5" s="15" t="s">
        <v>284</v>
      </c>
    </row>
    <row r="6" ht="18.75" spans="1:9">
      <c r="A6" s="9">
        <v>3</v>
      </c>
      <c r="B6" s="9" t="s">
        <v>329</v>
      </c>
      <c r="C6" s="10" t="s">
        <v>330</v>
      </c>
      <c r="D6" s="14" t="s">
        <v>117</v>
      </c>
      <c r="E6" s="12" t="s">
        <v>62</v>
      </c>
      <c r="F6" s="13">
        <v>-0.06</v>
      </c>
      <c r="G6" s="13">
        <v>-0.04</v>
      </c>
      <c r="H6" s="13">
        <f>G6+F6</f>
        <v>-0.1</v>
      </c>
      <c r="I6" s="15" t="s">
        <v>284</v>
      </c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333</v>
      </c>
      <c r="B12" s="17"/>
      <c r="C12" s="17"/>
      <c r="D12" s="18"/>
      <c r="E12" s="19"/>
      <c r="F12" s="16" t="s">
        <v>334</v>
      </c>
      <c r="G12" s="17"/>
      <c r="H12" s="18"/>
      <c r="I12" s="24"/>
    </row>
    <row r="13" ht="16.5" spans="1:9">
      <c r="A13" s="20" t="s">
        <v>335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65" t="s">
        <v>35</v>
      </c>
      <c r="C2" s="466"/>
      <c r="D2" s="466"/>
      <c r="E2" s="466"/>
      <c r="F2" s="466"/>
      <c r="G2" s="466"/>
      <c r="H2" s="466"/>
      <c r="I2" s="480"/>
    </row>
    <row r="3" ht="27.95" customHeight="1" spans="2:9">
      <c r="B3" s="467"/>
      <c r="C3" s="468"/>
      <c r="D3" s="469" t="s">
        <v>36</v>
      </c>
      <c r="E3" s="470"/>
      <c r="F3" s="471" t="s">
        <v>37</v>
      </c>
      <c r="G3" s="472"/>
      <c r="H3" s="469" t="s">
        <v>38</v>
      </c>
      <c r="I3" s="481"/>
    </row>
    <row r="4" ht="27.95" customHeight="1" spans="2:9">
      <c r="B4" s="467" t="s">
        <v>39</v>
      </c>
      <c r="C4" s="468" t="s">
        <v>40</v>
      </c>
      <c r="D4" s="468" t="s">
        <v>41</v>
      </c>
      <c r="E4" s="468" t="s">
        <v>42</v>
      </c>
      <c r="F4" s="473" t="s">
        <v>41</v>
      </c>
      <c r="G4" s="473" t="s">
        <v>42</v>
      </c>
      <c r="H4" s="468" t="s">
        <v>41</v>
      </c>
      <c r="I4" s="482" t="s">
        <v>42</v>
      </c>
    </row>
    <row r="5" ht="27.95" customHeight="1" spans="2:9">
      <c r="B5" s="474" t="s">
        <v>43</v>
      </c>
      <c r="C5" s="9">
        <v>13</v>
      </c>
      <c r="D5" s="9">
        <v>0</v>
      </c>
      <c r="E5" s="9">
        <v>1</v>
      </c>
      <c r="F5" s="475">
        <v>0</v>
      </c>
      <c r="G5" s="475">
        <v>1</v>
      </c>
      <c r="H5" s="9">
        <v>1</v>
      </c>
      <c r="I5" s="483">
        <v>2</v>
      </c>
    </row>
    <row r="6" ht="27.95" customHeight="1" spans="2:9">
      <c r="B6" s="474" t="s">
        <v>44</v>
      </c>
      <c r="C6" s="9">
        <v>20</v>
      </c>
      <c r="D6" s="9">
        <v>0</v>
      </c>
      <c r="E6" s="9">
        <v>1</v>
      </c>
      <c r="F6" s="475">
        <v>1</v>
      </c>
      <c r="G6" s="475">
        <v>2</v>
      </c>
      <c r="H6" s="9">
        <v>2</v>
      </c>
      <c r="I6" s="483">
        <v>3</v>
      </c>
    </row>
    <row r="7" ht="27.95" customHeight="1" spans="2:9">
      <c r="B7" s="474" t="s">
        <v>45</v>
      </c>
      <c r="C7" s="9">
        <v>32</v>
      </c>
      <c r="D7" s="9">
        <v>0</v>
      </c>
      <c r="E7" s="9">
        <v>1</v>
      </c>
      <c r="F7" s="475">
        <v>2</v>
      </c>
      <c r="G7" s="475">
        <v>3</v>
      </c>
      <c r="H7" s="9">
        <v>3</v>
      </c>
      <c r="I7" s="483">
        <v>4</v>
      </c>
    </row>
    <row r="8" ht="27.95" customHeight="1" spans="2:9">
      <c r="B8" s="474" t="s">
        <v>46</v>
      </c>
      <c r="C8" s="9">
        <v>50</v>
      </c>
      <c r="D8" s="9">
        <v>1</v>
      </c>
      <c r="E8" s="9">
        <v>2</v>
      </c>
      <c r="F8" s="475">
        <v>3</v>
      </c>
      <c r="G8" s="475">
        <v>4</v>
      </c>
      <c r="H8" s="9">
        <v>5</v>
      </c>
      <c r="I8" s="483">
        <v>6</v>
      </c>
    </row>
    <row r="9" ht="27.95" customHeight="1" spans="2:9">
      <c r="B9" s="474" t="s">
        <v>47</v>
      </c>
      <c r="C9" s="9">
        <v>80</v>
      </c>
      <c r="D9" s="9">
        <v>2</v>
      </c>
      <c r="E9" s="9">
        <v>3</v>
      </c>
      <c r="F9" s="475">
        <v>5</v>
      </c>
      <c r="G9" s="475">
        <v>6</v>
      </c>
      <c r="H9" s="9">
        <v>7</v>
      </c>
      <c r="I9" s="483">
        <v>8</v>
      </c>
    </row>
    <row r="10" ht="27.95" customHeight="1" spans="2:9">
      <c r="B10" s="474" t="s">
        <v>48</v>
      </c>
      <c r="C10" s="9">
        <v>125</v>
      </c>
      <c r="D10" s="9">
        <v>3</v>
      </c>
      <c r="E10" s="9">
        <v>4</v>
      </c>
      <c r="F10" s="475">
        <v>7</v>
      </c>
      <c r="G10" s="475">
        <v>8</v>
      </c>
      <c r="H10" s="9">
        <v>10</v>
      </c>
      <c r="I10" s="483">
        <v>11</v>
      </c>
    </row>
    <row r="11" ht="27.95" customHeight="1" spans="2:9">
      <c r="B11" s="474" t="s">
        <v>49</v>
      </c>
      <c r="C11" s="9">
        <v>200</v>
      </c>
      <c r="D11" s="9">
        <v>5</v>
      </c>
      <c r="E11" s="9">
        <v>6</v>
      </c>
      <c r="F11" s="475">
        <v>10</v>
      </c>
      <c r="G11" s="475">
        <v>11</v>
      </c>
      <c r="H11" s="9">
        <v>14</v>
      </c>
      <c r="I11" s="483">
        <v>15</v>
      </c>
    </row>
    <row r="12" ht="27.95" customHeight="1" spans="2:9">
      <c r="B12" s="476" t="s">
        <v>50</v>
      </c>
      <c r="C12" s="477">
        <v>315</v>
      </c>
      <c r="D12" s="477">
        <v>7</v>
      </c>
      <c r="E12" s="477">
        <v>8</v>
      </c>
      <c r="F12" s="478">
        <v>14</v>
      </c>
      <c r="G12" s="478">
        <v>15</v>
      </c>
      <c r="H12" s="477">
        <v>21</v>
      </c>
      <c r="I12" s="484">
        <v>22</v>
      </c>
    </row>
    <row r="14" spans="2:4">
      <c r="B14" s="479" t="s">
        <v>51</v>
      </c>
      <c r="C14" s="479"/>
      <c r="D14" s="47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workbookViewId="0">
      <selection activeCell="M21" sqref="M21"/>
    </sheetView>
  </sheetViews>
  <sheetFormatPr defaultColWidth="10.375" defaultRowHeight="16.5" customHeight="1"/>
  <cols>
    <col min="1" max="1" width="11.125" style="268" customWidth="1"/>
    <col min="2" max="9" width="10.375" style="268"/>
    <col min="10" max="10" width="8.875" style="268" customWidth="1"/>
    <col min="11" max="11" width="12" style="268" customWidth="1"/>
    <col min="12" max="16384" width="10.375" style="268"/>
  </cols>
  <sheetData>
    <row r="1" ht="21" spans="1:11">
      <c r="A1" s="390" t="s">
        <v>52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ht="15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3" t="s">
        <v>56</v>
      </c>
      <c r="J2" s="343"/>
      <c r="K2" s="344"/>
    </row>
    <row r="3" ht="14.25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ht="14.25" spans="1:11">
      <c r="A4" s="279" t="s">
        <v>61</v>
      </c>
      <c r="B4" s="151" t="s">
        <v>62</v>
      </c>
      <c r="C4" s="152"/>
      <c r="D4" s="279" t="s">
        <v>63</v>
      </c>
      <c r="E4" s="280"/>
      <c r="F4" s="281">
        <v>45478</v>
      </c>
      <c r="G4" s="282"/>
      <c r="H4" s="279" t="s">
        <v>64</v>
      </c>
      <c r="I4" s="280"/>
      <c r="J4" s="151" t="s">
        <v>65</v>
      </c>
      <c r="K4" s="152" t="s">
        <v>66</v>
      </c>
    </row>
    <row r="5" ht="14.25" spans="1:11">
      <c r="A5" s="283" t="s">
        <v>67</v>
      </c>
      <c r="B5" s="151" t="s">
        <v>68</v>
      </c>
      <c r="C5" s="152"/>
      <c r="D5" s="279" t="s">
        <v>69</v>
      </c>
      <c r="E5" s="280"/>
      <c r="F5" s="281">
        <v>45410</v>
      </c>
      <c r="G5" s="282"/>
      <c r="H5" s="279" t="s">
        <v>70</v>
      </c>
      <c r="I5" s="280"/>
      <c r="J5" s="151" t="s">
        <v>65</v>
      </c>
      <c r="K5" s="152" t="s">
        <v>66</v>
      </c>
    </row>
    <row r="6" ht="14.25" spans="1:11">
      <c r="A6" s="279" t="s">
        <v>71</v>
      </c>
      <c r="B6" s="284" t="s">
        <v>72</v>
      </c>
      <c r="C6" s="285">
        <v>6</v>
      </c>
      <c r="D6" s="283" t="s">
        <v>73</v>
      </c>
      <c r="E6" s="286"/>
      <c r="F6" s="281">
        <v>45427</v>
      </c>
      <c r="G6" s="282"/>
      <c r="H6" s="279" t="s">
        <v>74</v>
      </c>
      <c r="I6" s="280"/>
      <c r="J6" s="151" t="s">
        <v>65</v>
      </c>
      <c r="K6" s="152" t="s">
        <v>66</v>
      </c>
    </row>
    <row r="7" ht="14.25" spans="1:11">
      <c r="A7" s="279" t="s">
        <v>75</v>
      </c>
      <c r="B7" s="287">
        <v>5129</v>
      </c>
      <c r="C7" s="288"/>
      <c r="D7" s="283" t="s">
        <v>76</v>
      </c>
      <c r="E7" s="289"/>
      <c r="F7" s="281">
        <v>45432</v>
      </c>
      <c r="G7" s="282"/>
      <c r="H7" s="279" t="s">
        <v>77</v>
      </c>
      <c r="I7" s="280"/>
      <c r="J7" s="151" t="s">
        <v>65</v>
      </c>
      <c r="K7" s="152" t="s">
        <v>66</v>
      </c>
    </row>
    <row r="8" ht="15" spans="1:11">
      <c r="A8" s="290" t="s">
        <v>78</v>
      </c>
      <c r="B8" s="291" t="s">
        <v>79</v>
      </c>
      <c r="C8" s="292"/>
      <c r="D8" s="293" t="s">
        <v>80</v>
      </c>
      <c r="E8" s="294"/>
      <c r="F8" s="295">
        <v>45437</v>
      </c>
      <c r="G8" s="296"/>
      <c r="H8" s="293" t="s">
        <v>81</v>
      </c>
      <c r="I8" s="294"/>
      <c r="J8" s="313" t="s">
        <v>65</v>
      </c>
      <c r="K8" s="345" t="s">
        <v>66</v>
      </c>
    </row>
    <row r="9" ht="15" spans="1:11">
      <c r="A9" s="391" t="s">
        <v>82</v>
      </c>
      <c r="B9" s="392"/>
      <c r="C9" s="392"/>
      <c r="D9" s="393"/>
      <c r="E9" s="393"/>
      <c r="F9" s="393"/>
      <c r="G9" s="393"/>
      <c r="H9" s="393"/>
      <c r="I9" s="393"/>
      <c r="J9" s="393"/>
      <c r="K9" s="445"/>
    </row>
    <row r="10" ht="15" spans="1:11">
      <c r="A10" s="394" t="s">
        <v>83</v>
      </c>
      <c r="B10" s="395"/>
      <c r="C10" s="395"/>
      <c r="D10" s="395"/>
      <c r="E10" s="395"/>
      <c r="F10" s="395"/>
      <c r="G10" s="395"/>
      <c r="H10" s="395"/>
      <c r="I10" s="395"/>
      <c r="J10" s="395"/>
      <c r="K10" s="446"/>
    </row>
    <row r="11" ht="14.25" spans="1:11">
      <c r="A11" s="396" t="s">
        <v>84</v>
      </c>
      <c r="B11" s="397" t="s">
        <v>85</v>
      </c>
      <c r="C11" s="398" t="s">
        <v>86</v>
      </c>
      <c r="D11" s="399"/>
      <c r="E11" s="400" t="s">
        <v>87</v>
      </c>
      <c r="F11" s="397" t="s">
        <v>85</v>
      </c>
      <c r="G11" s="398" t="s">
        <v>86</v>
      </c>
      <c r="H11" s="398" t="s">
        <v>88</v>
      </c>
      <c r="I11" s="400" t="s">
        <v>89</v>
      </c>
      <c r="J11" s="397" t="s">
        <v>85</v>
      </c>
      <c r="K11" s="447" t="s">
        <v>86</v>
      </c>
    </row>
    <row r="12" ht="14.25" spans="1:11">
      <c r="A12" s="283" t="s">
        <v>90</v>
      </c>
      <c r="B12" s="303" t="s">
        <v>85</v>
      </c>
      <c r="C12" s="151" t="s">
        <v>86</v>
      </c>
      <c r="D12" s="289"/>
      <c r="E12" s="286" t="s">
        <v>91</v>
      </c>
      <c r="F12" s="303" t="s">
        <v>85</v>
      </c>
      <c r="G12" s="151" t="s">
        <v>86</v>
      </c>
      <c r="H12" s="151" t="s">
        <v>88</v>
      </c>
      <c r="I12" s="286" t="s">
        <v>92</v>
      </c>
      <c r="J12" s="303" t="s">
        <v>85</v>
      </c>
      <c r="K12" s="152" t="s">
        <v>86</v>
      </c>
    </row>
    <row r="13" ht="14.25" spans="1:11">
      <c r="A13" s="283" t="s">
        <v>93</v>
      </c>
      <c r="B13" s="303" t="s">
        <v>85</v>
      </c>
      <c r="C13" s="151" t="s">
        <v>86</v>
      </c>
      <c r="D13" s="289"/>
      <c r="E13" s="286" t="s">
        <v>94</v>
      </c>
      <c r="F13" s="151" t="s">
        <v>95</v>
      </c>
      <c r="G13" s="151" t="s">
        <v>96</v>
      </c>
      <c r="H13" s="151" t="s">
        <v>88</v>
      </c>
      <c r="I13" s="286" t="s">
        <v>97</v>
      </c>
      <c r="J13" s="303" t="s">
        <v>85</v>
      </c>
      <c r="K13" s="152" t="s">
        <v>86</v>
      </c>
    </row>
    <row r="14" ht="15" spans="1:11">
      <c r="A14" s="293" t="s">
        <v>98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47"/>
    </row>
    <row r="15" ht="15" spans="1:11">
      <c r="A15" s="394" t="s">
        <v>99</v>
      </c>
      <c r="B15" s="395"/>
      <c r="C15" s="395"/>
      <c r="D15" s="395"/>
      <c r="E15" s="395"/>
      <c r="F15" s="395"/>
      <c r="G15" s="395"/>
      <c r="H15" s="395"/>
      <c r="I15" s="395"/>
      <c r="J15" s="395"/>
      <c r="K15" s="446"/>
    </row>
    <row r="16" ht="14.25" spans="1:11">
      <c r="A16" s="401" t="s">
        <v>100</v>
      </c>
      <c r="B16" s="398" t="s">
        <v>95</v>
      </c>
      <c r="C16" s="398" t="s">
        <v>96</v>
      </c>
      <c r="D16" s="402"/>
      <c r="E16" s="403" t="s">
        <v>101</v>
      </c>
      <c r="F16" s="398" t="s">
        <v>95</v>
      </c>
      <c r="G16" s="398" t="s">
        <v>96</v>
      </c>
      <c r="H16" s="404"/>
      <c r="I16" s="403" t="s">
        <v>102</v>
      </c>
      <c r="J16" s="398" t="s">
        <v>95</v>
      </c>
      <c r="K16" s="447" t="s">
        <v>96</v>
      </c>
    </row>
    <row r="17" customHeight="1" spans="1:22">
      <c r="A17" s="320" t="s">
        <v>103</v>
      </c>
      <c r="B17" s="151" t="s">
        <v>95</v>
      </c>
      <c r="C17" s="151" t="s">
        <v>96</v>
      </c>
      <c r="D17" s="405"/>
      <c r="E17" s="321" t="s">
        <v>104</v>
      </c>
      <c r="F17" s="151" t="s">
        <v>95</v>
      </c>
      <c r="G17" s="151" t="s">
        <v>96</v>
      </c>
      <c r="H17" s="406"/>
      <c r="I17" s="321" t="s">
        <v>105</v>
      </c>
      <c r="J17" s="151" t="s">
        <v>95</v>
      </c>
      <c r="K17" s="152" t="s">
        <v>96</v>
      </c>
      <c r="L17" s="448"/>
      <c r="M17" s="448"/>
      <c r="N17" s="448"/>
      <c r="O17" s="448"/>
      <c r="P17" s="448"/>
      <c r="Q17" s="448"/>
      <c r="R17" s="448"/>
      <c r="S17" s="448"/>
      <c r="T17" s="448"/>
      <c r="U17" s="448"/>
      <c r="V17" s="448"/>
    </row>
    <row r="18" ht="18" customHeight="1" spans="1:11">
      <c r="A18" s="407" t="s">
        <v>106</v>
      </c>
      <c r="B18" s="408"/>
      <c r="C18" s="408"/>
      <c r="D18" s="408"/>
      <c r="E18" s="408"/>
      <c r="F18" s="408"/>
      <c r="G18" s="408"/>
      <c r="H18" s="408"/>
      <c r="I18" s="408"/>
      <c r="J18" s="408"/>
      <c r="K18" s="449"/>
    </row>
    <row r="19" s="389" customFormat="1" ht="18" customHeight="1" spans="1:11">
      <c r="A19" s="394" t="s">
        <v>107</v>
      </c>
      <c r="B19" s="395"/>
      <c r="C19" s="395"/>
      <c r="D19" s="395"/>
      <c r="E19" s="395"/>
      <c r="F19" s="395"/>
      <c r="G19" s="395"/>
      <c r="H19" s="395"/>
      <c r="I19" s="395"/>
      <c r="J19" s="395"/>
      <c r="K19" s="446"/>
    </row>
    <row r="20" customHeight="1" spans="1:11">
      <c r="A20" s="409" t="s">
        <v>108</v>
      </c>
      <c r="B20" s="410"/>
      <c r="C20" s="410"/>
      <c r="D20" s="410"/>
      <c r="E20" s="410"/>
      <c r="F20" s="410"/>
      <c r="G20" s="410"/>
      <c r="H20" s="410"/>
      <c r="I20" s="410"/>
      <c r="J20" s="410"/>
      <c r="K20" s="450"/>
    </row>
    <row r="21" ht="21.75" customHeight="1" spans="1:11">
      <c r="A21" s="411" t="s">
        <v>109</v>
      </c>
      <c r="B21" s="412"/>
      <c r="C21" s="413" t="s">
        <v>110</v>
      </c>
      <c r="D21" s="413" t="s">
        <v>111</v>
      </c>
      <c r="E21" s="413" t="s">
        <v>112</v>
      </c>
      <c r="F21" s="413" t="s">
        <v>113</v>
      </c>
      <c r="G21" s="413" t="s">
        <v>114</v>
      </c>
      <c r="H21" s="414" t="s">
        <v>115</v>
      </c>
      <c r="I21" s="412"/>
      <c r="J21" s="451"/>
      <c r="K21" s="352" t="s">
        <v>116</v>
      </c>
    </row>
    <row r="22" ht="23" customHeight="1" spans="1:11">
      <c r="A22" s="415" t="s">
        <v>117</v>
      </c>
      <c r="B22" s="416"/>
      <c r="C22" s="416" t="s">
        <v>95</v>
      </c>
      <c r="D22" s="416" t="s">
        <v>95</v>
      </c>
      <c r="E22" s="416" t="s">
        <v>95</v>
      </c>
      <c r="F22" s="416" t="s">
        <v>95</v>
      </c>
      <c r="G22" s="416" t="s">
        <v>95</v>
      </c>
      <c r="H22" s="416" t="s">
        <v>95</v>
      </c>
      <c r="I22" s="416"/>
      <c r="J22" s="416"/>
      <c r="K22" s="452" t="s">
        <v>95</v>
      </c>
    </row>
    <row r="23" ht="23" customHeight="1" spans="1:11">
      <c r="A23" s="415" t="s">
        <v>118</v>
      </c>
      <c r="B23" s="416"/>
      <c r="C23" s="416" t="s">
        <v>95</v>
      </c>
      <c r="D23" s="416" t="s">
        <v>95</v>
      </c>
      <c r="E23" s="416" t="s">
        <v>95</v>
      </c>
      <c r="F23" s="416" t="s">
        <v>95</v>
      </c>
      <c r="G23" s="416" t="s">
        <v>95</v>
      </c>
      <c r="H23" s="416" t="s">
        <v>95</v>
      </c>
      <c r="I23" s="416"/>
      <c r="J23" s="416"/>
      <c r="K23" s="452" t="s">
        <v>95</v>
      </c>
    </row>
    <row r="24" ht="23" customHeight="1" spans="1:11">
      <c r="A24" s="415" t="s">
        <v>119</v>
      </c>
      <c r="B24" s="417"/>
      <c r="C24" s="416" t="s">
        <v>95</v>
      </c>
      <c r="D24" s="416" t="s">
        <v>95</v>
      </c>
      <c r="E24" s="416" t="s">
        <v>95</v>
      </c>
      <c r="F24" s="416" t="s">
        <v>95</v>
      </c>
      <c r="G24" s="416" t="s">
        <v>95</v>
      </c>
      <c r="H24" s="416" t="s">
        <v>95</v>
      </c>
      <c r="I24" s="416"/>
      <c r="J24" s="416"/>
      <c r="K24" s="452" t="s">
        <v>95</v>
      </c>
    </row>
    <row r="25" ht="23" customHeight="1" spans="1:11">
      <c r="A25" s="418"/>
      <c r="B25" s="419"/>
      <c r="C25" s="416"/>
      <c r="D25" s="416"/>
      <c r="E25" s="416"/>
      <c r="F25" s="416"/>
      <c r="G25" s="416"/>
      <c r="H25" s="416"/>
      <c r="I25" s="419"/>
      <c r="J25" s="419"/>
      <c r="K25" s="453"/>
    </row>
    <row r="26" ht="23" customHeight="1" spans="1:11">
      <c r="A26" s="420"/>
      <c r="B26" s="419"/>
      <c r="C26" s="419"/>
      <c r="D26" s="419"/>
      <c r="E26" s="419"/>
      <c r="F26" s="419"/>
      <c r="G26" s="419"/>
      <c r="H26" s="419"/>
      <c r="I26" s="419"/>
      <c r="J26" s="419"/>
      <c r="K26" s="453"/>
    </row>
    <row r="27" ht="23" customHeight="1" spans="1:11">
      <c r="A27" s="420"/>
      <c r="B27" s="419"/>
      <c r="C27" s="419"/>
      <c r="D27" s="419"/>
      <c r="E27" s="419"/>
      <c r="F27" s="419"/>
      <c r="G27" s="419"/>
      <c r="H27" s="419"/>
      <c r="I27" s="419"/>
      <c r="J27" s="419"/>
      <c r="K27" s="453"/>
    </row>
    <row r="28" ht="18" customHeight="1" spans="1:11">
      <c r="A28" s="421" t="s">
        <v>120</v>
      </c>
      <c r="B28" s="422"/>
      <c r="C28" s="422"/>
      <c r="D28" s="422"/>
      <c r="E28" s="422"/>
      <c r="F28" s="422"/>
      <c r="G28" s="422"/>
      <c r="H28" s="422"/>
      <c r="I28" s="422"/>
      <c r="J28" s="422"/>
      <c r="K28" s="454"/>
    </row>
    <row r="29" ht="18.75" customHeight="1" spans="1:11">
      <c r="A29" s="423"/>
      <c r="B29" s="424"/>
      <c r="C29" s="424"/>
      <c r="D29" s="424"/>
      <c r="E29" s="424"/>
      <c r="F29" s="424"/>
      <c r="G29" s="424"/>
      <c r="H29" s="424"/>
      <c r="I29" s="424"/>
      <c r="J29" s="424"/>
      <c r="K29" s="455"/>
    </row>
    <row r="30" ht="18.75" customHeight="1" spans="1:11">
      <c r="A30" s="425"/>
      <c r="B30" s="426"/>
      <c r="C30" s="426"/>
      <c r="D30" s="426"/>
      <c r="E30" s="426"/>
      <c r="F30" s="426"/>
      <c r="G30" s="426"/>
      <c r="H30" s="426"/>
      <c r="I30" s="426"/>
      <c r="J30" s="426"/>
      <c r="K30" s="456"/>
    </row>
    <row r="31" ht="18" customHeight="1" spans="1:11">
      <c r="A31" s="421" t="s">
        <v>121</v>
      </c>
      <c r="B31" s="422"/>
      <c r="C31" s="422"/>
      <c r="D31" s="422"/>
      <c r="E31" s="422"/>
      <c r="F31" s="422"/>
      <c r="G31" s="422"/>
      <c r="H31" s="422"/>
      <c r="I31" s="422"/>
      <c r="J31" s="422"/>
      <c r="K31" s="454"/>
    </row>
    <row r="32" ht="14.25" spans="1:11">
      <c r="A32" s="427" t="s">
        <v>122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57"/>
    </row>
    <row r="33" ht="15" spans="1:11">
      <c r="A33" s="159" t="s">
        <v>123</v>
      </c>
      <c r="B33" s="160"/>
      <c r="C33" s="151" t="s">
        <v>65</v>
      </c>
      <c r="D33" s="151" t="s">
        <v>66</v>
      </c>
      <c r="E33" s="429" t="s">
        <v>124</v>
      </c>
      <c r="F33" s="430"/>
      <c r="G33" s="430"/>
      <c r="H33" s="430"/>
      <c r="I33" s="430"/>
      <c r="J33" s="430"/>
      <c r="K33" s="458"/>
    </row>
    <row r="34" ht="15" spans="1:11">
      <c r="A34" s="431" t="s">
        <v>125</v>
      </c>
      <c r="B34" s="431"/>
      <c r="C34" s="431"/>
      <c r="D34" s="431"/>
      <c r="E34" s="431"/>
      <c r="F34" s="431"/>
      <c r="G34" s="431"/>
      <c r="H34" s="431"/>
      <c r="I34" s="431"/>
      <c r="J34" s="431"/>
      <c r="K34" s="431"/>
    </row>
    <row r="35" ht="21" customHeight="1" spans="1:11">
      <c r="A35" s="432" t="s">
        <v>126</v>
      </c>
      <c r="B35" s="433"/>
      <c r="C35" s="433"/>
      <c r="D35" s="433"/>
      <c r="E35" s="433"/>
      <c r="F35" s="433"/>
      <c r="G35" s="433"/>
      <c r="H35" s="433"/>
      <c r="I35" s="433"/>
      <c r="J35" s="433"/>
      <c r="K35" s="459"/>
    </row>
    <row r="36" ht="21" customHeight="1" spans="1:11">
      <c r="A36" s="328" t="s">
        <v>127</v>
      </c>
      <c r="B36" s="329"/>
      <c r="C36" s="329"/>
      <c r="D36" s="329"/>
      <c r="E36" s="329"/>
      <c r="F36" s="329"/>
      <c r="G36" s="329"/>
      <c r="H36" s="329"/>
      <c r="I36" s="329"/>
      <c r="J36" s="329"/>
      <c r="K36" s="358"/>
    </row>
    <row r="37" ht="21" customHeight="1" spans="1:11">
      <c r="A37" s="328" t="s">
        <v>128</v>
      </c>
      <c r="B37" s="329"/>
      <c r="C37" s="329"/>
      <c r="D37" s="329"/>
      <c r="E37" s="329"/>
      <c r="F37" s="329"/>
      <c r="G37" s="329"/>
      <c r="H37" s="329"/>
      <c r="I37" s="329"/>
      <c r="J37" s="329"/>
      <c r="K37" s="358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58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58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58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58"/>
    </row>
    <row r="42" spans="1:11">
      <c r="A42" s="434" t="s">
        <v>129</v>
      </c>
      <c r="B42" s="435"/>
      <c r="C42" s="435"/>
      <c r="D42" s="435"/>
      <c r="E42" s="435"/>
      <c r="F42" s="435"/>
      <c r="G42" s="435"/>
      <c r="H42" s="435"/>
      <c r="I42" s="435"/>
      <c r="J42" s="435"/>
      <c r="K42" s="460"/>
    </row>
    <row r="43" ht="15" spans="1:11">
      <c r="A43" s="394" t="s">
        <v>130</v>
      </c>
      <c r="B43" s="395"/>
      <c r="C43" s="395"/>
      <c r="D43" s="395"/>
      <c r="E43" s="395"/>
      <c r="F43" s="395"/>
      <c r="G43" s="395"/>
      <c r="H43" s="395"/>
      <c r="I43" s="395"/>
      <c r="J43" s="395"/>
      <c r="K43" s="446"/>
    </row>
    <row r="44" ht="14.25" spans="1:11">
      <c r="A44" s="401" t="s">
        <v>131</v>
      </c>
      <c r="B44" s="398" t="s">
        <v>95</v>
      </c>
      <c r="C44" s="398" t="s">
        <v>96</v>
      </c>
      <c r="D44" s="398" t="s">
        <v>88</v>
      </c>
      <c r="E44" s="403" t="s">
        <v>132</v>
      </c>
      <c r="F44" s="398" t="s">
        <v>95</v>
      </c>
      <c r="G44" s="398" t="s">
        <v>96</v>
      </c>
      <c r="H44" s="398" t="s">
        <v>88</v>
      </c>
      <c r="I44" s="403" t="s">
        <v>133</v>
      </c>
      <c r="J44" s="398" t="s">
        <v>95</v>
      </c>
      <c r="K44" s="447" t="s">
        <v>96</v>
      </c>
    </row>
    <row r="45" ht="14.25" spans="1:11">
      <c r="A45" s="320" t="s">
        <v>87</v>
      </c>
      <c r="B45" s="151" t="s">
        <v>95</v>
      </c>
      <c r="C45" s="151" t="s">
        <v>96</v>
      </c>
      <c r="D45" s="151" t="s">
        <v>88</v>
      </c>
      <c r="E45" s="321" t="s">
        <v>94</v>
      </c>
      <c r="F45" s="151" t="s">
        <v>95</v>
      </c>
      <c r="G45" s="151" t="s">
        <v>96</v>
      </c>
      <c r="H45" s="151" t="s">
        <v>88</v>
      </c>
      <c r="I45" s="321" t="s">
        <v>105</v>
      </c>
      <c r="J45" s="151" t="s">
        <v>95</v>
      </c>
      <c r="K45" s="152" t="s">
        <v>96</v>
      </c>
    </row>
    <row r="46" ht="15" spans="1:11">
      <c r="A46" s="293" t="s">
        <v>98</v>
      </c>
      <c r="B46" s="294"/>
      <c r="C46" s="294"/>
      <c r="D46" s="294"/>
      <c r="E46" s="294"/>
      <c r="F46" s="294"/>
      <c r="G46" s="294"/>
      <c r="H46" s="294"/>
      <c r="I46" s="294"/>
      <c r="J46" s="294"/>
      <c r="K46" s="347"/>
    </row>
    <row r="47" ht="15" spans="1:11">
      <c r="A47" s="431" t="s">
        <v>134</v>
      </c>
      <c r="B47" s="431"/>
      <c r="C47" s="431"/>
      <c r="D47" s="431"/>
      <c r="E47" s="431"/>
      <c r="F47" s="431"/>
      <c r="G47" s="431"/>
      <c r="H47" s="431"/>
      <c r="I47" s="431"/>
      <c r="J47" s="431"/>
      <c r="K47" s="431"/>
    </row>
    <row r="48" ht="15" spans="1:11">
      <c r="A48" s="432"/>
      <c r="B48" s="433"/>
      <c r="C48" s="433"/>
      <c r="D48" s="433"/>
      <c r="E48" s="433"/>
      <c r="F48" s="433"/>
      <c r="G48" s="433"/>
      <c r="H48" s="433"/>
      <c r="I48" s="433"/>
      <c r="J48" s="433"/>
      <c r="K48" s="459"/>
    </row>
    <row r="49" ht="15" spans="1:11">
      <c r="A49" s="436" t="s">
        <v>135</v>
      </c>
      <c r="B49" s="437" t="s">
        <v>136</v>
      </c>
      <c r="C49" s="437"/>
      <c r="D49" s="438" t="s">
        <v>137</v>
      </c>
      <c r="E49" s="439" t="s">
        <v>138</v>
      </c>
      <c r="F49" s="440" t="s">
        <v>139</v>
      </c>
      <c r="G49" s="441">
        <v>45412</v>
      </c>
      <c r="H49" s="442" t="s">
        <v>140</v>
      </c>
      <c r="I49" s="461"/>
      <c r="J49" s="462" t="s">
        <v>141</v>
      </c>
      <c r="K49" s="463"/>
    </row>
    <row r="50" ht="15" spans="1:11">
      <c r="A50" s="431" t="s">
        <v>142</v>
      </c>
      <c r="B50" s="431"/>
      <c r="C50" s="431"/>
      <c r="D50" s="431"/>
      <c r="E50" s="431"/>
      <c r="F50" s="431"/>
      <c r="G50" s="431"/>
      <c r="H50" s="431"/>
      <c r="I50" s="431"/>
      <c r="J50" s="431"/>
      <c r="K50" s="431"/>
    </row>
    <row r="51" ht="24" customHeight="1" spans="1:11">
      <c r="A51" s="443" t="s">
        <v>143</v>
      </c>
      <c r="B51" s="444"/>
      <c r="C51" s="444"/>
      <c r="D51" s="444"/>
      <c r="E51" s="444"/>
      <c r="F51" s="444"/>
      <c r="G51" s="444"/>
      <c r="H51" s="444"/>
      <c r="I51" s="444"/>
      <c r="J51" s="444"/>
      <c r="K51" s="464"/>
    </row>
    <row r="52" ht="15" spans="1:11">
      <c r="A52" s="436" t="s">
        <v>135</v>
      </c>
      <c r="B52" s="437" t="s">
        <v>136</v>
      </c>
      <c r="C52" s="437"/>
      <c r="D52" s="438" t="s">
        <v>137</v>
      </c>
      <c r="E52" s="439" t="s">
        <v>138</v>
      </c>
      <c r="F52" s="440" t="s">
        <v>144</v>
      </c>
      <c r="G52" s="441">
        <v>45412</v>
      </c>
      <c r="H52" s="442" t="s">
        <v>140</v>
      </c>
      <c r="I52" s="461"/>
      <c r="J52" s="462" t="s">
        <v>141</v>
      </c>
      <c r="K52" s="46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0"/>
  <sheetViews>
    <sheetView workbookViewId="0">
      <selection activeCell="Q15" sqref="Q15"/>
    </sheetView>
  </sheetViews>
  <sheetFormatPr defaultColWidth="9" defaultRowHeight="14.25"/>
  <cols>
    <col min="1" max="1" width="19.25" style="87" customWidth="1"/>
    <col min="2" max="2" width="9" style="87" customWidth="1"/>
    <col min="3" max="4" width="8.5" style="88" customWidth="1"/>
    <col min="5" max="7" width="8.5" style="87" customWidth="1"/>
    <col min="8" max="8" width="6.5" style="87" customWidth="1"/>
    <col min="9" max="9" width="2.75" style="87" customWidth="1"/>
    <col min="10" max="10" width="9.15833333333333" style="87" customWidth="1"/>
    <col min="11" max="11" width="10.75" style="87" customWidth="1"/>
    <col min="12" max="15" width="9.75" style="87" customWidth="1"/>
    <col min="16" max="16" width="9.75" style="364" customWidth="1"/>
    <col min="17" max="254" width="9" style="87"/>
    <col min="255" max="16384" width="9" style="90"/>
  </cols>
  <sheetData>
    <row r="1" s="87" customFormat="1" ht="29" customHeight="1" spans="1:257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37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  <c r="IW1" s="90"/>
    </row>
    <row r="2" s="87" customFormat="1" ht="20" customHeight="1" spans="1:257">
      <c r="A2" s="224" t="s">
        <v>61</v>
      </c>
      <c r="B2" s="365" t="str">
        <f>首期!B4</f>
        <v>TAUUAM91533</v>
      </c>
      <c r="C2" s="366"/>
      <c r="D2" s="367"/>
      <c r="E2" s="227" t="s">
        <v>67</v>
      </c>
      <c r="F2" s="228" t="s">
        <v>146</v>
      </c>
      <c r="G2" s="228"/>
      <c r="H2" s="228"/>
      <c r="I2" s="371"/>
      <c r="J2" s="372" t="s">
        <v>57</v>
      </c>
      <c r="K2" s="247" t="s">
        <v>56</v>
      </c>
      <c r="L2" s="247"/>
      <c r="M2" s="247"/>
      <c r="N2" s="247"/>
      <c r="O2" s="373"/>
      <c r="P2" s="374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  <c r="IW2" s="90"/>
    </row>
    <row r="3" s="87" customFormat="1" spans="1:257">
      <c r="A3" s="231" t="s">
        <v>147</v>
      </c>
      <c r="B3" s="101" t="s">
        <v>148</v>
      </c>
      <c r="C3" s="102"/>
      <c r="D3" s="101"/>
      <c r="E3" s="101"/>
      <c r="F3" s="101"/>
      <c r="G3" s="101"/>
      <c r="H3" s="101"/>
      <c r="I3" s="375"/>
      <c r="J3" s="131"/>
      <c r="K3" s="131"/>
      <c r="L3" s="131"/>
      <c r="M3" s="131"/>
      <c r="N3" s="131"/>
      <c r="O3" s="376"/>
      <c r="P3" s="377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  <c r="IW3" s="90"/>
    </row>
    <row r="4" s="87" customFormat="1" ht="16.5" spans="1:257">
      <c r="A4" s="231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/>
      <c r="I4" s="375"/>
      <c r="J4" s="378"/>
      <c r="K4" s="379" t="s">
        <v>119</v>
      </c>
      <c r="L4" s="379" t="s">
        <v>149</v>
      </c>
      <c r="M4" s="379" t="s">
        <v>150</v>
      </c>
      <c r="N4" s="380"/>
      <c r="O4" s="380"/>
      <c r="P4" s="381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</row>
    <row r="5" s="87" customFormat="1" ht="16.5" spans="1:257">
      <c r="A5" s="231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253"/>
      <c r="K5" s="382" t="s">
        <v>112</v>
      </c>
      <c r="L5" s="383" t="s">
        <v>112</v>
      </c>
      <c r="M5" s="383" t="s">
        <v>112</v>
      </c>
      <c r="N5" s="384"/>
      <c r="O5" s="382"/>
      <c r="P5" s="385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</row>
    <row r="6" s="87" customFormat="1" ht="20" customHeight="1" spans="1:257">
      <c r="A6" s="232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253"/>
      <c r="K6" s="253" t="s">
        <v>158</v>
      </c>
      <c r="L6" s="253" t="s">
        <v>159</v>
      </c>
      <c r="M6" s="253" t="s">
        <v>160</v>
      </c>
      <c r="N6" s="253"/>
      <c r="O6" s="253"/>
      <c r="P6" s="386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  <c r="IW6" s="90"/>
    </row>
    <row r="7" s="87" customFormat="1" ht="20" customHeight="1" spans="1:257">
      <c r="A7" s="233" t="s">
        <v>161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253"/>
      <c r="K7" s="253" t="s">
        <v>158</v>
      </c>
      <c r="L7" s="253" t="s">
        <v>160</v>
      </c>
      <c r="M7" s="253" t="s">
        <v>160</v>
      </c>
      <c r="N7" s="253"/>
      <c r="O7" s="253"/>
      <c r="P7" s="386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  <c r="IW7" s="90"/>
    </row>
    <row r="8" s="87" customFormat="1" ht="20" customHeight="1" spans="1:257">
      <c r="A8" s="233" t="s">
        <v>162</v>
      </c>
      <c r="B8" s="108">
        <f>C8-4</f>
        <v>90</v>
      </c>
      <c r="C8" s="108">
        <f>D8-4</f>
        <v>94</v>
      </c>
      <c r="D8" s="111" t="s">
        <v>163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253"/>
      <c r="K8" s="253" t="s">
        <v>164</v>
      </c>
      <c r="L8" s="253" t="s">
        <v>165</v>
      </c>
      <c r="M8" s="253" t="s">
        <v>166</v>
      </c>
      <c r="N8" s="253"/>
      <c r="O8" s="253"/>
      <c r="P8" s="386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  <c r="IW8" s="90"/>
    </row>
    <row r="9" s="87" customFormat="1" ht="20" customHeight="1" spans="1:257">
      <c r="A9" s="233" t="s">
        <v>167</v>
      </c>
      <c r="B9" s="108">
        <f>C9-1.2</f>
        <v>41.6</v>
      </c>
      <c r="C9" s="108">
        <f>D9-1.2</f>
        <v>42.8</v>
      </c>
      <c r="D9" s="111" t="s">
        <v>168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253"/>
      <c r="K9" s="253" t="s">
        <v>160</v>
      </c>
      <c r="L9" s="253" t="s">
        <v>160</v>
      </c>
      <c r="M9" s="253"/>
      <c r="N9" s="253"/>
      <c r="O9" s="253"/>
      <c r="P9" s="386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  <c r="IW9" s="90"/>
    </row>
    <row r="10" s="87" customFormat="1" ht="20" customHeight="1" spans="1:257">
      <c r="A10" s="233" t="s">
        <v>169</v>
      </c>
      <c r="B10" s="108">
        <f>C10-0.6</f>
        <v>60.2</v>
      </c>
      <c r="C10" s="108">
        <f>D10-1.2</f>
        <v>60.8</v>
      </c>
      <c r="D10" s="111" t="s">
        <v>170</v>
      </c>
      <c r="E10" s="108">
        <f>D10+1.2</f>
        <v>63.2</v>
      </c>
      <c r="F10" s="108">
        <f>E10+1.2</f>
        <v>64.4</v>
      </c>
      <c r="G10" s="108">
        <f>F10+0.6</f>
        <v>65</v>
      </c>
      <c r="H10" s="108"/>
      <c r="I10" s="130"/>
      <c r="J10" s="253"/>
      <c r="K10" s="253" t="s">
        <v>160</v>
      </c>
      <c r="L10" s="253" t="s">
        <v>160</v>
      </c>
      <c r="M10" s="253" t="s">
        <v>171</v>
      </c>
      <c r="N10" s="253"/>
      <c r="O10" s="253"/>
      <c r="P10" s="386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</row>
    <row r="11" s="87" customFormat="1" ht="20" customHeight="1" spans="1:257">
      <c r="A11" s="233" t="s">
        <v>172</v>
      </c>
      <c r="B11" s="108">
        <f>C11-0.7</f>
        <v>19.6</v>
      </c>
      <c r="C11" s="108">
        <f>D11-0.7</f>
        <v>20.3</v>
      </c>
      <c r="D11" s="111" t="s">
        <v>173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253"/>
      <c r="K11" s="253" t="s">
        <v>158</v>
      </c>
      <c r="L11" s="253" t="s">
        <v>174</v>
      </c>
      <c r="M11" s="253" t="s">
        <v>171</v>
      </c>
      <c r="N11" s="253"/>
      <c r="O11" s="253"/>
      <c r="P11" s="386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  <c r="IW11" s="90"/>
    </row>
    <row r="12" s="87" customFormat="1" ht="20" customHeight="1" spans="1:257">
      <c r="A12" s="234" t="s">
        <v>175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253"/>
      <c r="K12" s="253" t="s">
        <v>176</v>
      </c>
      <c r="L12" s="253" t="s">
        <v>160</v>
      </c>
      <c r="M12" s="253" t="s">
        <v>160</v>
      </c>
      <c r="N12" s="253"/>
      <c r="O12" s="253"/>
      <c r="P12" s="386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  <c r="IW12" s="90"/>
    </row>
    <row r="13" s="87" customFormat="1" ht="20" customHeight="1" spans="1:257">
      <c r="A13" s="234" t="s">
        <v>177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>F13+0.6</f>
        <v>11.4</v>
      </c>
      <c r="H13" s="113"/>
      <c r="I13" s="130"/>
      <c r="J13" s="253"/>
      <c r="K13" s="253" t="s">
        <v>159</v>
      </c>
      <c r="L13" s="253" t="s">
        <v>160</v>
      </c>
      <c r="M13" s="253" t="s">
        <v>160</v>
      </c>
      <c r="N13" s="253"/>
      <c r="O13" s="253"/>
      <c r="P13" s="386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  <c r="IW13" s="90"/>
    </row>
    <row r="14" s="87" customFormat="1" ht="20" customHeight="1" spans="1:257">
      <c r="A14" s="233" t="s">
        <v>178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253"/>
      <c r="K14" s="253"/>
      <c r="L14" s="253" t="s">
        <v>160</v>
      </c>
      <c r="M14" s="253" t="s">
        <v>160</v>
      </c>
      <c r="N14" s="253"/>
      <c r="O14" s="253"/>
      <c r="P14" s="386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  <c r="IW14" s="90"/>
    </row>
    <row r="15" s="87" customFormat="1" ht="20" customHeight="1" spans="1:257">
      <c r="A15" s="233" t="s">
        <v>179</v>
      </c>
      <c r="B15" s="108">
        <f>D15</f>
        <v>6</v>
      </c>
      <c r="C15" s="108">
        <f>D15</f>
        <v>6</v>
      </c>
      <c r="D15" s="109">
        <v>6</v>
      </c>
      <c r="E15" s="108">
        <f>D15</f>
        <v>6</v>
      </c>
      <c r="F15" s="108">
        <f>D15</f>
        <v>6</v>
      </c>
      <c r="G15" s="108">
        <f>D15</f>
        <v>6</v>
      </c>
      <c r="H15" s="108"/>
      <c r="I15" s="130"/>
      <c r="J15" s="253"/>
      <c r="K15" s="253"/>
      <c r="L15" s="253" t="s">
        <v>160</v>
      </c>
      <c r="M15" s="253" t="s">
        <v>160</v>
      </c>
      <c r="N15" s="253"/>
      <c r="O15" s="253"/>
      <c r="P15" s="386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  <c r="IW15" s="90"/>
    </row>
    <row r="16" s="87" customFormat="1" ht="20" customHeight="1" spans="1:257">
      <c r="A16" s="368"/>
      <c r="B16" s="116"/>
      <c r="C16" s="116"/>
      <c r="D16" s="116"/>
      <c r="E16" s="116"/>
      <c r="F16" s="116"/>
      <c r="G16" s="116"/>
      <c r="H16" s="117"/>
      <c r="I16" s="130"/>
      <c r="J16" s="253"/>
      <c r="K16" s="253" t="s">
        <v>180</v>
      </c>
      <c r="L16" s="253"/>
      <c r="M16" s="253"/>
      <c r="N16" s="253"/>
      <c r="O16" s="253"/>
      <c r="P16" s="386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  <c r="IW16" s="90"/>
    </row>
    <row r="17" s="87" customFormat="1" ht="20" customHeight="1" spans="1:257">
      <c r="A17" s="369"/>
      <c r="B17" s="240"/>
      <c r="C17" s="240"/>
      <c r="D17" s="240"/>
      <c r="E17" s="241"/>
      <c r="F17" s="240"/>
      <c r="G17" s="240"/>
      <c r="H17" s="240"/>
      <c r="I17" s="387"/>
      <c r="J17" s="260"/>
      <c r="K17" s="260"/>
      <c r="L17" s="261"/>
      <c r="M17" s="260"/>
      <c r="N17" s="260"/>
      <c r="O17" s="261"/>
      <c r="P17" s="388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s="87" customFormat="1" ht="17.25" spans="1:257">
      <c r="A18" s="121"/>
      <c r="B18" s="121"/>
      <c r="C18" s="122"/>
      <c r="D18" s="122"/>
      <c r="E18" s="123"/>
      <c r="F18" s="122"/>
      <c r="G18" s="122"/>
      <c r="H18" s="122"/>
      <c r="P18" s="37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  <c r="IW18" s="90"/>
    </row>
    <row r="19" s="87" customFormat="1" spans="1:257">
      <c r="A19" s="124" t="s">
        <v>181</v>
      </c>
      <c r="B19" s="124"/>
      <c r="C19" s="125"/>
      <c r="D19" s="125"/>
      <c r="P19" s="37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  <c r="IW19" s="90"/>
    </row>
    <row r="20" s="87" customFormat="1" spans="3:257">
      <c r="C20" s="88"/>
      <c r="D20" s="88"/>
      <c r="J20" s="140" t="s">
        <v>182</v>
      </c>
      <c r="K20" s="263">
        <v>45418</v>
      </c>
      <c r="L20" s="140" t="s">
        <v>183</v>
      </c>
      <c r="M20" s="140" t="s">
        <v>138</v>
      </c>
      <c r="N20" s="140" t="s">
        <v>184</v>
      </c>
      <c r="O20" s="87" t="s">
        <v>141</v>
      </c>
      <c r="P20" s="37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  <c r="IW20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7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21" sqref="A21:K21"/>
    </sheetView>
  </sheetViews>
  <sheetFormatPr defaultColWidth="10" defaultRowHeight="16.5" customHeight="1"/>
  <cols>
    <col min="1" max="1" width="10.875" style="268" customWidth="1"/>
    <col min="2" max="16384" width="10" style="268"/>
  </cols>
  <sheetData>
    <row r="1" ht="22.5" customHeight="1" spans="1:11">
      <c r="A1" s="145" t="s">
        <v>185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7.25" customHeight="1" spans="1:11">
      <c r="A2" s="269" t="s">
        <v>53</v>
      </c>
      <c r="B2" s="270" t="s">
        <v>54</v>
      </c>
      <c r="C2" s="270"/>
      <c r="D2" s="271" t="s">
        <v>55</v>
      </c>
      <c r="E2" s="271"/>
      <c r="F2" s="270" t="s">
        <v>56</v>
      </c>
      <c r="G2" s="270"/>
      <c r="H2" s="272" t="s">
        <v>57</v>
      </c>
      <c r="I2" s="343" t="s">
        <v>56</v>
      </c>
      <c r="J2" s="343"/>
      <c r="K2" s="344"/>
    </row>
    <row r="3" customHeight="1" spans="1:11">
      <c r="A3" s="273" t="s">
        <v>58</v>
      </c>
      <c r="B3" s="274"/>
      <c r="C3" s="275"/>
      <c r="D3" s="276" t="s">
        <v>59</v>
      </c>
      <c r="E3" s="277"/>
      <c r="F3" s="277"/>
      <c r="G3" s="278"/>
      <c r="H3" s="276" t="s">
        <v>60</v>
      </c>
      <c r="I3" s="277"/>
      <c r="J3" s="277"/>
      <c r="K3" s="278"/>
    </row>
    <row r="4" customHeight="1" spans="1:11">
      <c r="A4" s="279" t="s">
        <v>61</v>
      </c>
      <c r="B4" s="151" t="s">
        <v>62</v>
      </c>
      <c r="C4" s="152"/>
      <c r="D4" s="279" t="s">
        <v>63</v>
      </c>
      <c r="E4" s="280"/>
      <c r="F4" s="281">
        <v>45478</v>
      </c>
      <c r="G4" s="282"/>
      <c r="H4" s="279" t="s">
        <v>64</v>
      </c>
      <c r="I4" s="280"/>
      <c r="J4" s="151" t="s">
        <v>65</v>
      </c>
      <c r="K4" s="152" t="s">
        <v>66</v>
      </c>
    </row>
    <row r="5" customHeight="1" spans="1:11">
      <c r="A5" s="283" t="s">
        <v>67</v>
      </c>
      <c r="B5" s="151" t="s">
        <v>68</v>
      </c>
      <c r="C5" s="152"/>
      <c r="D5" s="279" t="s">
        <v>69</v>
      </c>
      <c r="E5" s="280"/>
      <c r="F5" s="281">
        <v>45410</v>
      </c>
      <c r="G5" s="282"/>
      <c r="H5" s="279" t="s">
        <v>70</v>
      </c>
      <c r="I5" s="280"/>
      <c r="J5" s="151" t="s">
        <v>65</v>
      </c>
      <c r="K5" s="152" t="s">
        <v>66</v>
      </c>
    </row>
    <row r="6" customHeight="1" spans="1:11">
      <c r="A6" s="279" t="s">
        <v>71</v>
      </c>
      <c r="B6" s="284" t="s">
        <v>72</v>
      </c>
      <c r="C6" s="285">
        <v>6</v>
      </c>
      <c r="D6" s="283" t="s">
        <v>73</v>
      </c>
      <c r="E6" s="286"/>
      <c r="F6" s="281">
        <v>45427</v>
      </c>
      <c r="G6" s="282"/>
      <c r="H6" s="279" t="s">
        <v>74</v>
      </c>
      <c r="I6" s="280"/>
      <c r="J6" s="151" t="s">
        <v>65</v>
      </c>
      <c r="K6" s="152" t="s">
        <v>66</v>
      </c>
    </row>
    <row r="7" customHeight="1" spans="1:11">
      <c r="A7" s="279" t="s">
        <v>75</v>
      </c>
      <c r="B7" s="287">
        <v>5129</v>
      </c>
      <c r="C7" s="288"/>
      <c r="D7" s="283" t="s">
        <v>76</v>
      </c>
      <c r="E7" s="289"/>
      <c r="F7" s="281">
        <v>45432</v>
      </c>
      <c r="G7" s="282"/>
      <c r="H7" s="279" t="s">
        <v>77</v>
      </c>
      <c r="I7" s="280"/>
      <c r="J7" s="151" t="s">
        <v>65</v>
      </c>
      <c r="K7" s="152" t="s">
        <v>66</v>
      </c>
    </row>
    <row r="8" customHeight="1" spans="1:16">
      <c r="A8" s="290" t="s">
        <v>78</v>
      </c>
      <c r="B8" s="291" t="s">
        <v>79</v>
      </c>
      <c r="C8" s="292"/>
      <c r="D8" s="293" t="s">
        <v>80</v>
      </c>
      <c r="E8" s="294"/>
      <c r="F8" s="295">
        <v>45437</v>
      </c>
      <c r="G8" s="296"/>
      <c r="H8" s="293" t="s">
        <v>81</v>
      </c>
      <c r="I8" s="294"/>
      <c r="J8" s="313" t="s">
        <v>65</v>
      </c>
      <c r="K8" s="345" t="s">
        <v>66</v>
      </c>
      <c r="P8" s="204" t="s">
        <v>186</v>
      </c>
    </row>
    <row r="9" customHeight="1" spans="1:11">
      <c r="A9" s="297" t="s">
        <v>187</v>
      </c>
      <c r="B9" s="297"/>
      <c r="C9" s="297"/>
      <c r="D9" s="297"/>
      <c r="E9" s="297"/>
      <c r="F9" s="297"/>
      <c r="G9" s="297"/>
      <c r="H9" s="297"/>
      <c r="I9" s="297"/>
      <c r="J9" s="297"/>
      <c r="K9" s="297"/>
    </row>
    <row r="10" customHeight="1" spans="1:11">
      <c r="A10" s="298" t="s">
        <v>84</v>
      </c>
      <c r="B10" s="299" t="s">
        <v>85</v>
      </c>
      <c r="C10" s="300" t="s">
        <v>86</v>
      </c>
      <c r="D10" s="301"/>
      <c r="E10" s="302" t="s">
        <v>89</v>
      </c>
      <c r="F10" s="299" t="s">
        <v>85</v>
      </c>
      <c r="G10" s="300" t="s">
        <v>86</v>
      </c>
      <c r="H10" s="299"/>
      <c r="I10" s="302" t="s">
        <v>87</v>
      </c>
      <c r="J10" s="299" t="s">
        <v>85</v>
      </c>
      <c r="K10" s="346" t="s">
        <v>86</v>
      </c>
    </row>
    <row r="11" customHeight="1" spans="1:11">
      <c r="A11" s="283" t="s">
        <v>90</v>
      </c>
      <c r="B11" s="303" t="s">
        <v>85</v>
      </c>
      <c r="C11" s="151" t="s">
        <v>86</v>
      </c>
      <c r="D11" s="289"/>
      <c r="E11" s="286" t="s">
        <v>92</v>
      </c>
      <c r="F11" s="303" t="s">
        <v>85</v>
      </c>
      <c r="G11" s="151" t="s">
        <v>86</v>
      </c>
      <c r="H11" s="303"/>
      <c r="I11" s="286" t="s">
        <v>97</v>
      </c>
      <c r="J11" s="303" t="s">
        <v>85</v>
      </c>
      <c r="K11" s="152" t="s">
        <v>86</v>
      </c>
    </row>
    <row r="12" customHeight="1" spans="1:11">
      <c r="A12" s="293" t="s">
        <v>124</v>
      </c>
      <c r="B12" s="294"/>
      <c r="C12" s="294"/>
      <c r="D12" s="294"/>
      <c r="E12" s="294"/>
      <c r="F12" s="294"/>
      <c r="G12" s="294"/>
      <c r="H12" s="294"/>
      <c r="I12" s="294"/>
      <c r="J12" s="294"/>
      <c r="K12" s="347"/>
    </row>
    <row r="13" customHeight="1" spans="1:11">
      <c r="A13" s="304" t="s">
        <v>188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</row>
    <row r="14" customHeight="1" spans="1:11">
      <c r="A14" s="305" t="s">
        <v>189</v>
      </c>
      <c r="B14" s="306"/>
      <c r="C14" s="306"/>
      <c r="D14" s="306"/>
      <c r="E14" s="306"/>
      <c r="F14" s="306"/>
      <c r="G14" s="306"/>
      <c r="H14" s="307"/>
      <c r="I14" s="348"/>
      <c r="J14" s="348"/>
      <c r="K14" s="349"/>
    </row>
    <row r="15" customHeight="1" spans="1:11">
      <c r="A15" s="308"/>
      <c r="B15" s="309"/>
      <c r="C15" s="309"/>
      <c r="D15" s="310"/>
      <c r="E15" s="311"/>
      <c r="F15" s="309"/>
      <c r="G15" s="309"/>
      <c r="H15" s="310"/>
      <c r="I15" s="350"/>
      <c r="J15" s="351"/>
      <c r="K15" s="352"/>
    </row>
    <row r="16" customHeight="1" spans="1:11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45"/>
    </row>
    <row r="17" customHeight="1" spans="1:11">
      <c r="A17" s="304" t="s">
        <v>190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</row>
    <row r="18" customHeight="1" spans="1:11">
      <c r="A18" s="314" t="s">
        <v>191</v>
      </c>
      <c r="B18" s="315"/>
      <c r="C18" s="315"/>
      <c r="D18" s="315"/>
      <c r="E18" s="315"/>
      <c r="F18" s="315"/>
      <c r="G18" s="315"/>
      <c r="H18" s="315"/>
      <c r="I18" s="348"/>
      <c r="J18" s="348"/>
      <c r="K18" s="349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50"/>
      <c r="J19" s="351"/>
      <c r="K19" s="352"/>
    </row>
    <row r="20" customHeight="1" spans="1:1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45"/>
    </row>
    <row r="21" customHeight="1" spans="1:11">
      <c r="A21" s="316" t="s">
        <v>121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146" t="s">
        <v>122</v>
      </c>
      <c r="B22" s="180"/>
      <c r="C22" s="180"/>
      <c r="D22" s="180"/>
      <c r="E22" s="180"/>
      <c r="F22" s="180"/>
      <c r="G22" s="180"/>
      <c r="H22" s="180"/>
      <c r="I22" s="180"/>
      <c r="J22" s="180"/>
      <c r="K22" s="208"/>
    </row>
    <row r="23" customHeight="1" spans="1:11">
      <c r="A23" s="159" t="s">
        <v>123</v>
      </c>
      <c r="B23" s="160"/>
      <c r="C23" s="151" t="s">
        <v>65</v>
      </c>
      <c r="D23" s="151" t="s">
        <v>66</v>
      </c>
      <c r="E23" s="158"/>
      <c r="F23" s="158"/>
      <c r="G23" s="158"/>
      <c r="H23" s="158"/>
      <c r="I23" s="158"/>
      <c r="J23" s="158"/>
      <c r="K23" s="201"/>
    </row>
    <row r="24" customHeight="1" spans="1:11">
      <c r="A24" s="317" t="s">
        <v>192</v>
      </c>
      <c r="B24" s="154"/>
      <c r="C24" s="154"/>
      <c r="D24" s="154"/>
      <c r="E24" s="154"/>
      <c r="F24" s="154"/>
      <c r="G24" s="154"/>
      <c r="H24" s="154"/>
      <c r="I24" s="154"/>
      <c r="J24" s="154"/>
      <c r="K24" s="353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54"/>
    </row>
    <row r="26" customHeight="1" spans="1:11">
      <c r="A26" s="297" t="s">
        <v>130</v>
      </c>
      <c r="B26" s="297"/>
      <c r="C26" s="297"/>
      <c r="D26" s="297"/>
      <c r="E26" s="297"/>
      <c r="F26" s="297"/>
      <c r="G26" s="297"/>
      <c r="H26" s="297"/>
      <c r="I26" s="297"/>
      <c r="J26" s="297"/>
      <c r="K26" s="297"/>
    </row>
    <row r="27" customHeight="1" spans="1:11">
      <c r="A27" s="273" t="s">
        <v>131</v>
      </c>
      <c r="B27" s="300" t="s">
        <v>95</v>
      </c>
      <c r="C27" s="300" t="s">
        <v>96</v>
      </c>
      <c r="D27" s="300" t="s">
        <v>88</v>
      </c>
      <c r="E27" s="274" t="s">
        <v>132</v>
      </c>
      <c r="F27" s="300" t="s">
        <v>95</v>
      </c>
      <c r="G27" s="300" t="s">
        <v>96</v>
      </c>
      <c r="H27" s="300" t="s">
        <v>88</v>
      </c>
      <c r="I27" s="274" t="s">
        <v>133</v>
      </c>
      <c r="J27" s="300" t="s">
        <v>95</v>
      </c>
      <c r="K27" s="346" t="s">
        <v>96</v>
      </c>
    </row>
    <row r="28" customHeight="1" spans="1:11">
      <c r="A28" s="320" t="s">
        <v>87</v>
      </c>
      <c r="B28" s="151" t="s">
        <v>95</v>
      </c>
      <c r="C28" s="151" t="s">
        <v>96</v>
      </c>
      <c r="D28" s="151" t="s">
        <v>88</v>
      </c>
      <c r="E28" s="321" t="s">
        <v>94</v>
      </c>
      <c r="F28" s="151" t="s">
        <v>95</v>
      </c>
      <c r="G28" s="151" t="s">
        <v>96</v>
      </c>
      <c r="H28" s="151" t="s">
        <v>88</v>
      </c>
      <c r="I28" s="321" t="s">
        <v>105</v>
      </c>
      <c r="J28" s="151" t="s">
        <v>95</v>
      </c>
      <c r="K28" s="152" t="s">
        <v>96</v>
      </c>
    </row>
    <row r="29" customHeight="1" spans="1:11">
      <c r="A29" s="279" t="s">
        <v>98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5"/>
    </row>
    <row r="30" customHeight="1" spans="1:11">
      <c r="A30" s="323"/>
      <c r="B30" s="324"/>
      <c r="C30" s="324"/>
      <c r="D30" s="324"/>
      <c r="E30" s="324"/>
      <c r="F30" s="324"/>
      <c r="G30" s="324"/>
      <c r="H30" s="324"/>
      <c r="I30" s="324"/>
      <c r="J30" s="324"/>
      <c r="K30" s="356"/>
    </row>
    <row r="31" customHeight="1" spans="1:11">
      <c r="A31" s="325" t="s">
        <v>193</v>
      </c>
      <c r="B31" s="325"/>
      <c r="C31" s="325"/>
      <c r="D31" s="325"/>
      <c r="E31" s="325"/>
      <c r="F31" s="325"/>
      <c r="G31" s="325"/>
      <c r="H31" s="325"/>
      <c r="I31" s="325"/>
      <c r="J31" s="325"/>
      <c r="K31" s="325"/>
    </row>
    <row r="32" ht="21" customHeight="1" spans="1:11">
      <c r="A32" s="326"/>
      <c r="B32" s="327"/>
      <c r="C32" s="327"/>
      <c r="D32" s="327"/>
      <c r="E32" s="327"/>
      <c r="F32" s="327"/>
      <c r="G32" s="327"/>
      <c r="H32" s="327"/>
      <c r="I32" s="327"/>
      <c r="J32" s="327"/>
      <c r="K32" s="357"/>
    </row>
    <row r="33" ht="21" customHeight="1" spans="1:11">
      <c r="A33" s="328"/>
      <c r="B33" s="329"/>
      <c r="C33" s="329"/>
      <c r="D33" s="329"/>
      <c r="E33" s="329"/>
      <c r="F33" s="329"/>
      <c r="G33" s="329"/>
      <c r="H33" s="329"/>
      <c r="I33" s="329"/>
      <c r="J33" s="329"/>
      <c r="K33" s="358"/>
    </row>
    <row r="34" ht="21" customHeight="1" spans="1:11">
      <c r="A34" s="328"/>
      <c r="B34" s="329"/>
      <c r="C34" s="329"/>
      <c r="D34" s="329"/>
      <c r="E34" s="329"/>
      <c r="F34" s="329"/>
      <c r="G34" s="329"/>
      <c r="H34" s="329"/>
      <c r="I34" s="329"/>
      <c r="J34" s="329"/>
      <c r="K34" s="358"/>
    </row>
    <row r="35" ht="21" customHeight="1" spans="1:11">
      <c r="A35" s="328"/>
      <c r="B35" s="329"/>
      <c r="C35" s="329"/>
      <c r="D35" s="329"/>
      <c r="E35" s="329"/>
      <c r="F35" s="329"/>
      <c r="G35" s="329"/>
      <c r="H35" s="329"/>
      <c r="I35" s="329"/>
      <c r="J35" s="329"/>
      <c r="K35" s="358"/>
    </row>
    <row r="36" ht="21" customHeight="1" spans="1:11">
      <c r="A36" s="328"/>
      <c r="B36" s="329"/>
      <c r="C36" s="329"/>
      <c r="D36" s="329"/>
      <c r="E36" s="329"/>
      <c r="F36" s="329"/>
      <c r="G36" s="329"/>
      <c r="H36" s="329"/>
      <c r="I36" s="329"/>
      <c r="J36" s="329"/>
      <c r="K36" s="358"/>
    </row>
    <row r="37" ht="21" customHeight="1" spans="1:11">
      <c r="A37" s="328"/>
      <c r="B37" s="329"/>
      <c r="C37" s="329"/>
      <c r="D37" s="329"/>
      <c r="E37" s="329"/>
      <c r="F37" s="329"/>
      <c r="G37" s="329"/>
      <c r="H37" s="329"/>
      <c r="I37" s="329"/>
      <c r="J37" s="329"/>
      <c r="K37" s="358"/>
    </row>
    <row r="38" ht="21" customHeight="1" spans="1:11">
      <c r="A38" s="328"/>
      <c r="B38" s="329"/>
      <c r="C38" s="329"/>
      <c r="D38" s="329"/>
      <c r="E38" s="329"/>
      <c r="F38" s="329"/>
      <c r="G38" s="329"/>
      <c r="H38" s="329"/>
      <c r="I38" s="329"/>
      <c r="J38" s="329"/>
      <c r="K38" s="358"/>
    </row>
    <row r="39" ht="21" customHeight="1" spans="1:11">
      <c r="A39" s="328"/>
      <c r="B39" s="329"/>
      <c r="C39" s="329"/>
      <c r="D39" s="329"/>
      <c r="E39" s="329"/>
      <c r="F39" s="329"/>
      <c r="G39" s="329"/>
      <c r="H39" s="329"/>
      <c r="I39" s="329"/>
      <c r="J39" s="329"/>
      <c r="K39" s="358"/>
    </row>
    <row r="40" ht="21" customHeight="1" spans="1:11">
      <c r="A40" s="328"/>
      <c r="B40" s="329"/>
      <c r="C40" s="329"/>
      <c r="D40" s="329"/>
      <c r="E40" s="329"/>
      <c r="F40" s="329"/>
      <c r="G40" s="329"/>
      <c r="H40" s="329"/>
      <c r="I40" s="329"/>
      <c r="J40" s="329"/>
      <c r="K40" s="358"/>
    </row>
    <row r="41" ht="21" customHeight="1" spans="1:11">
      <c r="A41" s="328"/>
      <c r="B41" s="329"/>
      <c r="C41" s="329"/>
      <c r="D41" s="329"/>
      <c r="E41" s="329"/>
      <c r="F41" s="329"/>
      <c r="G41" s="329"/>
      <c r="H41" s="329"/>
      <c r="I41" s="329"/>
      <c r="J41" s="329"/>
      <c r="K41" s="358"/>
    </row>
    <row r="42" ht="21" customHeight="1" spans="1:11">
      <c r="A42" s="328"/>
      <c r="B42" s="329"/>
      <c r="C42" s="329"/>
      <c r="D42" s="329"/>
      <c r="E42" s="329"/>
      <c r="F42" s="329"/>
      <c r="G42" s="329"/>
      <c r="H42" s="329"/>
      <c r="I42" s="329"/>
      <c r="J42" s="329"/>
      <c r="K42" s="358"/>
    </row>
    <row r="43" ht="17.25" customHeight="1" spans="1:11">
      <c r="A43" s="323" t="s">
        <v>194</v>
      </c>
      <c r="B43" s="324"/>
      <c r="C43" s="324"/>
      <c r="D43" s="324"/>
      <c r="E43" s="324"/>
      <c r="F43" s="324"/>
      <c r="G43" s="324"/>
      <c r="H43" s="324"/>
      <c r="I43" s="324"/>
      <c r="J43" s="324"/>
      <c r="K43" s="356"/>
    </row>
    <row r="44" customHeight="1" spans="1:11">
      <c r="A44" s="325" t="s">
        <v>195</v>
      </c>
      <c r="B44" s="325"/>
      <c r="C44" s="325"/>
      <c r="D44" s="325"/>
      <c r="E44" s="325"/>
      <c r="F44" s="325"/>
      <c r="G44" s="325"/>
      <c r="H44" s="325"/>
      <c r="I44" s="325"/>
      <c r="J44" s="325"/>
      <c r="K44" s="325"/>
    </row>
    <row r="45" ht="18" customHeight="1" spans="1:11">
      <c r="A45" s="330" t="s">
        <v>124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59"/>
    </row>
    <row r="46" ht="18" customHeight="1" spans="1:11">
      <c r="A46" s="330" t="s">
        <v>196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59"/>
    </row>
    <row r="47" ht="18" customHeight="1" spans="1:1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54"/>
    </row>
    <row r="48" ht="21" customHeight="1" spans="1:11">
      <c r="A48" s="332" t="s">
        <v>135</v>
      </c>
      <c r="B48" s="333" t="s">
        <v>136</v>
      </c>
      <c r="C48" s="333"/>
      <c r="D48" s="334" t="s">
        <v>137</v>
      </c>
      <c r="E48" s="334"/>
      <c r="F48" s="334" t="s">
        <v>139</v>
      </c>
      <c r="G48" s="335"/>
      <c r="H48" s="336" t="s">
        <v>140</v>
      </c>
      <c r="I48" s="336"/>
      <c r="J48" s="333" t="s">
        <v>141</v>
      </c>
      <c r="K48" s="360"/>
    </row>
    <row r="49" customHeight="1" spans="1:11">
      <c r="A49" s="337" t="s">
        <v>142</v>
      </c>
      <c r="B49" s="338"/>
      <c r="C49" s="338"/>
      <c r="D49" s="338"/>
      <c r="E49" s="338"/>
      <c r="F49" s="338"/>
      <c r="G49" s="338"/>
      <c r="H49" s="338"/>
      <c r="I49" s="338"/>
      <c r="J49" s="338"/>
      <c r="K49" s="361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62"/>
    </row>
    <row r="51" customHeight="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63"/>
    </row>
    <row r="52" ht="21" customHeight="1" spans="1:11">
      <c r="A52" s="332" t="s">
        <v>135</v>
      </c>
      <c r="B52" s="333" t="s">
        <v>136</v>
      </c>
      <c r="C52" s="333"/>
      <c r="D52" s="334" t="s">
        <v>137</v>
      </c>
      <c r="E52" s="334"/>
      <c r="F52" s="334" t="s">
        <v>139</v>
      </c>
      <c r="G52" s="335"/>
      <c r="H52" s="336" t="s">
        <v>140</v>
      </c>
      <c r="I52" s="336"/>
      <c r="J52" s="333" t="s">
        <v>141</v>
      </c>
      <c r="K52" s="36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3"/>
  <sheetViews>
    <sheetView workbookViewId="0">
      <selection activeCell="A3" sqref="A3:H18"/>
    </sheetView>
  </sheetViews>
  <sheetFormatPr defaultColWidth="9" defaultRowHeight="14.25"/>
  <cols>
    <col min="1" max="1" width="13.625" style="87" customWidth="1"/>
    <col min="2" max="2" width="8.5" style="87" customWidth="1"/>
    <col min="3" max="3" width="8.5" style="88" customWidth="1"/>
    <col min="4" max="7" width="8.5" style="87" customWidth="1"/>
    <col min="8" max="8" width="5.375" style="87" customWidth="1"/>
    <col min="9" max="14" width="8.875" style="87" customWidth="1"/>
    <col min="15" max="17" width="8.875" style="223" customWidth="1"/>
    <col min="18" max="249" width="9" style="87"/>
    <col min="250" max="16384" width="9" style="90"/>
  </cols>
  <sheetData>
    <row r="1" s="87" customFormat="1" ht="29" customHeight="1" spans="1:252">
      <c r="A1" s="91" t="s">
        <v>145</v>
      </c>
      <c r="B1" s="93"/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245"/>
      <c r="P1" s="245"/>
      <c r="Q1" s="245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</row>
    <row r="2" s="87" customFormat="1" ht="20" customHeight="1" spans="1:252">
      <c r="A2" s="224" t="s">
        <v>61</v>
      </c>
      <c r="B2" s="225"/>
      <c r="C2" s="226"/>
      <c r="D2" s="227" t="s">
        <v>67</v>
      </c>
      <c r="E2" s="228"/>
      <c r="F2" s="228"/>
      <c r="G2" s="229"/>
      <c r="H2" s="230"/>
      <c r="I2" s="246" t="s">
        <v>57</v>
      </c>
      <c r="J2" s="247" t="s">
        <v>56</v>
      </c>
      <c r="K2" s="247"/>
      <c r="L2" s="247"/>
      <c r="M2" s="247"/>
      <c r="N2" s="247"/>
      <c r="O2" s="248"/>
      <c r="P2" s="248"/>
      <c r="Q2" s="248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</row>
    <row r="3" s="87" customFormat="1" spans="1:252">
      <c r="A3" s="231" t="s">
        <v>147</v>
      </c>
      <c r="B3" s="101" t="s">
        <v>148</v>
      </c>
      <c r="C3" s="102"/>
      <c r="D3" s="101"/>
      <c r="E3" s="101"/>
      <c r="F3" s="101"/>
      <c r="G3" s="101"/>
      <c r="H3" s="101"/>
      <c r="I3" s="249" t="s">
        <v>197</v>
      </c>
      <c r="J3" s="131"/>
      <c r="K3" s="131"/>
      <c r="L3" s="131"/>
      <c r="M3" s="131"/>
      <c r="N3" s="131"/>
      <c r="O3" s="66"/>
      <c r="P3" s="66"/>
      <c r="Q3" s="66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</row>
    <row r="4" s="87" customFormat="1" ht="16.5" spans="1:252">
      <c r="A4" s="231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198</v>
      </c>
      <c r="I4" s="250"/>
      <c r="J4" s="251"/>
      <c r="K4" s="251"/>
      <c r="L4" s="251"/>
      <c r="M4" s="251"/>
      <c r="N4" s="251"/>
      <c r="O4" s="251"/>
      <c r="P4" s="66"/>
      <c r="Q4" s="265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</row>
    <row r="5" s="87" customFormat="1" ht="20" customHeight="1" spans="1:252">
      <c r="A5" s="231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252"/>
      <c r="J5" s="253"/>
      <c r="K5" s="253"/>
      <c r="L5" s="253"/>
      <c r="M5" s="253"/>
      <c r="N5" s="253"/>
      <c r="O5" s="253"/>
      <c r="P5" s="254"/>
      <c r="Q5" s="254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</row>
    <row r="6" s="87" customFormat="1" ht="20" customHeight="1" spans="1:252">
      <c r="A6" s="232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255"/>
      <c r="J6" s="256"/>
      <c r="K6" s="257"/>
      <c r="L6" s="256"/>
      <c r="M6" s="256"/>
      <c r="N6" s="256"/>
      <c r="O6" s="256"/>
      <c r="P6" s="258"/>
      <c r="Q6" s="266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</row>
    <row r="7" s="87" customFormat="1" ht="20" customHeight="1" spans="1:252">
      <c r="A7" s="233" t="s">
        <v>161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252"/>
      <c r="J7" s="253"/>
      <c r="K7" s="253"/>
      <c r="L7" s="253"/>
      <c r="M7" s="253"/>
      <c r="N7" s="253"/>
      <c r="O7" s="253"/>
      <c r="P7" s="254"/>
      <c r="Q7" s="267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</row>
    <row r="8" s="87" customFormat="1" ht="20" customHeight="1" spans="1:252">
      <c r="A8" s="233" t="s">
        <v>162</v>
      </c>
      <c r="B8" s="108">
        <f>C8-4</f>
        <v>90</v>
      </c>
      <c r="C8" s="108">
        <f>D8-4</f>
        <v>94</v>
      </c>
      <c r="D8" s="111" t="s">
        <v>163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252"/>
      <c r="J8" s="253"/>
      <c r="K8" s="253"/>
      <c r="L8" s="253"/>
      <c r="M8" s="253"/>
      <c r="N8" s="253"/>
      <c r="O8" s="253"/>
      <c r="P8" s="254"/>
      <c r="Q8" s="267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</row>
    <row r="9" s="87" customFormat="1" ht="20" customHeight="1" spans="1:252">
      <c r="A9" s="233" t="s">
        <v>167</v>
      </c>
      <c r="B9" s="108">
        <f>C9-1.2</f>
        <v>41.6</v>
      </c>
      <c r="C9" s="108">
        <f>D9-1.2</f>
        <v>42.8</v>
      </c>
      <c r="D9" s="111" t="s">
        <v>168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252"/>
      <c r="J9" s="253"/>
      <c r="K9" s="253"/>
      <c r="L9" s="253"/>
      <c r="M9" s="253"/>
      <c r="N9" s="253"/>
      <c r="O9" s="253"/>
      <c r="P9" s="254"/>
      <c r="Q9" s="267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</row>
    <row r="10" s="87" customFormat="1" ht="20" customHeight="1" spans="1:252">
      <c r="A10" s="233" t="s">
        <v>169</v>
      </c>
      <c r="B10" s="108">
        <f>C10-0.6</f>
        <v>60.2</v>
      </c>
      <c r="C10" s="108">
        <f>D10-1.2</f>
        <v>60.8</v>
      </c>
      <c r="D10" s="111" t="s">
        <v>170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252"/>
      <c r="J10" s="253"/>
      <c r="K10" s="253"/>
      <c r="L10" s="253"/>
      <c r="M10" s="253"/>
      <c r="N10" s="253"/>
      <c r="O10" s="253"/>
      <c r="P10" s="254"/>
      <c r="Q10" s="267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</row>
    <row r="11" s="87" customFormat="1" ht="20" customHeight="1" spans="1:252">
      <c r="A11" s="233" t="s">
        <v>172</v>
      </c>
      <c r="B11" s="108">
        <f>C11-0.7</f>
        <v>19.6</v>
      </c>
      <c r="C11" s="108">
        <f>D11-0.7</f>
        <v>20.3</v>
      </c>
      <c r="D11" s="111" t="s">
        <v>173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252"/>
      <c r="J11" s="253"/>
      <c r="K11" s="253"/>
      <c r="L11" s="253"/>
      <c r="M11" s="253"/>
      <c r="N11" s="253"/>
      <c r="O11" s="253"/>
      <c r="P11" s="254"/>
      <c r="Q11" s="267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</row>
    <row r="12" s="87" customFormat="1" ht="20" customHeight="1" spans="1:252">
      <c r="A12" s="234" t="s">
        <v>175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252"/>
      <c r="J12" s="253"/>
      <c r="K12" s="253"/>
      <c r="L12" s="253"/>
      <c r="M12" s="253"/>
      <c r="N12" s="253"/>
      <c r="O12" s="253"/>
      <c r="P12" s="254"/>
      <c r="Q12" s="267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</row>
    <row r="13" s="87" customFormat="1" ht="20" customHeight="1" spans="1:252">
      <c r="A13" s="234" t="s">
        <v>177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252"/>
      <c r="J13" s="253"/>
      <c r="K13" s="253"/>
      <c r="L13" s="253"/>
      <c r="M13" s="253"/>
      <c r="N13" s="253"/>
      <c r="O13" s="253"/>
      <c r="P13" s="254"/>
      <c r="Q13" s="267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</row>
    <row r="14" s="87" customFormat="1" ht="20" customHeight="1" spans="1:252">
      <c r="A14" s="233" t="s">
        <v>178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252"/>
      <c r="J14" s="253"/>
      <c r="K14" s="253"/>
      <c r="L14" s="253"/>
      <c r="M14" s="253"/>
      <c r="N14" s="253"/>
      <c r="O14" s="253"/>
      <c r="P14" s="254"/>
      <c r="Q14" s="267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</row>
    <row r="15" s="87" customFormat="1" ht="20" customHeight="1" spans="1:252">
      <c r="A15" s="233" t="s">
        <v>199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252"/>
      <c r="J15" s="253"/>
      <c r="K15" s="253"/>
      <c r="L15" s="253"/>
      <c r="M15" s="253"/>
      <c r="N15" s="253"/>
      <c r="O15" s="253"/>
      <c r="P15" s="254"/>
      <c r="Q15" s="267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</row>
    <row r="16" s="87" customFormat="1" ht="20" customHeight="1" spans="1:252">
      <c r="A16" s="233" t="s">
        <v>200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252"/>
      <c r="J16" s="253"/>
      <c r="K16" s="253"/>
      <c r="L16" s="253"/>
      <c r="M16" s="253"/>
      <c r="N16" s="253"/>
      <c r="O16" s="253"/>
      <c r="P16" s="254"/>
      <c r="Q16" s="267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</row>
    <row r="17" s="87" customFormat="1" ht="20" customHeight="1" spans="1:252">
      <c r="A17" s="233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252"/>
      <c r="J17" s="253"/>
      <c r="K17" s="253"/>
      <c r="L17" s="253"/>
      <c r="M17" s="253"/>
      <c r="N17" s="253"/>
      <c r="O17" s="253"/>
      <c r="P17" s="254"/>
      <c r="Q17" s="267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</row>
    <row r="18" s="87" customFormat="1" ht="20" customHeight="1" spans="1:252">
      <c r="A18" s="233" t="s">
        <v>201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252"/>
      <c r="J18" s="253"/>
      <c r="K18" s="253"/>
      <c r="L18" s="253"/>
      <c r="M18" s="253"/>
      <c r="N18" s="253"/>
      <c r="O18" s="253"/>
      <c r="P18" s="254"/>
      <c r="Q18" s="267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</row>
    <row r="19" s="87" customFormat="1" ht="20" customHeight="1" spans="1:252">
      <c r="A19" s="235"/>
      <c r="B19" s="117"/>
      <c r="C19" s="117"/>
      <c r="D19" s="236"/>
      <c r="E19" s="117"/>
      <c r="F19" s="117"/>
      <c r="G19" s="237"/>
      <c r="H19" s="238"/>
      <c r="I19" s="252"/>
      <c r="J19" s="253"/>
      <c r="K19" s="253"/>
      <c r="L19" s="253"/>
      <c r="M19" s="253"/>
      <c r="N19" s="253"/>
      <c r="O19" s="253"/>
      <c r="P19" s="254"/>
      <c r="Q19" s="254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</row>
    <row r="20" s="87" customFormat="1" ht="20" customHeight="1" spans="1:252">
      <c r="A20" s="239"/>
      <c r="B20" s="240"/>
      <c r="C20" s="240"/>
      <c r="D20" s="241"/>
      <c r="E20" s="240"/>
      <c r="F20" s="240"/>
      <c r="G20" s="242"/>
      <c r="H20" s="243"/>
      <c r="I20" s="259"/>
      <c r="J20" s="260"/>
      <c r="K20" s="261"/>
      <c r="L20" s="260"/>
      <c r="M20" s="260"/>
      <c r="N20" s="261"/>
      <c r="O20" s="261"/>
      <c r="P20" s="262"/>
      <c r="Q20" s="262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</row>
    <row r="21" s="87" customFormat="1" ht="17.25" spans="1:252">
      <c r="A21" s="121"/>
      <c r="B21" s="122"/>
      <c r="C21" s="122"/>
      <c r="D21" s="123"/>
      <c r="E21" s="122"/>
      <c r="F21" s="122"/>
      <c r="G21" s="244"/>
      <c r="O21" s="245"/>
      <c r="P21" s="245"/>
      <c r="Q21" s="245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  <c r="GO21" s="90"/>
      <c r="GP21" s="90"/>
      <c r="GQ21" s="90"/>
      <c r="GR21" s="90"/>
      <c r="GS21" s="90"/>
      <c r="GT21" s="90"/>
      <c r="GU21" s="90"/>
      <c r="GV21" s="90"/>
      <c r="GW21" s="90"/>
      <c r="GX21" s="90"/>
      <c r="GY21" s="90"/>
      <c r="GZ21" s="90"/>
      <c r="HA21" s="90"/>
      <c r="HB21" s="90"/>
      <c r="HC21" s="90"/>
      <c r="HD21" s="90"/>
      <c r="HE21" s="90"/>
      <c r="HF21" s="90"/>
      <c r="HG21" s="90"/>
      <c r="HH21" s="90"/>
      <c r="HI21" s="90"/>
      <c r="HJ21" s="90"/>
      <c r="HK21" s="90"/>
      <c r="HL21" s="90"/>
      <c r="HM21" s="90"/>
      <c r="HN21" s="90"/>
      <c r="HO21" s="90"/>
      <c r="HP21" s="90"/>
      <c r="HQ21" s="90"/>
      <c r="HR21" s="90"/>
      <c r="HS21" s="90"/>
      <c r="HT21" s="90"/>
      <c r="HU21" s="90"/>
      <c r="HV21" s="90"/>
      <c r="HW21" s="90"/>
      <c r="HX21" s="90"/>
      <c r="HY21" s="90"/>
      <c r="HZ21" s="90"/>
      <c r="IA21" s="90"/>
      <c r="IB21" s="90"/>
      <c r="IC21" s="90"/>
      <c r="ID21" s="90"/>
      <c r="IE21" s="90"/>
      <c r="IF21" s="90"/>
      <c r="IG21" s="90"/>
      <c r="IH21" s="90"/>
      <c r="II21" s="90"/>
      <c r="IJ21" s="90"/>
      <c r="IK21" s="90"/>
      <c r="IL21" s="90"/>
      <c r="IM21" s="90"/>
      <c r="IN21" s="90"/>
      <c r="IO21" s="90"/>
      <c r="IP21" s="90"/>
      <c r="IQ21" s="90"/>
      <c r="IR21" s="90"/>
    </row>
    <row r="22" s="87" customFormat="1" spans="1:252">
      <c r="A22" s="124" t="s">
        <v>181</v>
      </c>
      <c r="B22" s="124"/>
      <c r="C22" s="125"/>
      <c r="O22" s="245"/>
      <c r="P22" s="245"/>
      <c r="Q22" s="245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</row>
    <row r="23" s="87" customFormat="1" spans="3:252">
      <c r="C23" s="88"/>
      <c r="I23" s="140" t="s">
        <v>182</v>
      </c>
      <c r="J23" s="263"/>
      <c r="K23" s="264"/>
      <c r="M23" s="140" t="s">
        <v>183</v>
      </c>
      <c r="N23" s="140"/>
      <c r="O23" s="140" t="s">
        <v>184</v>
      </c>
      <c r="P23" s="140"/>
      <c r="Q23" s="87" t="s">
        <v>141</v>
      </c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  <c r="CC23" s="90"/>
      <c r="CD23" s="90"/>
      <c r="CE23" s="90"/>
      <c r="CF23" s="90"/>
      <c r="CG23" s="90"/>
      <c r="CH23" s="90"/>
      <c r="CI23" s="90"/>
      <c r="CJ23" s="90"/>
      <c r="CK23" s="90"/>
      <c r="CL23" s="90"/>
      <c r="CM23" s="90"/>
      <c r="CN23" s="90"/>
      <c r="CO23" s="90"/>
      <c r="CP23" s="90"/>
      <c r="CQ23" s="90"/>
      <c r="CR23" s="90"/>
      <c r="CS23" s="90"/>
      <c r="CT23" s="90"/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  <c r="EA23" s="90"/>
      <c r="EB23" s="90"/>
      <c r="EC23" s="90"/>
      <c r="ED23" s="90"/>
      <c r="EE23" s="90"/>
      <c r="EF23" s="90"/>
      <c r="EG23" s="90"/>
      <c r="EH23" s="90"/>
      <c r="EI23" s="90"/>
      <c r="EJ23" s="90"/>
      <c r="EK23" s="90"/>
      <c r="EL23" s="90"/>
      <c r="EM23" s="90"/>
      <c r="EN23" s="90"/>
      <c r="EO23" s="90"/>
      <c r="EP23" s="90"/>
      <c r="EQ23" s="90"/>
      <c r="ER23" s="90"/>
      <c r="ES23" s="90"/>
      <c r="ET23" s="90"/>
      <c r="EU23" s="90"/>
      <c r="EV23" s="90"/>
      <c r="EW23" s="90"/>
      <c r="EX23" s="90"/>
      <c r="EY23" s="90"/>
      <c r="EZ23" s="90"/>
      <c r="FA23" s="90"/>
      <c r="FB23" s="90"/>
      <c r="FC23" s="90"/>
      <c r="FD23" s="90"/>
      <c r="FE23" s="90"/>
      <c r="FF23" s="90"/>
      <c r="FG23" s="90"/>
      <c r="FH23" s="90"/>
      <c r="FI23" s="90"/>
      <c r="FJ23" s="90"/>
      <c r="FK23" s="90"/>
      <c r="FL23" s="90"/>
      <c r="FM23" s="90"/>
      <c r="FN23" s="90"/>
      <c r="FO23" s="90"/>
      <c r="FP23" s="90"/>
      <c r="FQ23" s="90"/>
      <c r="FR23" s="90"/>
      <c r="FS23" s="90"/>
      <c r="FT23" s="90"/>
      <c r="FU23" s="90"/>
      <c r="FV23" s="90"/>
      <c r="FW23" s="90"/>
      <c r="FX23" s="90"/>
      <c r="FY23" s="90"/>
      <c r="FZ23" s="90"/>
      <c r="GA23" s="90"/>
      <c r="GB23" s="90"/>
      <c r="GC23" s="90"/>
      <c r="GD23" s="90"/>
      <c r="GE23" s="90"/>
      <c r="GF23" s="90"/>
      <c r="GG23" s="90"/>
      <c r="GH23" s="90"/>
      <c r="GI23" s="90"/>
      <c r="GJ23" s="90"/>
      <c r="GK23" s="90"/>
      <c r="GL23" s="90"/>
      <c r="GM23" s="90"/>
      <c r="GN23" s="90"/>
      <c r="GO23" s="90"/>
      <c r="GP23" s="90"/>
      <c r="GQ23" s="90"/>
      <c r="GR23" s="90"/>
      <c r="GS23" s="90"/>
      <c r="GT23" s="90"/>
      <c r="GU23" s="90"/>
      <c r="GV23" s="90"/>
      <c r="GW23" s="90"/>
      <c r="GX23" s="90"/>
      <c r="GY23" s="90"/>
      <c r="GZ23" s="90"/>
      <c r="HA23" s="90"/>
      <c r="HB23" s="90"/>
      <c r="HC23" s="90"/>
      <c r="HD23" s="90"/>
      <c r="HE23" s="90"/>
      <c r="HF23" s="90"/>
      <c r="HG23" s="90"/>
      <c r="HH23" s="90"/>
      <c r="HI23" s="90"/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90"/>
      <c r="HU23" s="90"/>
      <c r="HV23" s="90"/>
      <c r="HW23" s="90"/>
      <c r="HX23" s="90"/>
      <c r="HY23" s="90"/>
      <c r="HZ23" s="90"/>
      <c r="IA23" s="90"/>
      <c r="IB23" s="90"/>
      <c r="IC23" s="90"/>
      <c r="ID23" s="90"/>
      <c r="IE23" s="90"/>
      <c r="IF23" s="90"/>
      <c r="IG23" s="90"/>
      <c r="IH23" s="90"/>
      <c r="II23" s="90"/>
      <c r="IJ23" s="90"/>
      <c r="IK23" s="90"/>
      <c r="IL23" s="90"/>
      <c r="IM23" s="90"/>
      <c r="IN23" s="90"/>
      <c r="IO23" s="90"/>
      <c r="IP23" s="90"/>
      <c r="IQ23" s="90"/>
      <c r="IR23" s="90"/>
    </row>
  </sheetData>
  <mergeCells count="8">
    <mergeCell ref="A1:N1"/>
    <mergeCell ref="B2:C2"/>
    <mergeCell ref="E2:G2"/>
    <mergeCell ref="J2:N2"/>
    <mergeCell ref="B3:H3"/>
    <mergeCell ref="I3:N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6" sqref="N16"/>
    </sheetView>
  </sheetViews>
  <sheetFormatPr defaultColWidth="10.125" defaultRowHeight="14.25"/>
  <cols>
    <col min="1" max="1" width="9.625" style="144" customWidth="1"/>
    <col min="2" max="2" width="11.125" style="144" customWidth="1"/>
    <col min="3" max="3" width="9.125" style="144" customWidth="1"/>
    <col min="4" max="4" width="9.5" style="144" customWidth="1"/>
    <col min="5" max="5" width="11.375" style="144" customWidth="1"/>
    <col min="6" max="6" width="10.375" style="144" customWidth="1"/>
    <col min="7" max="7" width="9.5" style="144" customWidth="1"/>
    <col min="8" max="8" width="9.125" style="144" customWidth="1"/>
    <col min="9" max="9" width="8.125" style="144" customWidth="1"/>
    <col min="10" max="10" width="10.5" style="144" customWidth="1"/>
    <col min="11" max="11" width="12.125" style="144" customWidth="1"/>
    <col min="12" max="16384" width="10.125" style="144"/>
  </cols>
  <sheetData>
    <row r="1" ht="23.25" spans="1:11">
      <c r="A1" s="145" t="s">
        <v>202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ht="18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TAUUAM91533</v>
      </c>
      <c r="F2" s="150" t="s">
        <v>203</v>
      </c>
      <c r="G2" s="151" t="str">
        <f>首期!B5</f>
        <v>男式卫衣</v>
      </c>
      <c r="H2" s="152"/>
      <c r="I2" s="180" t="s">
        <v>57</v>
      </c>
      <c r="J2" s="199" t="s">
        <v>56</v>
      </c>
      <c r="K2" s="200"/>
    </row>
    <row r="3" ht="18" customHeight="1" spans="1:11">
      <c r="A3" s="153" t="s">
        <v>75</v>
      </c>
      <c r="B3" s="154">
        <f>首期!B7</f>
        <v>5129</v>
      </c>
      <c r="C3" s="154"/>
      <c r="D3" s="155" t="s">
        <v>204</v>
      </c>
      <c r="E3" s="156">
        <f>首期!F4</f>
        <v>45478</v>
      </c>
      <c r="F3" s="157"/>
      <c r="G3" s="157"/>
      <c r="H3" s="158" t="s">
        <v>205</v>
      </c>
      <c r="I3" s="158"/>
      <c r="J3" s="158"/>
      <c r="K3" s="201"/>
    </row>
    <row r="4" ht="18" customHeight="1" spans="1:11">
      <c r="A4" s="159" t="s">
        <v>71</v>
      </c>
      <c r="B4" s="154">
        <v>3</v>
      </c>
      <c r="C4" s="154">
        <v>6</v>
      </c>
      <c r="D4" s="160" t="s">
        <v>206</v>
      </c>
      <c r="E4" s="157" t="s">
        <v>207</v>
      </c>
      <c r="F4" s="157"/>
      <c r="G4" s="157"/>
      <c r="H4" s="160" t="s">
        <v>208</v>
      </c>
      <c r="I4" s="160"/>
      <c r="J4" s="172" t="s">
        <v>65</v>
      </c>
      <c r="K4" s="202" t="s">
        <v>66</v>
      </c>
    </row>
    <row r="5" ht="18" customHeight="1" spans="1:11">
      <c r="A5" s="159" t="s">
        <v>209</v>
      </c>
      <c r="B5" s="154">
        <v>1</v>
      </c>
      <c r="C5" s="154"/>
      <c r="D5" s="155" t="s">
        <v>210</v>
      </c>
      <c r="E5" s="155"/>
      <c r="G5" s="155"/>
      <c r="H5" s="160" t="s">
        <v>211</v>
      </c>
      <c r="I5" s="160"/>
      <c r="J5" s="172" t="s">
        <v>65</v>
      </c>
      <c r="K5" s="202" t="s">
        <v>66</v>
      </c>
    </row>
    <row r="6" ht="18" customHeight="1" spans="1:13">
      <c r="A6" s="161" t="s">
        <v>212</v>
      </c>
      <c r="B6" s="162">
        <v>200</v>
      </c>
      <c r="C6" s="162"/>
      <c r="D6" s="163" t="s">
        <v>213</v>
      </c>
      <c r="E6" s="164"/>
      <c r="F6" s="164"/>
      <c r="G6" s="163"/>
      <c r="H6" s="165" t="s">
        <v>214</v>
      </c>
      <c r="I6" s="165"/>
      <c r="J6" s="164" t="s">
        <v>65</v>
      </c>
      <c r="K6" s="203" t="s">
        <v>66</v>
      </c>
      <c r="M6" s="204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215</v>
      </c>
      <c r="B8" s="150" t="s">
        <v>216</v>
      </c>
      <c r="C8" s="150" t="s">
        <v>217</v>
      </c>
      <c r="D8" s="150" t="s">
        <v>218</v>
      </c>
      <c r="E8" s="150" t="s">
        <v>219</v>
      </c>
      <c r="F8" s="150" t="s">
        <v>220</v>
      </c>
      <c r="G8" s="170" t="s">
        <v>221</v>
      </c>
      <c r="H8" s="171"/>
      <c r="I8" s="171"/>
      <c r="J8" s="171"/>
      <c r="K8" s="205"/>
    </row>
    <row r="9" ht="18" customHeight="1" spans="1:11">
      <c r="A9" s="159" t="s">
        <v>222</v>
      </c>
      <c r="B9" s="160"/>
      <c r="C9" s="172" t="s">
        <v>65</v>
      </c>
      <c r="D9" s="172" t="s">
        <v>66</v>
      </c>
      <c r="E9" s="155" t="s">
        <v>223</v>
      </c>
      <c r="F9" s="173" t="s">
        <v>224</v>
      </c>
      <c r="G9" s="174"/>
      <c r="H9" s="175"/>
      <c r="I9" s="175"/>
      <c r="J9" s="175"/>
      <c r="K9" s="206"/>
    </row>
    <row r="10" ht="18" customHeight="1" spans="1:11">
      <c r="A10" s="159" t="s">
        <v>225</v>
      </c>
      <c r="B10" s="160"/>
      <c r="C10" s="172" t="s">
        <v>65</v>
      </c>
      <c r="D10" s="172" t="s">
        <v>66</v>
      </c>
      <c r="E10" s="155" t="s">
        <v>226</v>
      </c>
      <c r="F10" s="173" t="s">
        <v>227</v>
      </c>
      <c r="G10" s="174" t="s">
        <v>228</v>
      </c>
      <c r="H10" s="175"/>
      <c r="I10" s="175"/>
      <c r="J10" s="175"/>
      <c r="K10" s="206"/>
    </row>
    <row r="11" ht="18" customHeight="1" spans="1:11">
      <c r="A11" s="176" t="s">
        <v>187</v>
      </c>
      <c r="B11" s="177"/>
      <c r="C11" s="177"/>
      <c r="D11" s="177"/>
      <c r="E11" s="177"/>
      <c r="F11" s="177"/>
      <c r="G11" s="177"/>
      <c r="H11" s="177"/>
      <c r="I11" s="177"/>
      <c r="J11" s="177"/>
      <c r="K11" s="207"/>
    </row>
    <row r="12" ht="18" customHeight="1" spans="1:11">
      <c r="A12" s="153" t="s">
        <v>89</v>
      </c>
      <c r="B12" s="172" t="s">
        <v>85</v>
      </c>
      <c r="C12" s="172" t="s">
        <v>86</v>
      </c>
      <c r="D12" s="173"/>
      <c r="E12" s="155" t="s">
        <v>87</v>
      </c>
      <c r="F12" s="172" t="s">
        <v>85</v>
      </c>
      <c r="G12" s="172" t="s">
        <v>86</v>
      </c>
      <c r="H12" s="172"/>
      <c r="I12" s="155" t="s">
        <v>229</v>
      </c>
      <c r="J12" s="172" t="s">
        <v>85</v>
      </c>
      <c r="K12" s="202" t="s">
        <v>86</v>
      </c>
    </row>
    <row r="13" ht="18" customHeight="1" spans="1:11">
      <c r="A13" s="153" t="s">
        <v>92</v>
      </c>
      <c r="B13" s="172" t="s">
        <v>85</v>
      </c>
      <c r="C13" s="172" t="s">
        <v>86</v>
      </c>
      <c r="D13" s="173"/>
      <c r="E13" s="155" t="s">
        <v>97</v>
      </c>
      <c r="F13" s="172" t="s">
        <v>85</v>
      </c>
      <c r="G13" s="172" t="s">
        <v>86</v>
      </c>
      <c r="H13" s="172"/>
      <c r="I13" s="155" t="s">
        <v>230</v>
      </c>
      <c r="J13" s="172" t="s">
        <v>85</v>
      </c>
      <c r="K13" s="202" t="s">
        <v>86</v>
      </c>
    </row>
    <row r="14" ht="18" customHeight="1" spans="1:11">
      <c r="A14" s="161" t="s">
        <v>231</v>
      </c>
      <c r="B14" s="164" t="s">
        <v>85</v>
      </c>
      <c r="C14" s="164" t="s">
        <v>86</v>
      </c>
      <c r="D14" s="178"/>
      <c r="E14" s="163" t="s">
        <v>232</v>
      </c>
      <c r="F14" s="164" t="s">
        <v>85</v>
      </c>
      <c r="G14" s="164" t="s">
        <v>86</v>
      </c>
      <c r="H14" s="164"/>
      <c r="I14" s="163" t="s">
        <v>233</v>
      </c>
      <c r="J14" s="164" t="s">
        <v>85</v>
      </c>
      <c r="K14" s="203" t="s">
        <v>86</v>
      </c>
    </row>
    <row r="15" ht="18" customHeight="1" spans="1:11">
      <c r="A15" s="166"/>
      <c r="B15" s="179"/>
      <c r="C15" s="179"/>
      <c r="D15" s="167"/>
      <c r="E15" s="166"/>
      <c r="F15" s="179"/>
      <c r="G15" s="179"/>
      <c r="H15" s="179"/>
      <c r="I15" s="166"/>
      <c r="J15" s="179"/>
      <c r="K15" s="179"/>
    </row>
    <row r="16" s="142" customFormat="1" ht="18" customHeight="1" spans="1:11">
      <c r="A16" s="146" t="s">
        <v>234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08"/>
    </row>
    <row r="17" ht="18" customHeight="1" spans="1:11">
      <c r="A17" s="159" t="s">
        <v>235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09"/>
    </row>
    <row r="18" ht="18" customHeight="1" spans="1:11">
      <c r="A18" s="159" t="s">
        <v>236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09"/>
    </row>
    <row r="19" ht="22" customHeight="1" spans="1:11">
      <c r="A19" s="181"/>
      <c r="B19" s="172"/>
      <c r="C19" s="172"/>
      <c r="D19" s="172"/>
      <c r="E19" s="172"/>
      <c r="F19" s="172"/>
      <c r="G19" s="172"/>
      <c r="H19" s="172"/>
      <c r="I19" s="172"/>
      <c r="J19" s="172"/>
      <c r="K19" s="202"/>
    </row>
    <row r="20" ht="22" customHeight="1" spans="1:11">
      <c r="A20" s="182"/>
      <c r="B20" s="183"/>
      <c r="C20" s="183"/>
      <c r="D20" s="183"/>
      <c r="E20" s="183"/>
      <c r="F20" s="183"/>
      <c r="G20" s="183"/>
      <c r="H20" s="183"/>
      <c r="I20" s="183"/>
      <c r="J20" s="183"/>
      <c r="K20" s="210"/>
    </row>
    <row r="21" ht="22" customHeight="1" spans="1:11">
      <c r="A21" s="182"/>
      <c r="B21" s="183"/>
      <c r="C21" s="183"/>
      <c r="D21" s="183"/>
      <c r="E21" s="183"/>
      <c r="F21" s="183"/>
      <c r="G21" s="183"/>
      <c r="H21" s="183"/>
      <c r="I21" s="183"/>
      <c r="J21" s="183"/>
      <c r="K21" s="210"/>
    </row>
    <row r="22" ht="22" customHeight="1" spans="1:11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210"/>
    </row>
    <row r="23" ht="22" customHeight="1" spans="1:1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211"/>
    </row>
    <row r="24" ht="18" customHeight="1" spans="1:11">
      <c r="A24" s="159" t="s">
        <v>123</v>
      </c>
      <c r="B24" s="160"/>
      <c r="C24" s="172" t="s">
        <v>65</v>
      </c>
      <c r="D24" s="172" t="s">
        <v>66</v>
      </c>
      <c r="E24" s="158"/>
      <c r="F24" s="158"/>
      <c r="G24" s="158"/>
      <c r="H24" s="158"/>
      <c r="I24" s="158"/>
      <c r="J24" s="158"/>
      <c r="K24" s="201"/>
    </row>
    <row r="25" ht="18" customHeight="1" spans="1:11">
      <c r="A25" s="186" t="s">
        <v>237</v>
      </c>
      <c r="B25" s="187"/>
      <c r="C25" s="187"/>
      <c r="D25" s="187"/>
      <c r="E25" s="187"/>
      <c r="F25" s="187"/>
      <c r="G25" s="187"/>
      <c r="H25" s="187"/>
      <c r="I25" s="187"/>
      <c r="J25" s="187"/>
      <c r="K25" s="212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238</v>
      </c>
      <c r="B27" s="171"/>
      <c r="C27" s="171"/>
      <c r="D27" s="171"/>
      <c r="E27" s="171"/>
      <c r="F27" s="171"/>
      <c r="G27" s="171"/>
      <c r="H27" s="171"/>
      <c r="I27" s="171"/>
      <c r="J27" s="171"/>
      <c r="K27" s="213" t="s">
        <v>239</v>
      </c>
    </row>
    <row r="28" ht="23" customHeight="1" spans="1:11">
      <c r="A28" s="182"/>
      <c r="B28" s="183"/>
      <c r="C28" s="183"/>
      <c r="D28" s="183"/>
      <c r="E28" s="183"/>
      <c r="F28" s="183"/>
      <c r="G28" s="183"/>
      <c r="H28" s="183"/>
      <c r="I28" s="183"/>
      <c r="J28" s="214"/>
      <c r="K28" s="215">
        <v>1</v>
      </c>
    </row>
    <row r="29" ht="23" customHeight="1" spans="1:11">
      <c r="A29" s="182"/>
      <c r="B29" s="183"/>
      <c r="C29" s="183"/>
      <c r="D29" s="183"/>
      <c r="E29" s="183"/>
      <c r="F29" s="183"/>
      <c r="G29" s="183"/>
      <c r="H29" s="183"/>
      <c r="I29" s="183"/>
      <c r="J29" s="214"/>
      <c r="K29" s="206">
        <v>1</v>
      </c>
    </row>
    <row r="30" ht="23" customHeight="1" spans="1:11">
      <c r="A30" s="182"/>
      <c r="B30" s="183"/>
      <c r="C30" s="183"/>
      <c r="D30" s="183"/>
      <c r="E30" s="183"/>
      <c r="F30" s="183"/>
      <c r="G30" s="183"/>
      <c r="H30" s="183"/>
      <c r="I30" s="183"/>
      <c r="J30" s="214"/>
      <c r="K30" s="206">
        <v>1</v>
      </c>
    </row>
    <row r="31" ht="23" customHeight="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214"/>
      <c r="K31" s="206"/>
    </row>
    <row r="32" ht="23" customHeight="1" spans="1:11">
      <c r="A32" s="182"/>
      <c r="B32" s="183"/>
      <c r="C32" s="183"/>
      <c r="D32" s="183"/>
      <c r="E32" s="183"/>
      <c r="F32" s="183"/>
      <c r="G32" s="183"/>
      <c r="H32" s="183"/>
      <c r="I32" s="183"/>
      <c r="J32" s="214"/>
      <c r="K32" s="216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214"/>
      <c r="K33" s="217"/>
    </row>
    <row r="34" ht="23" customHeight="1" spans="1:11">
      <c r="A34" s="182"/>
      <c r="B34" s="183"/>
      <c r="C34" s="183"/>
      <c r="D34" s="183"/>
      <c r="E34" s="183"/>
      <c r="F34" s="183"/>
      <c r="G34" s="183"/>
      <c r="H34" s="183"/>
      <c r="I34" s="183"/>
      <c r="J34" s="214"/>
      <c r="K34" s="206"/>
    </row>
    <row r="35" ht="23" customHeight="1" spans="1:11">
      <c r="A35" s="182"/>
      <c r="B35" s="183"/>
      <c r="C35" s="183"/>
      <c r="D35" s="183"/>
      <c r="E35" s="183"/>
      <c r="F35" s="183"/>
      <c r="G35" s="183"/>
      <c r="H35" s="183"/>
      <c r="I35" s="183"/>
      <c r="J35" s="214"/>
      <c r="K35" s="218"/>
    </row>
    <row r="36" ht="23" customHeight="1" spans="1:11">
      <c r="A36" s="190" t="s">
        <v>240</v>
      </c>
      <c r="B36" s="191"/>
      <c r="C36" s="191"/>
      <c r="D36" s="191"/>
      <c r="E36" s="191"/>
      <c r="F36" s="191"/>
      <c r="G36" s="191"/>
      <c r="H36" s="191"/>
      <c r="I36" s="191"/>
      <c r="J36" s="219"/>
      <c r="K36" s="220">
        <f>SUM(K28:K35)</f>
        <v>3</v>
      </c>
    </row>
    <row r="37" ht="18.75" customHeight="1" spans="1:11">
      <c r="A37" s="192" t="s">
        <v>241</v>
      </c>
      <c r="B37" s="193"/>
      <c r="C37" s="193"/>
      <c r="D37" s="193"/>
      <c r="E37" s="193"/>
      <c r="F37" s="193"/>
      <c r="G37" s="193"/>
      <c r="H37" s="193"/>
      <c r="I37" s="193"/>
      <c r="J37" s="193"/>
      <c r="K37" s="221"/>
    </row>
    <row r="38" s="143" customFormat="1" ht="18.75" customHeight="1" spans="1:11">
      <c r="A38" s="159" t="s">
        <v>242</v>
      </c>
      <c r="B38" s="160"/>
      <c r="C38" s="160"/>
      <c r="D38" s="158" t="s">
        <v>243</v>
      </c>
      <c r="E38" s="158"/>
      <c r="F38" s="194" t="s">
        <v>244</v>
      </c>
      <c r="G38" s="195"/>
      <c r="H38" s="160" t="s">
        <v>245</v>
      </c>
      <c r="I38" s="160"/>
      <c r="J38" s="160" t="s">
        <v>246</v>
      </c>
      <c r="K38" s="209"/>
    </row>
    <row r="39" ht="18.75" customHeight="1" spans="1:11">
      <c r="A39" s="159" t="s">
        <v>124</v>
      </c>
      <c r="B39" s="160" t="s">
        <v>247</v>
      </c>
      <c r="C39" s="160"/>
      <c r="D39" s="160"/>
      <c r="E39" s="160"/>
      <c r="F39" s="160"/>
      <c r="G39" s="160"/>
      <c r="H39" s="160"/>
      <c r="I39" s="160"/>
      <c r="J39" s="160"/>
      <c r="K39" s="209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09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09"/>
    </row>
    <row r="42" ht="32.1" customHeight="1" spans="1:11">
      <c r="A42" s="161" t="s">
        <v>135</v>
      </c>
      <c r="B42" s="196" t="s">
        <v>248</v>
      </c>
      <c r="C42" s="196"/>
      <c r="D42" s="163" t="s">
        <v>249</v>
      </c>
      <c r="E42" s="178"/>
      <c r="F42" s="163" t="s">
        <v>139</v>
      </c>
      <c r="G42" s="197"/>
      <c r="H42" s="198" t="s">
        <v>140</v>
      </c>
      <c r="I42" s="198"/>
      <c r="J42" s="196" t="s">
        <v>141</v>
      </c>
      <c r="K42" s="22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3"/>
  <sheetViews>
    <sheetView workbookViewId="0">
      <selection activeCell="A2" sqref="A2:O20"/>
    </sheetView>
  </sheetViews>
  <sheetFormatPr defaultColWidth="9" defaultRowHeight="14.25"/>
  <cols>
    <col min="1" max="1" width="13.625" style="87" customWidth="1"/>
    <col min="2" max="3" width="9.125" style="87" customWidth="1"/>
    <col min="4" max="4" width="9.125" style="88" customWidth="1"/>
    <col min="5" max="6" width="9.125" style="87" customWidth="1"/>
    <col min="7" max="7" width="8.5" style="87" customWidth="1"/>
    <col min="8" max="8" width="5.375" style="87" customWidth="1"/>
    <col min="9" max="9" width="2.75" style="87" customWidth="1"/>
    <col min="10" max="12" width="15.625" style="87" customWidth="1"/>
    <col min="13" max="15" width="15.625" style="89" customWidth="1"/>
    <col min="16" max="253" width="9" style="87"/>
    <col min="254" max="16384" width="9" style="90"/>
  </cols>
  <sheetData>
    <row r="1" s="87" customFormat="1" ht="29" customHeight="1" spans="1:256">
      <c r="A1" s="91" t="s">
        <v>145</v>
      </c>
      <c r="B1" s="91"/>
      <c r="C1" s="92"/>
      <c r="D1" s="92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  <c r="CR1" s="90"/>
      <c r="CS1" s="90"/>
      <c r="CT1" s="90"/>
      <c r="CU1" s="90"/>
      <c r="CV1" s="90"/>
      <c r="CW1" s="90"/>
      <c r="CX1" s="90"/>
      <c r="CY1" s="90"/>
      <c r="CZ1" s="90"/>
      <c r="DA1" s="90"/>
      <c r="DB1" s="90"/>
      <c r="DC1" s="90"/>
      <c r="DD1" s="90"/>
      <c r="DE1" s="90"/>
      <c r="DF1" s="90"/>
      <c r="DG1" s="90"/>
      <c r="DH1" s="90"/>
      <c r="DI1" s="90"/>
      <c r="DJ1" s="90"/>
      <c r="DK1" s="90"/>
      <c r="DL1" s="90"/>
      <c r="DM1" s="90"/>
      <c r="DN1" s="90"/>
      <c r="DO1" s="90"/>
      <c r="DP1" s="90"/>
      <c r="DQ1" s="90"/>
      <c r="DR1" s="90"/>
      <c r="DS1" s="90"/>
      <c r="DT1" s="90"/>
      <c r="DU1" s="90"/>
      <c r="DV1" s="90"/>
      <c r="DW1" s="90"/>
      <c r="DX1" s="90"/>
      <c r="DY1" s="90"/>
      <c r="DZ1" s="90"/>
      <c r="EA1" s="90"/>
      <c r="EB1" s="90"/>
      <c r="EC1" s="90"/>
      <c r="ED1" s="90"/>
      <c r="EE1" s="90"/>
      <c r="EF1" s="90"/>
      <c r="EG1" s="90"/>
      <c r="EH1" s="90"/>
      <c r="EI1" s="90"/>
      <c r="EJ1" s="90"/>
      <c r="EK1" s="90"/>
      <c r="EL1" s="90"/>
      <c r="EM1" s="90"/>
      <c r="EN1" s="90"/>
      <c r="EO1" s="90"/>
      <c r="EP1" s="90"/>
      <c r="EQ1" s="90"/>
      <c r="ER1" s="90"/>
      <c r="ES1" s="90"/>
      <c r="ET1" s="90"/>
      <c r="EU1" s="90"/>
      <c r="EV1" s="90"/>
      <c r="EW1" s="90"/>
      <c r="EX1" s="90"/>
      <c r="EY1" s="90"/>
      <c r="EZ1" s="90"/>
      <c r="FA1" s="90"/>
      <c r="FB1" s="90"/>
      <c r="FC1" s="90"/>
      <c r="FD1" s="90"/>
      <c r="FE1" s="90"/>
      <c r="FF1" s="90"/>
      <c r="FG1" s="90"/>
      <c r="FH1" s="90"/>
      <c r="FI1" s="90"/>
      <c r="FJ1" s="90"/>
      <c r="FK1" s="90"/>
      <c r="FL1" s="90"/>
      <c r="FM1" s="90"/>
      <c r="FN1" s="90"/>
      <c r="FO1" s="90"/>
      <c r="FP1" s="90"/>
      <c r="FQ1" s="90"/>
      <c r="FR1" s="90"/>
      <c r="FS1" s="90"/>
      <c r="FT1" s="90"/>
      <c r="FU1" s="90"/>
      <c r="FV1" s="90"/>
      <c r="FW1" s="90"/>
      <c r="FX1" s="90"/>
      <c r="FY1" s="90"/>
      <c r="FZ1" s="90"/>
      <c r="GA1" s="90"/>
      <c r="GB1" s="90"/>
      <c r="GC1" s="90"/>
      <c r="GD1" s="90"/>
      <c r="GE1" s="90"/>
      <c r="GF1" s="90"/>
      <c r="GG1" s="90"/>
      <c r="GH1" s="90"/>
      <c r="GI1" s="90"/>
      <c r="GJ1" s="90"/>
      <c r="GK1" s="90"/>
      <c r="GL1" s="90"/>
      <c r="GM1" s="90"/>
      <c r="GN1" s="90"/>
      <c r="GO1" s="90"/>
      <c r="GP1" s="90"/>
      <c r="GQ1" s="90"/>
      <c r="GR1" s="90"/>
      <c r="GS1" s="90"/>
      <c r="GT1" s="90"/>
      <c r="GU1" s="90"/>
      <c r="GV1" s="90"/>
      <c r="GW1" s="90"/>
      <c r="GX1" s="90"/>
      <c r="GY1" s="90"/>
      <c r="GZ1" s="90"/>
      <c r="HA1" s="90"/>
      <c r="HB1" s="90"/>
      <c r="HC1" s="90"/>
      <c r="HD1" s="90"/>
      <c r="HE1" s="90"/>
      <c r="HF1" s="90"/>
      <c r="HG1" s="90"/>
      <c r="HH1" s="90"/>
      <c r="HI1" s="90"/>
      <c r="HJ1" s="90"/>
      <c r="HK1" s="90"/>
      <c r="HL1" s="90"/>
      <c r="HM1" s="90"/>
      <c r="HN1" s="90"/>
      <c r="HO1" s="90"/>
      <c r="HP1" s="90"/>
      <c r="HQ1" s="90"/>
      <c r="HR1" s="90"/>
      <c r="HS1" s="90"/>
      <c r="HT1" s="90"/>
      <c r="HU1" s="90"/>
      <c r="HV1" s="90"/>
      <c r="HW1" s="90"/>
      <c r="HX1" s="90"/>
      <c r="HY1" s="90"/>
      <c r="HZ1" s="90"/>
      <c r="IA1" s="90"/>
      <c r="IB1" s="90"/>
      <c r="IC1" s="90"/>
      <c r="ID1" s="90"/>
      <c r="IE1" s="90"/>
      <c r="IF1" s="90"/>
      <c r="IG1" s="90"/>
      <c r="IH1" s="90"/>
      <c r="II1" s="90"/>
      <c r="IJ1" s="90"/>
      <c r="IK1" s="90"/>
      <c r="IL1" s="90"/>
      <c r="IM1" s="90"/>
      <c r="IN1" s="90"/>
      <c r="IO1" s="90"/>
      <c r="IP1" s="90"/>
      <c r="IQ1" s="90"/>
      <c r="IR1" s="90"/>
      <c r="IS1" s="90"/>
      <c r="IT1" s="90"/>
      <c r="IU1" s="90"/>
      <c r="IV1" s="90"/>
    </row>
    <row r="2" s="87" customFormat="1" ht="20" customHeight="1" spans="1:256">
      <c r="A2" s="94" t="s">
        <v>61</v>
      </c>
      <c r="B2" s="95" t="str">
        <f>首期!B4</f>
        <v>TAUUAM91533</v>
      </c>
      <c r="C2" s="96"/>
      <c r="D2" s="97"/>
      <c r="E2" s="98" t="s">
        <v>67</v>
      </c>
      <c r="F2" s="99" t="s">
        <v>146</v>
      </c>
      <c r="G2" s="99"/>
      <c r="H2" s="99"/>
      <c r="I2" s="126"/>
      <c r="J2" s="127" t="s">
        <v>57</v>
      </c>
      <c r="K2" s="128" t="s">
        <v>56</v>
      </c>
      <c r="L2" s="128"/>
      <c r="M2" s="128"/>
      <c r="N2" s="128"/>
      <c r="O2" s="129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  <c r="CR2" s="90"/>
      <c r="CS2" s="90"/>
      <c r="CT2" s="90"/>
      <c r="CU2" s="90"/>
      <c r="CV2" s="90"/>
      <c r="CW2" s="90"/>
      <c r="CX2" s="90"/>
      <c r="CY2" s="90"/>
      <c r="CZ2" s="90"/>
      <c r="DA2" s="90"/>
      <c r="DB2" s="90"/>
      <c r="DC2" s="90"/>
      <c r="DD2" s="90"/>
      <c r="DE2" s="90"/>
      <c r="DF2" s="90"/>
      <c r="DG2" s="90"/>
      <c r="DH2" s="90"/>
      <c r="DI2" s="90"/>
      <c r="DJ2" s="90"/>
      <c r="DK2" s="90"/>
      <c r="DL2" s="90"/>
      <c r="DM2" s="90"/>
      <c r="DN2" s="90"/>
      <c r="DO2" s="90"/>
      <c r="DP2" s="90"/>
      <c r="DQ2" s="90"/>
      <c r="DR2" s="90"/>
      <c r="DS2" s="90"/>
      <c r="DT2" s="90"/>
      <c r="DU2" s="90"/>
      <c r="DV2" s="90"/>
      <c r="DW2" s="90"/>
      <c r="DX2" s="90"/>
      <c r="DY2" s="90"/>
      <c r="DZ2" s="90"/>
      <c r="EA2" s="90"/>
      <c r="EB2" s="90"/>
      <c r="EC2" s="90"/>
      <c r="ED2" s="90"/>
      <c r="EE2" s="90"/>
      <c r="EF2" s="90"/>
      <c r="EG2" s="90"/>
      <c r="EH2" s="90"/>
      <c r="EI2" s="90"/>
      <c r="EJ2" s="90"/>
      <c r="EK2" s="90"/>
      <c r="EL2" s="90"/>
      <c r="EM2" s="90"/>
      <c r="EN2" s="90"/>
      <c r="EO2" s="90"/>
      <c r="EP2" s="90"/>
      <c r="EQ2" s="90"/>
      <c r="ER2" s="90"/>
      <c r="ES2" s="90"/>
      <c r="ET2" s="90"/>
      <c r="EU2" s="90"/>
      <c r="EV2" s="90"/>
      <c r="EW2" s="90"/>
      <c r="EX2" s="90"/>
      <c r="EY2" s="90"/>
      <c r="EZ2" s="90"/>
      <c r="FA2" s="90"/>
      <c r="FB2" s="90"/>
      <c r="FC2" s="90"/>
      <c r="FD2" s="90"/>
      <c r="FE2" s="90"/>
      <c r="FF2" s="90"/>
      <c r="FG2" s="90"/>
      <c r="FH2" s="90"/>
      <c r="FI2" s="90"/>
      <c r="FJ2" s="90"/>
      <c r="FK2" s="90"/>
      <c r="FL2" s="90"/>
      <c r="FM2" s="90"/>
      <c r="FN2" s="90"/>
      <c r="FO2" s="90"/>
      <c r="FP2" s="90"/>
      <c r="FQ2" s="90"/>
      <c r="FR2" s="90"/>
      <c r="FS2" s="90"/>
      <c r="FT2" s="90"/>
      <c r="FU2" s="90"/>
      <c r="FV2" s="90"/>
      <c r="FW2" s="90"/>
      <c r="FX2" s="90"/>
      <c r="FY2" s="90"/>
      <c r="FZ2" s="90"/>
      <c r="GA2" s="90"/>
      <c r="GB2" s="90"/>
      <c r="GC2" s="90"/>
      <c r="GD2" s="90"/>
      <c r="GE2" s="90"/>
      <c r="GF2" s="90"/>
      <c r="GG2" s="90"/>
      <c r="GH2" s="90"/>
      <c r="GI2" s="90"/>
      <c r="GJ2" s="90"/>
      <c r="GK2" s="90"/>
      <c r="GL2" s="90"/>
      <c r="GM2" s="90"/>
      <c r="GN2" s="90"/>
      <c r="GO2" s="90"/>
      <c r="GP2" s="90"/>
      <c r="GQ2" s="90"/>
      <c r="GR2" s="90"/>
      <c r="GS2" s="90"/>
      <c r="GT2" s="90"/>
      <c r="GU2" s="90"/>
      <c r="GV2" s="90"/>
      <c r="GW2" s="90"/>
      <c r="GX2" s="90"/>
      <c r="GY2" s="90"/>
      <c r="GZ2" s="90"/>
      <c r="HA2" s="90"/>
      <c r="HB2" s="90"/>
      <c r="HC2" s="90"/>
      <c r="HD2" s="90"/>
      <c r="HE2" s="90"/>
      <c r="HF2" s="90"/>
      <c r="HG2" s="90"/>
      <c r="HH2" s="90"/>
      <c r="HI2" s="90"/>
      <c r="HJ2" s="90"/>
      <c r="HK2" s="90"/>
      <c r="HL2" s="90"/>
      <c r="HM2" s="90"/>
      <c r="HN2" s="90"/>
      <c r="HO2" s="90"/>
      <c r="HP2" s="90"/>
      <c r="HQ2" s="90"/>
      <c r="HR2" s="90"/>
      <c r="HS2" s="90"/>
      <c r="HT2" s="90"/>
      <c r="HU2" s="90"/>
      <c r="HV2" s="90"/>
      <c r="HW2" s="90"/>
      <c r="HX2" s="90"/>
      <c r="HY2" s="90"/>
      <c r="HZ2" s="90"/>
      <c r="IA2" s="90"/>
      <c r="IB2" s="90"/>
      <c r="IC2" s="90"/>
      <c r="ID2" s="90"/>
      <c r="IE2" s="90"/>
      <c r="IF2" s="90"/>
      <c r="IG2" s="90"/>
      <c r="IH2" s="90"/>
      <c r="II2" s="90"/>
      <c r="IJ2" s="90"/>
      <c r="IK2" s="90"/>
      <c r="IL2" s="90"/>
      <c r="IM2" s="90"/>
      <c r="IN2" s="90"/>
      <c r="IO2" s="90"/>
      <c r="IP2" s="90"/>
      <c r="IQ2" s="90"/>
      <c r="IR2" s="90"/>
      <c r="IS2" s="90"/>
      <c r="IT2" s="90"/>
      <c r="IU2" s="90"/>
      <c r="IV2" s="90"/>
    </row>
    <row r="3" s="87" customFormat="1" spans="1:256">
      <c r="A3" s="100" t="s">
        <v>147</v>
      </c>
      <c r="B3" s="101" t="s">
        <v>148</v>
      </c>
      <c r="C3" s="102"/>
      <c r="D3" s="101"/>
      <c r="E3" s="101"/>
      <c r="F3" s="101"/>
      <c r="G3" s="101"/>
      <c r="H3" s="101"/>
      <c r="I3" s="130"/>
      <c r="J3" s="131"/>
      <c r="K3" s="131"/>
      <c r="L3" s="131"/>
      <c r="M3" s="131"/>
      <c r="N3" s="131"/>
      <c r="O3" s="132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0"/>
      <c r="EK3" s="90"/>
      <c r="EL3" s="90"/>
      <c r="EM3" s="90"/>
      <c r="EN3" s="90"/>
      <c r="EO3" s="90"/>
      <c r="EP3" s="90"/>
      <c r="EQ3" s="90"/>
      <c r="ER3" s="90"/>
      <c r="ES3" s="90"/>
      <c r="ET3" s="90"/>
      <c r="EU3" s="90"/>
      <c r="EV3" s="90"/>
      <c r="EW3" s="90"/>
      <c r="EX3" s="90"/>
      <c r="EY3" s="90"/>
      <c r="EZ3" s="90"/>
      <c r="FA3" s="90"/>
      <c r="FB3" s="90"/>
      <c r="FC3" s="90"/>
      <c r="FD3" s="90"/>
      <c r="FE3" s="90"/>
      <c r="FF3" s="90"/>
      <c r="FG3" s="90"/>
      <c r="FH3" s="90"/>
      <c r="FI3" s="90"/>
      <c r="FJ3" s="90"/>
      <c r="FK3" s="90"/>
      <c r="FL3" s="90"/>
      <c r="FM3" s="90"/>
      <c r="FN3" s="90"/>
      <c r="FO3" s="90"/>
      <c r="FP3" s="90"/>
      <c r="FQ3" s="90"/>
      <c r="FR3" s="90"/>
      <c r="FS3" s="90"/>
      <c r="FT3" s="90"/>
      <c r="FU3" s="90"/>
      <c r="FV3" s="90"/>
      <c r="FW3" s="90"/>
      <c r="FX3" s="90"/>
      <c r="FY3" s="90"/>
      <c r="FZ3" s="90"/>
      <c r="GA3" s="90"/>
      <c r="GB3" s="90"/>
      <c r="GC3" s="90"/>
      <c r="GD3" s="90"/>
      <c r="GE3" s="90"/>
      <c r="GF3" s="90"/>
      <c r="GG3" s="90"/>
      <c r="GH3" s="90"/>
      <c r="GI3" s="90"/>
      <c r="GJ3" s="90"/>
      <c r="GK3" s="90"/>
      <c r="GL3" s="90"/>
      <c r="GM3" s="90"/>
      <c r="GN3" s="90"/>
      <c r="GO3" s="90"/>
      <c r="GP3" s="90"/>
      <c r="GQ3" s="90"/>
      <c r="GR3" s="90"/>
      <c r="GS3" s="90"/>
      <c r="GT3" s="90"/>
      <c r="GU3" s="90"/>
      <c r="GV3" s="90"/>
      <c r="GW3" s="90"/>
      <c r="GX3" s="90"/>
      <c r="GY3" s="90"/>
      <c r="GZ3" s="90"/>
      <c r="HA3" s="90"/>
      <c r="HB3" s="90"/>
      <c r="HC3" s="90"/>
      <c r="HD3" s="90"/>
      <c r="HE3" s="90"/>
      <c r="HF3" s="90"/>
      <c r="HG3" s="90"/>
      <c r="HH3" s="90"/>
      <c r="HI3" s="90"/>
      <c r="HJ3" s="90"/>
      <c r="HK3" s="90"/>
      <c r="HL3" s="90"/>
      <c r="HM3" s="90"/>
      <c r="HN3" s="90"/>
      <c r="HO3" s="90"/>
      <c r="HP3" s="90"/>
      <c r="HQ3" s="90"/>
      <c r="HR3" s="90"/>
      <c r="HS3" s="90"/>
      <c r="HT3" s="90"/>
      <c r="HU3" s="90"/>
      <c r="HV3" s="90"/>
      <c r="HW3" s="90"/>
      <c r="HX3" s="90"/>
      <c r="HY3" s="90"/>
      <c r="HZ3" s="90"/>
      <c r="IA3" s="90"/>
      <c r="IB3" s="90"/>
      <c r="IC3" s="90"/>
      <c r="ID3" s="90"/>
      <c r="IE3" s="90"/>
      <c r="IF3" s="90"/>
      <c r="IG3" s="90"/>
      <c r="IH3" s="90"/>
      <c r="II3" s="90"/>
      <c r="IJ3" s="90"/>
      <c r="IK3" s="90"/>
      <c r="IL3" s="90"/>
      <c r="IM3" s="90"/>
      <c r="IN3" s="90"/>
      <c r="IO3" s="90"/>
      <c r="IP3" s="90"/>
      <c r="IQ3" s="90"/>
      <c r="IR3" s="90"/>
      <c r="IS3" s="90"/>
      <c r="IT3" s="90"/>
      <c r="IU3" s="90"/>
      <c r="IV3" s="90"/>
    </row>
    <row r="4" s="87" customFormat="1" ht="16.5" spans="1:256">
      <c r="A4" s="100"/>
      <c r="B4" s="103" t="s">
        <v>110</v>
      </c>
      <c r="C4" s="104" t="s">
        <v>111</v>
      </c>
      <c r="D4" s="105" t="s">
        <v>112</v>
      </c>
      <c r="E4" s="104" t="s">
        <v>113</v>
      </c>
      <c r="F4" s="104" t="s">
        <v>114</v>
      </c>
      <c r="G4" s="104" t="s">
        <v>115</v>
      </c>
      <c r="H4" s="106" t="s">
        <v>198</v>
      </c>
      <c r="I4" s="130"/>
      <c r="J4" s="103" t="s">
        <v>110</v>
      </c>
      <c r="K4" s="104" t="s">
        <v>111</v>
      </c>
      <c r="L4" s="105" t="s">
        <v>112</v>
      </c>
      <c r="M4" s="104" t="s">
        <v>113</v>
      </c>
      <c r="N4" s="104" t="s">
        <v>114</v>
      </c>
      <c r="O4" s="133" t="s">
        <v>115</v>
      </c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</row>
    <row r="5" s="87" customFormat="1" ht="16.5" spans="1:256">
      <c r="A5" s="100"/>
      <c r="B5" s="103" t="s">
        <v>151</v>
      </c>
      <c r="C5" s="104" t="s">
        <v>152</v>
      </c>
      <c r="D5" s="105" t="s">
        <v>153</v>
      </c>
      <c r="E5" s="104" t="s">
        <v>154</v>
      </c>
      <c r="F5" s="104" t="s">
        <v>155</v>
      </c>
      <c r="G5" s="104" t="s">
        <v>156</v>
      </c>
      <c r="H5" s="106"/>
      <c r="I5" s="130"/>
      <c r="J5" s="134"/>
      <c r="K5" s="134"/>
      <c r="L5" s="134"/>
      <c r="M5" s="134"/>
      <c r="N5" s="134"/>
      <c r="O5" s="135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0"/>
      <c r="CP5" s="90"/>
      <c r="CQ5" s="90"/>
      <c r="CR5" s="90"/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0"/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90"/>
      <c r="GN5" s="90"/>
      <c r="GO5" s="90"/>
      <c r="GP5" s="90"/>
      <c r="GQ5" s="90"/>
      <c r="GR5" s="90"/>
      <c r="GS5" s="90"/>
      <c r="GT5" s="90"/>
      <c r="GU5" s="90"/>
      <c r="GV5" s="90"/>
      <c r="GW5" s="90"/>
      <c r="GX5" s="90"/>
      <c r="GY5" s="90"/>
      <c r="GZ5" s="90"/>
      <c r="HA5" s="90"/>
      <c r="HB5" s="90"/>
      <c r="HC5" s="90"/>
      <c r="HD5" s="90"/>
      <c r="HE5" s="90"/>
      <c r="HF5" s="90"/>
      <c r="HG5" s="90"/>
      <c r="HH5" s="90"/>
      <c r="HI5" s="90"/>
      <c r="HJ5" s="90"/>
      <c r="HK5" s="90"/>
      <c r="HL5" s="90"/>
      <c r="HM5" s="90"/>
      <c r="HN5" s="90"/>
      <c r="HO5" s="90"/>
      <c r="HP5" s="90"/>
      <c r="HQ5" s="90"/>
      <c r="HR5" s="90"/>
      <c r="HS5" s="90"/>
      <c r="HT5" s="90"/>
      <c r="HU5" s="90"/>
      <c r="HV5" s="90"/>
      <c r="HW5" s="90"/>
      <c r="HX5" s="90"/>
      <c r="HY5" s="90"/>
      <c r="HZ5" s="90"/>
      <c r="IA5" s="90"/>
      <c r="IB5" s="90"/>
      <c r="IC5" s="90"/>
      <c r="ID5" s="90"/>
      <c r="IE5" s="90"/>
      <c r="IF5" s="90"/>
      <c r="IG5" s="90"/>
      <c r="IH5" s="90"/>
      <c r="II5" s="90"/>
      <c r="IJ5" s="90"/>
      <c r="IK5" s="90"/>
      <c r="IL5" s="90"/>
      <c r="IM5" s="90"/>
      <c r="IN5" s="90"/>
      <c r="IO5" s="90"/>
      <c r="IP5" s="90"/>
      <c r="IQ5" s="90"/>
      <c r="IR5" s="90"/>
      <c r="IS5" s="90"/>
      <c r="IT5" s="90"/>
      <c r="IU5" s="90"/>
      <c r="IV5" s="90"/>
    </row>
    <row r="6" s="87" customFormat="1" ht="21" customHeight="1" spans="1:256">
      <c r="A6" s="107" t="s">
        <v>157</v>
      </c>
      <c r="B6" s="108">
        <f>C6-1</f>
        <v>64</v>
      </c>
      <c r="C6" s="108">
        <f>D6-2</f>
        <v>65</v>
      </c>
      <c r="D6" s="109">
        <v>67</v>
      </c>
      <c r="E6" s="108">
        <f>D6+2</f>
        <v>69</v>
      </c>
      <c r="F6" s="108">
        <f>E6+2</f>
        <v>71</v>
      </c>
      <c r="G6" s="108">
        <f>F6+1</f>
        <v>72</v>
      </c>
      <c r="H6" s="108"/>
      <c r="I6" s="130"/>
      <c r="J6" s="134"/>
      <c r="K6" s="134"/>
      <c r="L6" s="134"/>
      <c r="M6" s="134"/>
      <c r="N6" s="134"/>
      <c r="O6" s="135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0"/>
      <c r="GB6" s="90"/>
      <c r="GC6" s="90"/>
      <c r="GD6" s="90"/>
      <c r="GE6" s="90"/>
      <c r="GF6" s="90"/>
      <c r="GG6" s="90"/>
      <c r="GH6" s="90"/>
      <c r="GI6" s="90"/>
      <c r="GJ6" s="90"/>
      <c r="GK6" s="90"/>
      <c r="GL6" s="90"/>
      <c r="GM6" s="90"/>
      <c r="GN6" s="90"/>
      <c r="GO6" s="90"/>
      <c r="GP6" s="90"/>
      <c r="GQ6" s="90"/>
      <c r="GR6" s="90"/>
      <c r="GS6" s="90"/>
      <c r="GT6" s="90"/>
      <c r="GU6" s="90"/>
      <c r="GV6" s="90"/>
      <c r="GW6" s="90"/>
      <c r="GX6" s="90"/>
      <c r="GY6" s="90"/>
      <c r="GZ6" s="90"/>
      <c r="HA6" s="90"/>
      <c r="HB6" s="90"/>
      <c r="HC6" s="90"/>
      <c r="HD6" s="90"/>
      <c r="HE6" s="90"/>
      <c r="HF6" s="90"/>
      <c r="HG6" s="90"/>
      <c r="HH6" s="90"/>
      <c r="HI6" s="90"/>
      <c r="HJ6" s="90"/>
      <c r="HK6" s="90"/>
      <c r="HL6" s="90"/>
      <c r="HM6" s="90"/>
      <c r="HN6" s="90"/>
      <c r="HO6" s="90"/>
      <c r="HP6" s="90"/>
      <c r="HQ6" s="90"/>
      <c r="HR6" s="90"/>
      <c r="HS6" s="90"/>
      <c r="HT6" s="90"/>
      <c r="HU6" s="90"/>
      <c r="HV6" s="90"/>
      <c r="HW6" s="90"/>
      <c r="HX6" s="90"/>
      <c r="HY6" s="90"/>
      <c r="HZ6" s="90"/>
      <c r="IA6" s="90"/>
      <c r="IB6" s="90"/>
      <c r="IC6" s="90"/>
      <c r="ID6" s="90"/>
      <c r="IE6" s="90"/>
      <c r="IF6" s="90"/>
      <c r="IG6" s="90"/>
      <c r="IH6" s="90"/>
      <c r="II6" s="90"/>
      <c r="IJ6" s="90"/>
      <c r="IK6" s="90"/>
      <c r="IL6" s="90"/>
      <c r="IM6" s="90"/>
      <c r="IN6" s="90"/>
      <c r="IO6" s="90"/>
      <c r="IP6" s="90"/>
      <c r="IQ6" s="90"/>
      <c r="IR6" s="90"/>
      <c r="IS6" s="90"/>
      <c r="IT6" s="90"/>
      <c r="IU6" s="90"/>
      <c r="IV6" s="90"/>
    </row>
    <row r="7" s="87" customFormat="1" ht="21" customHeight="1" spans="1:256">
      <c r="A7" s="110" t="s">
        <v>161</v>
      </c>
      <c r="B7" s="108">
        <f>C7-4</f>
        <v>104</v>
      </c>
      <c r="C7" s="108">
        <f>D7-4</f>
        <v>108</v>
      </c>
      <c r="D7" s="109">
        <v>112</v>
      </c>
      <c r="E7" s="108">
        <f>D7+4</f>
        <v>116</v>
      </c>
      <c r="F7" s="108">
        <f>E7+4</f>
        <v>120</v>
      </c>
      <c r="G7" s="108">
        <f>F7+6</f>
        <v>126</v>
      </c>
      <c r="H7" s="108"/>
      <c r="I7" s="130"/>
      <c r="J7" s="134"/>
      <c r="K7" s="134"/>
      <c r="L7" s="134"/>
      <c r="M7" s="134"/>
      <c r="N7" s="134"/>
      <c r="O7" s="135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  <c r="CC7" s="90"/>
      <c r="CD7" s="90"/>
      <c r="CE7" s="90"/>
      <c r="CF7" s="90"/>
      <c r="CG7" s="90"/>
      <c r="CH7" s="90"/>
      <c r="CI7" s="90"/>
      <c r="CJ7" s="90"/>
      <c r="CK7" s="90"/>
      <c r="CL7" s="90"/>
      <c r="CM7" s="90"/>
      <c r="CN7" s="90"/>
      <c r="CO7" s="90"/>
      <c r="CP7" s="90"/>
      <c r="CQ7" s="90"/>
      <c r="CR7" s="90"/>
      <c r="CS7" s="90"/>
      <c r="CT7" s="90"/>
      <c r="CU7" s="90"/>
      <c r="CV7" s="90"/>
      <c r="CW7" s="90"/>
      <c r="CX7" s="90"/>
      <c r="CY7" s="90"/>
      <c r="CZ7" s="90"/>
      <c r="DA7" s="90"/>
      <c r="DB7" s="90"/>
      <c r="DC7" s="90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0"/>
      <c r="GB7" s="90"/>
      <c r="GC7" s="90"/>
      <c r="GD7" s="90"/>
      <c r="GE7" s="90"/>
      <c r="GF7" s="90"/>
      <c r="GG7" s="90"/>
      <c r="GH7" s="90"/>
      <c r="GI7" s="90"/>
      <c r="GJ7" s="90"/>
      <c r="GK7" s="90"/>
      <c r="GL7" s="90"/>
      <c r="GM7" s="90"/>
      <c r="GN7" s="90"/>
      <c r="GO7" s="90"/>
      <c r="GP7" s="90"/>
      <c r="GQ7" s="90"/>
      <c r="GR7" s="90"/>
      <c r="GS7" s="90"/>
      <c r="GT7" s="90"/>
      <c r="GU7" s="90"/>
      <c r="GV7" s="90"/>
      <c r="GW7" s="90"/>
      <c r="GX7" s="90"/>
      <c r="GY7" s="90"/>
      <c r="GZ7" s="90"/>
      <c r="HA7" s="90"/>
      <c r="HB7" s="90"/>
      <c r="HC7" s="90"/>
      <c r="HD7" s="90"/>
      <c r="HE7" s="90"/>
      <c r="HF7" s="90"/>
      <c r="HG7" s="90"/>
      <c r="HH7" s="90"/>
      <c r="HI7" s="90"/>
      <c r="HJ7" s="90"/>
      <c r="HK7" s="90"/>
      <c r="HL7" s="90"/>
      <c r="HM7" s="90"/>
      <c r="HN7" s="90"/>
      <c r="HO7" s="90"/>
      <c r="HP7" s="90"/>
      <c r="HQ7" s="90"/>
      <c r="HR7" s="90"/>
      <c r="HS7" s="90"/>
      <c r="HT7" s="90"/>
      <c r="HU7" s="90"/>
      <c r="HV7" s="90"/>
      <c r="HW7" s="90"/>
      <c r="HX7" s="90"/>
      <c r="HY7" s="90"/>
      <c r="HZ7" s="90"/>
      <c r="IA7" s="90"/>
      <c r="IB7" s="90"/>
      <c r="IC7" s="90"/>
      <c r="ID7" s="90"/>
      <c r="IE7" s="90"/>
      <c r="IF7" s="90"/>
      <c r="IG7" s="90"/>
      <c r="IH7" s="90"/>
      <c r="II7" s="90"/>
      <c r="IJ7" s="90"/>
      <c r="IK7" s="90"/>
      <c r="IL7" s="90"/>
      <c r="IM7" s="90"/>
      <c r="IN7" s="90"/>
      <c r="IO7" s="90"/>
      <c r="IP7" s="90"/>
      <c r="IQ7" s="90"/>
      <c r="IR7" s="90"/>
      <c r="IS7" s="90"/>
      <c r="IT7" s="90"/>
      <c r="IU7" s="90"/>
      <c r="IV7" s="90"/>
    </row>
    <row r="8" s="87" customFormat="1" ht="21" customHeight="1" spans="1:256">
      <c r="A8" s="110" t="s">
        <v>162</v>
      </c>
      <c r="B8" s="108">
        <f>C8-4</f>
        <v>90</v>
      </c>
      <c r="C8" s="108">
        <f>D8-4</f>
        <v>94</v>
      </c>
      <c r="D8" s="111" t="s">
        <v>163</v>
      </c>
      <c r="E8" s="108">
        <f>D8+4</f>
        <v>102</v>
      </c>
      <c r="F8" s="108">
        <f>E8+5</f>
        <v>107</v>
      </c>
      <c r="G8" s="108">
        <f>F8+6</f>
        <v>113</v>
      </c>
      <c r="H8" s="108"/>
      <c r="I8" s="130"/>
      <c r="J8" s="134"/>
      <c r="K8" s="134"/>
      <c r="L8" s="134"/>
      <c r="M8" s="134"/>
      <c r="N8" s="134"/>
      <c r="O8" s="135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0"/>
      <c r="CN8" s="90"/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0"/>
      <c r="HS8" s="90"/>
      <c r="HT8" s="90"/>
      <c r="HU8" s="90"/>
      <c r="HV8" s="90"/>
      <c r="HW8" s="90"/>
      <c r="HX8" s="90"/>
      <c r="HY8" s="90"/>
      <c r="HZ8" s="90"/>
      <c r="IA8" s="90"/>
      <c r="IB8" s="90"/>
      <c r="IC8" s="90"/>
      <c r="ID8" s="90"/>
      <c r="IE8" s="90"/>
      <c r="IF8" s="90"/>
      <c r="IG8" s="90"/>
      <c r="IH8" s="90"/>
      <c r="II8" s="90"/>
      <c r="IJ8" s="90"/>
      <c r="IK8" s="90"/>
      <c r="IL8" s="90"/>
      <c r="IM8" s="90"/>
      <c r="IN8" s="90"/>
      <c r="IO8" s="90"/>
      <c r="IP8" s="90"/>
      <c r="IQ8" s="90"/>
      <c r="IR8" s="90"/>
      <c r="IS8" s="90"/>
      <c r="IT8" s="90"/>
      <c r="IU8" s="90"/>
      <c r="IV8" s="90"/>
    </row>
    <row r="9" s="87" customFormat="1" ht="21" customHeight="1" spans="1:256">
      <c r="A9" s="110" t="s">
        <v>167</v>
      </c>
      <c r="B9" s="108">
        <f>C9-1.2</f>
        <v>41.6</v>
      </c>
      <c r="C9" s="108">
        <f>D9-1.2</f>
        <v>42.8</v>
      </c>
      <c r="D9" s="111" t="s">
        <v>168</v>
      </c>
      <c r="E9" s="108">
        <f>D9+1.2</f>
        <v>45.2</v>
      </c>
      <c r="F9" s="108">
        <f>E9+1.2</f>
        <v>46.4</v>
      </c>
      <c r="G9" s="108">
        <f>F9+1.4</f>
        <v>47.8</v>
      </c>
      <c r="H9" s="108"/>
      <c r="I9" s="130"/>
      <c r="J9" s="134"/>
      <c r="K9" s="134"/>
      <c r="L9" s="134"/>
      <c r="M9" s="134"/>
      <c r="N9" s="134"/>
      <c r="O9" s="135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  <c r="CC9" s="90"/>
      <c r="CD9" s="90"/>
      <c r="CE9" s="90"/>
      <c r="CF9" s="90"/>
      <c r="CG9" s="90"/>
      <c r="CH9" s="90"/>
      <c r="CI9" s="90"/>
      <c r="CJ9" s="90"/>
      <c r="CK9" s="90"/>
      <c r="CL9" s="90"/>
      <c r="CM9" s="90"/>
      <c r="CN9" s="90"/>
      <c r="CO9" s="90"/>
      <c r="CP9" s="90"/>
      <c r="CQ9" s="90"/>
      <c r="CR9" s="90"/>
      <c r="CS9" s="90"/>
      <c r="CT9" s="90"/>
      <c r="CU9" s="90"/>
      <c r="CV9" s="90"/>
      <c r="CW9" s="90"/>
      <c r="CX9" s="90"/>
      <c r="CY9" s="90"/>
      <c r="CZ9" s="90"/>
      <c r="DA9" s="90"/>
      <c r="DB9" s="90"/>
      <c r="DC9" s="90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0"/>
      <c r="GB9" s="90"/>
      <c r="GC9" s="90"/>
      <c r="GD9" s="90"/>
      <c r="GE9" s="90"/>
      <c r="GF9" s="90"/>
      <c r="GG9" s="90"/>
      <c r="GH9" s="90"/>
      <c r="GI9" s="90"/>
      <c r="GJ9" s="90"/>
      <c r="GK9" s="90"/>
      <c r="GL9" s="90"/>
      <c r="GM9" s="90"/>
      <c r="GN9" s="90"/>
      <c r="GO9" s="90"/>
      <c r="GP9" s="90"/>
      <c r="GQ9" s="90"/>
      <c r="GR9" s="90"/>
      <c r="GS9" s="90"/>
      <c r="GT9" s="90"/>
      <c r="GU9" s="90"/>
      <c r="GV9" s="90"/>
      <c r="GW9" s="90"/>
      <c r="GX9" s="90"/>
      <c r="GY9" s="90"/>
      <c r="GZ9" s="90"/>
      <c r="HA9" s="90"/>
      <c r="HB9" s="90"/>
      <c r="HC9" s="90"/>
      <c r="HD9" s="90"/>
      <c r="HE9" s="90"/>
      <c r="HF9" s="90"/>
      <c r="HG9" s="90"/>
      <c r="HH9" s="90"/>
      <c r="HI9" s="90"/>
      <c r="HJ9" s="90"/>
      <c r="HK9" s="90"/>
      <c r="HL9" s="90"/>
      <c r="HM9" s="90"/>
      <c r="HN9" s="90"/>
      <c r="HO9" s="90"/>
      <c r="HP9" s="90"/>
      <c r="HQ9" s="90"/>
      <c r="HR9" s="90"/>
      <c r="HS9" s="90"/>
      <c r="HT9" s="90"/>
      <c r="HU9" s="90"/>
      <c r="HV9" s="90"/>
      <c r="HW9" s="90"/>
      <c r="HX9" s="90"/>
      <c r="HY9" s="90"/>
      <c r="HZ9" s="90"/>
      <c r="IA9" s="90"/>
      <c r="IB9" s="90"/>
      <c r="IC9" s="90"/>
      <c r="ID9" s="90"/>
      <c r="IE9" s="90"/>
      <c r="IF9" s="90"/>
      <c r="IG9" s="90"/>
      <c r="IH9" s="90"/>
      <c r="II9" s="90"/>
      <c r="IJ9" s="90"/>
      <c r="IK9" s="90"/>
      <c r="IL9" s="90"/>
      <c r="IM9" s="90"/>
      <c r="IN9" s="90"/>
      <c r="IO9" s="90"/>
      <c r="IP9" s="90"/>
      <c r="IQ9" s="90"/>
      <c r="IR9" s="90"/>
      <c r="IS9" s="90"/>
      <c r="IT9" s="90"/>
      <c r="IU9" s="90"/>
      <c r="IV9" s="90"/>
    </row>
    <row r="10" s="87" customFormat="1" ht="21" customHeight="1" spans="1:256">
      <c r="A10" s="110" t="s">
        <v>169</v>
      </c>
      <c r="B10" s="108">
        <f>C10-0.6</f>
        <v>60.2</v>
      </c>
      <c r="C10" s="108">
        <f>D10-1.2</f>
        <v>60.8</v>
      </c>
      <c r="D10" s="111" t="s">
        <v>170</v>
      </c>
      <c r="E10" s="108">
        <f>D10+1.2</f>
        <v>63.2</v>
      </c>
      <c r="F10" s="108">
        <f>E10+1.2</f>
        <v>64.4</v>
      </c>
      <c r="G10" s="108">
        <f t="shared" ref="G10:G15" si="0">F10+0.6</f>
        <v>65</v>
      </c>
      <c r="H10" s="108"/>
      <c r="I10" s="130"/>
      <c r="J10" s="134"/>
      <c r="K10" s="134"/>
      <c r="L10" s="134"/>
      <c r="M10" s="134"/>
      <c r="N10" s="134"/>
      <c r="O10" s="135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  <c r="CC10" s="90"/>
      <c r="CD10" s="90"/>
      <c r="CE10" s="90"/>
      <c r="CF10" s="90"/>
      <c r="CG10" s="90"/>
      <c r="CH10" s="90"/>
      <c r="CI10" s="90"/>
      <c r="CJ10" s="90"/>
      <c r="CK10" s="90"/>
      <c r="CL10" s="90"/>
      <c r="CM10" s="90"/>
      <c r="CN10" s="90"/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0"/>
      <c r="HS10" s="90"/>
      <c r="HT10" s="90"/>
      <c r="HU10" s="90"/>
      <c r="HV10" s="90"/>
      <c r="HW10" s="90"/>
      <c r="HX10" s="90"/>
      <c r="HY10" s="90"/>
      <c r="HZ10" s="90"/>
      <c r="IA10" s="90"/>
      <c r="IB10" s="90"/>
      <c r="IC10" s="90"/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</row>
    <row r="11" s="87" customFormat="1" ht="21" customHeight="1" spans="1:256">
      <c r="A11" s="110" t="s">
        <v>172</v>
      </c>
      <c r="B11" s="108">
        <f>C11-0.7</f>
        <v>19.6</v>
      </c>
      <c r="C11" s="108">
        <f>D11-0.7</f>
        <v>20.3</v>
      </c>
      <c r="D11" s="111" t="s">
        <v>173</v>
      </c>
      <c r="E11" s="108">
        <f>D11+0.7</f>
        <v>21.7</v>
      </c>
      <c r="F11" s="108">
        <f>E11+0.7</f>
        <v>22.4</v>
      </c>
      <c r="G11" s="108">
        <f>F11+0.95</f>
        <v>23.35</v>
      </c>
      <c r="H11" s="108"/>
      <c r="I11" s="130"/>
      <c r="J11" s="134"/>
      <c r="K11" s="134"/>
      <c r="L11" s="134"/>
      <c r="M11" s="134"/>
      <c r="N11" s="134"/>
      <c r="O11" s="135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  <c r="CC11" s="90"/>
      <c r="CD11" s="90"/>
      <c r="CE11" s="90"/>
      <c r="CF11" s="90"/>
      <c r="CG11" s="90"/>
      <c r="CH11" s="90"/>
      <c r="CI11" s="90"/>
      <c r="CJ11" s="90"/>
      <c r="CK11" s="90"/>
      <c r="CL11" s="90"/>
      <c r="CM11" s="90"/>
      <c r="CN11" s="90"/>
      <c r="CO11" s="90"/>
      <c r="CP11" s="90"/>
      <c r="CQ11" s="90"/>
      <c r="CR11" s="90"/>
      <c r="CS11" s="90"/>
      <c r="CT11" s="90"/>
      <c r="CU11" s="90"/>
      <c r="CV11" s="90"/>
      <c r="CW11" s="90"/>
      <c r="CX11" s="90"/>
      <c r="CY11" s="90"/>
      <c r="CZ11" s="90"/>
      <c r="DA11" s="90"/>
      <c r="DB11" s="90"/>
      <c r="DC11" s="90"/>
      <c r="DD11" s="90"/>
      <c r="DE11" s="90"/>
      <c r="DF11" s="90"/>
      <c r="DG11" s="90"/>
      <c r="DH11" s="90"/>
      <c r="DI11" s="90"/>
      <c r="DJ11" s="90"/>
      <c r="DK11" s="90"/>
      <c r="DL11" s="90"/>
      <c r="DM11" s="90"/>
      <c r="DN11" s="90"/>
      <c r="DO11" s="90"/>
      <c r="DP11" s="90"/>
      <c r="DQ11" s="90"/>
      <c r="DR11" s="90"/>
      <c r="DS11" s="90"/>
      <c r="DT11" s="90"/>
      <c r="DU11" s="90"/>
      <c r="DV11" s="90"/>
      <c r="DW11" s="90"/>
      <c r="DX11" s="90"/>
      <c r="DY11" s="90"/>
      <c r="DZ11" s="90"/>
      <c r="EA11" s="90"/>
      <c r="EB11" s="90"/>
      <c r="EC11" s="90"/>
      <c r="ED11" s="90"/>
      <c r="EE11" s="90"/>
      <c r="EF11" s="90"/>
      <c r="EG11" s="90"/>
      <c r="EH11" s="90"/>
      <c r="EI11" s="90"/>
      <c r="EJ11" s="90"/>
      <c r="EK11" s="90"/>
      <c r="EL11" s="90"/>
      <c r="EM11" s="90"/>
      <c r="EN11" s="90"/>
      <c r="EO11" s="90"/>
      <c r="EP11" s="90"/>
      <c r="EQ11" s="90"/>
      <c r="ER11" s="90"/>
      <c r="ES11" s="90"/>
      <c r="ET11" s="90"/>
      <c r="EU11" s="90"/>
      <c r="EV11" s="90"/>
      <c r="EW11" s="90"/>
      <c r="EX11" s="90"/>
      <c r="EY11" s="90"/>
      <c r="EZ11" s="90"/>
      <c r="FA11" s="90"/>
      <c r="FB11" s="90"/>
      <c r="FC11" s="90"/>
      <c r="FD11" s="90"/>
      <c r="FE11" s="90"/>
      <c r="FF11" s="90"/>
      <c r="FG11" s="90"/>
      <c r="FH11" s="90"/>
      <c r="FI11" s="90"/>
      <c r="FJ11" s="90"/>
      <c r="FK11" s="90"/>
      <c r="FL11" s="90"/>
      <c r="FM11" s="90"/>
      <c r="FN11" s="90"/>
      <c r="FO11" s="90"/>
      <c r="FP11" s="90"/>
      <c r="FQ11" s="90"/>
      <c r="FR11" s="90"/>
      <c r="FS11" s="90"/>
      <c r="FT11" s="90"/>
      <c r="FU11" s="90"/>
      <c r="FV11" s="90"/>
      <c r="FW11" s="90"/>
      <c r="FX11" s="90"/>
      <c r="FY11" s="90"/>
      <c r="FZ11" s="90"/>
      <c r="GA11" s="90"/>
      <c r="GB11" s="90"/>
      <c r="GC11" s="90"/>
      <c r="GD11" s="90"/>
      <c r="GE11" s="90"/>
      <c r="GF11" s="90"/>
      <c r="GG11" s="90"/>
      <c r="GH11" s="90"/>
      <c r="GI11" s="90"/>
      <c r="GJ11" s="90"/>
      <c r="GK11" s="90"/>
      <c r="GL11" s="90"/>
      <c r="GM11" s="90"/>
      <c r="GN11" s="90"/>
      <c r="GO11" s="90"/>
      <c r="GP11" s="90"/>
      <c r="GQ11" s="90"/>
      <c r="GR11" s="90"/>
      <c r="GS11" s="90"/>
      <c r="GT11" s="90"/>
      <c r="GU11" s="90"/>
      <c r="GV11" s="90"/>
      <c r="GW11" s="90"/>
      <c r="GX11" s="90"/>
      <c r="GY11" s="90"/>
      <c r="GZ11" s="90"/>
      <c r="HA11" s="90"/>
      <c r="HB11" s="90"/>
      <c r="HC11" s="90"/>
      <c r="HD11" s="90"/>
      <c r="HE11" s="90"/>
      <c r="HF11" s="90"/>
      <c r="HG11" s="90"/>
      <c r="HH11" s="90"/>
      <c r="HI11" s="90"/>
      <c r="HJ11" s="90"/>
      <c r="HK11" s="90"/>
      <c r="HL11" s="90"/>
      <c r="HM11" s="90"/>
      <c r="HN11" s="90"/>
      <c r="HO11" s="90"/>
      <c r="HP11" s="90"/>
      <c r="HQ11" s="90"/>
      <c r="HR11" s="90"/>
      <c r="HS11" s="90"/>
      <c r="HT11" s="90"/>
      <c r="HU11" s="90"/>
      <c r="HV11" s="90"/>
      <c r="HW11" s="90"/>
      <c r="HX11" s="90"/>
      <c r="HY11" s="90"/>
      <c r="HZ11" s="90"/>
      <c r="IA11" s="90"/>
      <c r="IB11" s="90"/>
      <c r="IC11" s="90"/>
      <c r="ID11" s="90"/>
      <c r="IE11" s="90"/>
      <c r="IF11" s="90"/>
      <c r="IG11" s="90"/>
      <c r="IH11" s="90"/>
      <c r="II11" s="90"/>
      <c r="IJ11" s="90"/>
      <c r="IK11" s="90"/>
      <c r="IL11" s="90"/>
      <c r="IM11" s="90"/>
      <c r="IN11" s="90"/>
      <c r="IO11" s="90"/>
      <c r="IP11" s="90"/>
      <c r="IQ11" s="90"/>
      <c r="IR11" s="90"/>
      <c r="IS11" s="90"/>
      <c r="IT11" s="90"/>
      <c r="IU11" s="90"/>
      <c r="IV11" s="90"/>
    </row>
    <row r="12" s="87" customFormat="1" ht="21" customHeight="1" spans="1:256">
      <c r="A12" s="112" t="s">
        <v>175</v>
      </c>
      <c r="B12" s="113">
        <f>C12-0.6</f>
        <v>15.8</v>
      </c>
      <c r="C12" s="113">
        <f>D12-0.6</f>
        <v>16.4</v>
      </c>
      <c r="D12" s="114">
        <v>17</v>
      </c>
      <c r="E12" s="113">
        <f>D12+0.6</f>
        <v>17.6</v>
      </c>
      <c r="F12" s="113">
        <f>E12+0.6</f>
        <v>18.2</v>
      </c>
      <c r="G12" s="113">
        <f>F12+0.95</f>
        <v>19.15</v>
      </c>
      <c r="H12" s="113"/>
      <c r="I12" s="130"/>
      <c r="J12" s="134"/>
      <c r="K12" s="134"/>
      <c r="L12" s="134"/>
      <c r="M12" s="134"/>
      <c r="N12" s="134"/>
      <c r="O12" s="135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0"/>
      <c r="EG12" s="90"/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0"/>
      <c r="FZ12" s="90"/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0"/>
      <c r="HS12" s="90"/>
      <c r="HT12" s="90"/>
      <c r="HU12" s="90"/>
      <c r="HV12" s="90"/>
      <c r="HW12" s="90"/>
      <c r="HX12" s="90"/>
      <c r="HY12" s="90"/>
      <c r="HZ12" s="90"/>
      <c r="IA12" s="90"/>
      <c r="IB12" s="90"/>
      <c r="IC12" s="90"/>
      <c r="ID12" s="90"/>
      <c r="IE12" s="90"/>
      <c r="IF12" s="90"/>
      <c r="IG12" s="90"/>
      <c r="IH12" s="90"/>
      <c r="II12" s="90"/>
      <c r="IJ12" s="90"/>
      <c r="IK12" s="90"/>
      <c r="IL12" s="90"/>
      <c r="IM12" s="90"/>
      <c r="IN12" s="90"/>
      <c r="IO12" s="90"/>
      <c r="IP12" s="90"/>
      <c r="IQ12" s="90"/>
      <c r="IR12" s="90"/>
      <c r="IS12" s="90"/>
      <c r="IT12" s="90"/>
      <c r="IU12" s="90"/>
      <c r="IV12" s="90"/>
    </row>
    <row r="13" s="87" customFormat="1" ht="21" customHeight="1" spans="1:256">
      <c r="A13" s="112" t="s">
        <v>177</v>
      </c>
      <c r="B13" s="113">
        <f>C13-0.4</f>
        <v>9.2</v>
      </c>
      <c r="C13" s="113">
        <f>D13-0.4</f>
        <v>9.6</v>
      </c>
      <c r="D13" s="114">
        <v>10</v>
      </c>
      <c r="E13" s="113">
        <f>D13+0.4</f>
        <v>10.4</v>
      </c>
      <c r="F13" s="113">
        <f>E13+0.4</f>
        <v>10.8</v>
      </c>
      <c r="G13" s="113">
        <f t="shared" si="0"/>
        <v>11.4</v>
      </c>
      <c r="H13" s="113"/>
      <c r="I13" s="130"/>
      <c r="J13" s="134"/>
      <c r="K13" s="134"/>
      <c r="L13" s="134"/>
      <c r="M13" s="134"/>
      <c r="N13" s="134"/>
      <c r="O13" s="135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  <c r="CC13" s="90"/>
      <c r="CD13" s="90"/>
      <c r="CE13" s="90"/>
      <c r="CF13" s="90"/>
      <c r="CG13" s="90"/>
      <c r="CH13" s="90"/>
      <c r="CI13" s="90"/>
      <c r="CJ13" s="90"/>
      <c r="CK13" s="90"/>
      <c r="CL13" s="90"/>
      <c r="CM13" s="90"/>
      <c r="CN13" s="90"/>
      <c r="CO13" s="90"/>
      <c r="CP13" s="90"/>
      <c r="CQ13" s="90"/>
      <c r="CR13" s="90"/>
      <c r="CS13" s="90"/>
      <c r="CT13" s="90"/>
      <c r="CU13" s="90"/>
      <c r="CV13" s="90"/>
      <c r="CW13" s="90"/>
      <c r="CX13" s="90"/>
      <c r="CY13" s="90"/>
      <c r="CZ13" s="90"/>
      <c r="DA13" s="90"/>
      <c r="DB13" s="90"/>
      <c r="DC13" s="90"/>
      <c r="DD13" s="90"/>
      <c r="DE13" s="90"/>
      <c r="DF13" s="90"/>
      <c r="DG13" s="90"/>
      <c r="DH13" s="90"/>
      <c r="DI13" s="90"/>
      <c r="DJ13" s="90"/>
      <c r="DK13" s="90"/>
      <c r="DL13" s="90"/>
      <c r="DM13" s="90"/>
      <c r="DN13" s="90"/>
      <c r="DO13" s="90"/>
      <c r="DP13" s="90"/>
      <c r="DQ13" s="90"/>
      <c r="DR13" s="90"/>
      <c r="DS13" s="90"/>
      <c r="DT13" s="90"/>
      <c r="DU13" s="90"/>
      <c r="DV13" s="90"/>
      <c r="DW13" s="90"/>
      <c r="DX13" s="90"/>
      <c r="DY13" s="90"/>
      <c r="DZ13" s="90"/>
      <c r="EA13" s="90"/>
      <c r="EB13" s="90"/>
      <c r="EC13" s="90"/>
      <c r="ED13" s="90"/>
      <c r="EE13" s="90"/>
      <c r="EF13" s="90"/>
      <c r="EG13" s="90"/>
      <c r="EH13" s="90"/>
      <c r="EI13" s="90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0"/>
      <c r="GJ13" s="90"/>
      <c r="GK13" s="90"/>
      <c r="GL13" s="90"/>
      <c r="GM13" s="90"/>
      <c r="GN13" s="90"/>
      <c r="GO13" s="90"/>
      <c r="GP13" s="90"/>
      <c r="GQ13" s="90"/>
      <c r="GR13" s="90"/>
      <c r="GS13" s="90"/>
      <c r="GT13" s="90"/>
      <c r="GU13" s="90"/>
      <c r="GV13" s="90"/>
      <c r="GW13" s="90"/>
      <c r="GX13" s="90"/>
      <c r="GY13" s="90"/>
      <c r="GZ13" s="90"/>
      <c r="HA13" s="90"/>
      <c r="HB13" s="90"/>
      <c r="HC13" s="90"/>
      <c r="HD13" s="90"/>
      <c r="HE13" s="90"/>
      <c r="HF13" s="90"/>
      <c r="HG13" s="90"/>
      <c r="HH13" s="90"/>
      <c r="HI13" s="90"/>
      <c r="HJ13" s="90"/>
      <c r="HK13" s="90"/>
      <c r="HL13" s="90"/>
      <c r="HM13" s="90"/>
      <c r="HN13" s="90"/>
      <c r="HO13" s="90"/>
      <c r="HP13" s="90"/>
      <c r="HQ13" s="90"/>
      <c r="HR13" s="90"/>
      <c r="HS13" s="90"/>
      <c r="HT13" s="90"/>
      <c r="HU13" s="90"/>
      <c r="HV13" s="90"/>
      <c r="HW13" s="90"/>
      <c r="HX13" s="90"/>
      <c r="HY13" s="90"/>
      <c r="HZ13" s="90"/>
      <c r="IA13" s="90"/>
      <c r="IB13" s="90"/>
      <c r="IC13" s="90"/>
      <c r="ID13" s="90"/>
      <c r="IE13" s="90"/>
      <c r="IF13" s="90"/>
      <c r="IG13" s="90"/>
      <c r="IH13" s="90"/>
      <c r="II13" s="90"/>
      <c r="IJ13" s="90"/>
      <c r="IK13" s="90"/>
      <c r="IL13" s="90"/>
      <c r="IM13" s="90"/>
      <c r="IN13" s="90"/>
      <c r="IO13" s="90"/>
      <c r="IP13" s="90"/>
      <c r="IQ13" s="90"/>
      <c r="IR13" s="90"/>
      <c r="IS13" s="90"/>
      <c r="IT13" s="90"/>
      <c r="IU13" s="90"/>
      <c r="IV13" s="90"/>
    </row>
    <row r="14" s="87" customFormat="1" ht="21" customHeight="1" spans="1:256">
      <c r="A14" s="110" t="s">
        <v>178</v>
      </c>
      <c r="B14" s="108">
        <f>C14</f>
        <v>10.5</v>
      </c>
      <c r="C14" s="108">
        <f>D14-0.2</f>
        <v>10.5</v>
      </c>
      <c r="D14" s="109">
        <v>10.7</v>
      </c>
      <c r="E14" s="108">
        <f>D14+0.2</f>
        <v>10.9</v>
      </c>
      <c r="F14" s="108">
        <f>E14+0.2</f>
        <v>11.1</v>
      </c>
      <c r="G14" s="108">
        <f>F14+0.25</f>
        <v>11.35</v>
      </c>
      <c r="H14" s="108"/>
      <c r="I14" s="130"/>
      <c r="J14" s="134"/>
      <c r="K14" s="134"/>
      <c r="L14" s="134"/>
      <c r="M14" s="134"/>
      <c r="N14" s="134"/>
      <c r="O14" s="135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90"/>
      <c r="DK14" s="90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0"/>
      <c r="DW14" s="90"/>
      <c r="DX14" s="90"/>
      <c r="DY14" s="90"/>
      <c r="DZ14" s="90"/>
      <c r="EA14" s="90"/>
      <c r="EB14" s="90"/>
      <c r="EC14" s="90"/>
      <c r="ED14" s="90"/>
      <c r="EE14" s="90"/>
      <c r="EF14" s="90"/>
      <c r="EG14" s="90"/>
      <c r="EH14" s="90"/>
      <c r="EI14" s="90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90"/>
      <c r="GJ14" s="90"/>
      <c r="GK14" s="90"/>
      <c r="GL14" s="90"/>
      <c r="GM14" s="90"/>
      <c r="GN14" s="90"/>
      <c r="GO14" s="90"/>
      <c r="GP14" s="90"/>
      <c r="GQ14" s="90"/>
      <c r="GR14" s="90"/>
      <c r="GS14" s="90"/>
      <c r="GT14" s="90"/>
      <c r="GU14" s="90"/>
      <c r="GV14" s="90"/>
      <c r="GW14" s="90"/>
      <c r="GX14" s="90"/>
      <c r="GY14" s="90"/>
      <c r="GZ14" s="90"/>
      <c r="HA14" s="90"/>
      <c r="HB14" s="90"/>
      <c r="HC14" s="90"/>
      <c r="HD14" s="90"/>
      <c r="HE14" s="90"/>
      <c r="HF14" s="90"/>
      <c r="HG14" s="90"/>
      <c r="HH14" s="90"/>
      <c r="HI14" s="90"/>
      <c r="HJ14" s="90"/>
      <c r="HK14" s="90"/>
      <c r="HL14" s="90"/>
      <c r="HM14" s="90"/>
      <c r="HN14" s="90"/>
      <c r="HO14" s="90"/>
      <c r="HP14" s="90"/>
      <c r="HQ14" s="90"/>
      <c r="HR14" s="90"/>
      <c r="HS14" s="90"/>
      <c r="HT14" s="90"/>
      <c r="HU14" s="90"/>
      <c r="HV14" s="90"/>
      <c r="HW14" s="90"/>
      <c r="HX14" s="90"/>
      <c r="HY14" s="90"/>
      <c r="HZ14" s="90"/>
      <c r="IA14" s="90"/>
      <c r="IB14" s="90"/>
      <c r="IC14" s="90"/>
      <c r="ID14" s="90"/>
      <c r="IE14" s="90"/>
      <c r="IF14" s="90"/>
      <c r="IG14" s="90"/>
      <c r="IH14" s="90"/>
      <c r="II14" s="90"/>
      <c r="IJ14" s="90"/>
      <c r="IK14" s="90"/>
      <c r="IL14" s="90"/>
      <c r="IM14" s="90"/>
      <c r="IN14" s="90"/>
      <c r="IO14" s="90"/>
      <c r="IP14" s="90"/>
      <c r="IQ14" s="90"/>
      <c r="IR14" s="90"/>
      <c r="IS14" s="90"/>
      <c r="IT14" s="90"/>
      <c r="IU14" s="90"/>
      <c r="IV14" s="90"/>
    </row>
    <row r="15" s="87" customFormat="1" ht="21" customHeight="1" spans="1:256">
      <c r="A15" s="110" t="s">
        <v>199</v>
      </c>
      <c r="B15" s="108">
        <f>C15</f>
        <v>18.1</v>
      </c>
      <c r="C15" s="108">
        <f>D15-0.4</f>
        <v>18.1</v>
      </c>
      <c r="D15" s="109">
        <v>18.5</v>
      </c>
      <c r="E15" s="108">
        <f>D15+0.4</f>
        <v>18.9</v>
      </c>
      <c r="F15" s="108">
        <f>E15+0.4</f>
        <v>19.3</v>
      </c>
      <c r="G15" s="108">
        <f t="shared" si="0"/>
        <v>19.9</v>
      </c>
      <c r="H15" s="108"/>
      <c r="I15" s="130"/>
      <c r="J15" s="134"/>
      <c r="K15" s="134"/>
      <c r="L15" s="134"/>
      <c r="M15" s="134"/>
      <c r="N15" s="134"/>
      <c r="O15" s="135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0"/>
      <c r="CS15" s="90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90"/>
      <c r="DK15" s="90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0"/>
      <c r="DW15" s="90"/>
      <c r="DX15" s="90"/>
      <c r="DY15" s="90"/>
      <c r="DZ15" s="90"/>
      <c r="EA15" s="90"/>
      <c r="EB15" s="90"/>
      <c r="EC15" s="90"/>
      <c r="ED15" s="90"/>
      <c r="EE15" s="90"/>
      <c r="EF15" s="90"/>
      <c r="EG15" s="90"/>
      <c r="EH15" s="90"/>
      <c r="EI15" s="90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90"/>
      <c r="GJ15" s="90"/>
      <c r="GK15" s="90"/>
      <c r="GL15" s="90"/>
      <c r="GM15" s="90"/>
      <c r="GN15" s="90"/>
      <c r="GO15" s="90"/>
      <c r="GP15" s="90"/>
      <c r="GQ15" s="90"/>
      <c r="GR15" s="90"/>
      <c r="GS15" s="90"/>
      <c r="GT15" s="90"/>
      <c r="GU15" s="90"/>
      <c r="GV15" s="90"/>
      <c r="GW15" s="90"/>
      <c r="GX15" s="90"/>
      <c r="GY15" s="90"/>
      <c r="GZ15" s="90"/>
      <c r="HA15" s="90"/>
      <c r="HB15" s="90"/>
      <c r="HC15" s="90"/>
      <c r="HD15" s="90"/>
      <c r="HE15" s="90"/>
      <c r="HF15" s="90"/>
      <c r="HG15" s="90"/>
      <c r="HH15" s="90"/>
      <c r="HI15" s="90"/>
      <c r="HJ15" s="90"/>
      <c r="HK15" s="90"/>
      <c r="HL15" s="90"/>
      <c r="HM15" s="90"/>
      <c r="HN15" s="90"/>
      <c r="HO15" s="90"/>
      <c r="HP15" s="90"/>
      <c r="HQ15" s="90"/>
      <c r="HR15" s="90"/>
      <c r="HS15" s="90"/>
      <c r="HT15" s="90"/>
      <c r="HU15" s="90"/>
      <c r="HV15" s="90"/>
      <c r="HW15" s="90"/>
      <c r="HX15" s="90"/>
      <c r="HY15" s="90"/>
      <c r="HZ15" s="90"/>
      <c r="IA15" s="90"/>
      <c r="IB15" s="90"/>
      <c r="IC15" s="90"/>
      <c r="ID15" s="90"/>
      <c r="IE15" s="90"/>
      <c r="IF15" s="90"/>
      <c r="IG15" s="90"/>
      <c r="IH15" s="90"/>
      <c r="II15" s="90"/>
      <c r="IJ15" s="90"/>
      <c r="IK15" s="90"/>
      <c r="IL15" s="90"/>
      <c r="IM15" s="90"/>
      <c r="IN15" s="90"/>
      <c r="IO15" s="90"/>
      <c r="IP15" s="90"/>
      <c r="IQ15" s="90"/>
      <c r="IR15" s="90"/>
      <c r="IS15" s="90"/>
      <c r="IT15" s="90"/>
      <c r="IU15" s="90"/>
      <c r="IV15" s="90"/>
    </row>
    <row r="16" s="87" customFormat="1" ht="21" customHeight="1" spans="1:256">
      <c r="A16" s="110" t="s">
        <v>200</v>
      </c>
      <c r="B16" s="108">
        <f>D16</f>
        <v>2</v>
      </c>
      <c r="C16" s="108">
        <f>D16</f>
        <v>2</v>
      </c>
      <c r="D16" s="109">
        <v>2</v>
      </c>
      <c r="E16" s="108">
        <f>D16</f>
        <v>2</v>
      </c>
      <c r="F16" s="108">
        <f>D16</f>
        <v>2</v>
      </c>
      <c r="G16" s="108">
        <f>D16</f>
        <v>2</v>
      </c>
      <c r="H16" s="108"/>
      <c r="I16" s="130"/>
      <c r="J16" s="134"/>
      <c r="K16" s="134"/>
      <c r="L16" s="134"/>
      <c r="M16" s="134"/>
      <c r="N16" s="134"/>
      <c r="O16" s="135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0"/>
      <c r="CS16" s="90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90"/>
      <c r="DK16" s="90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0"/>
      <c r="DW16" s="90"/>
      <c r="DX16" s="90"/>
      <c r="DY16" s="90"/>
      <c r="DZ16" s="90"/>
      <c r="EA16" s="90"/>
      <c r="EB16" s="90"/>
      <c r="EC16" s="90"/>
      <c r="ED16" s="90"/>
      <c r="EE16" s="90"/>
      <c r="EF16" s="90"/>
      <c r="EG16" s="90"/>
      <c r="EH16" s="90"/>
      <c r="EI16" s="90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90"/>
      <c r="GJ16" s="90"/>
      <c r="GK16" s="90"/>
      <c r="GL16" s="90"/>
      <c r="GM16" s="90"/>
      <c r="GN16" s="90"/>
      <c r="GO16" s="90"/>
      <c r="GP16" s="90"/>
      <c r="GQ16" s="90"/>
      <c r="GR16" s="90"/>
      <c r="GS16" s="90"/>
      <c r="GT16" s="90"/>
      <c r="GU16" s="90"/>
      <c r="GV16" s="90"/>
      <c r="GW16" s="90"/>
      <c r="GX16" s="90"/>
      <c r="GY16" s="90"/>
      <c r="GZ16" s="90"/>
      <c r="HA16" s="90"/>
      <c r="HB16" s="90"/>
      <c r="HC16" s="90"/>
      <c r="HD16" s="90"/>
      <c r="HE16" s="90"/>
      <c r="HF16" s="90"/>
      <c r="HG16" s="90"/>
      <c r="HH16" s="90"/>
      <c r="HI16" s="90"/>
      <c r="HJ16" s="90"/>
      <c r="HK16" s="90"/>
      <c r="HL16" s="90"/>
      <c r="HM16" s="90"/>
      <c r="HN16" s="90"/>
      <c r="HO16" s="90"/>
      <c r="HP16" s="90"/>
      <c r="HQ16" s="90"/>
      <c r="HR16" s="90"/>
      <c r="HS16" s="90"/>
      <c r="HT16" s="90"/>
      <c r="HU16" s="90"/>
      <c r="HV16" s="90"/>
      <c r="HW16" s="90"/>
      <c r="HX16" s="90"/>
      <c r="HY16" s="90"/>
      <c r="HZ16" s="90"/>
      <c r="IA16" s="90"/>
      <c r="IB16" s="90"/>
      <c r="IC16" s="90"/>
      <c r="ID16" s="90"/>
      <c r="IE16" s="90"/>
      <c r="IF16" s="90"/>
      <c r="IG16" s="90"/>
      <c r="IH16" s="90"/>
      <c r="II16" s="90"/>
      <c r="IJ16" s="90"/>
      <c r="IK16" s="90"/>
      <c r="IL16" s="90"/>
      <c r="IM16" s="90"/>
      <c r="IN16" s="90"/>
      <c r="IO16" s="90"/>
      <c r="IP16" s="90"/>
      <c r="IQ16" s="90"/>
      <c r="IR16" s="90"/>
      <c r="IS16" s="90"/>
      <c r="IT16" s="90"/>
      <c r="IU16" s="90"/>
      <c r="IV16" s="90"/>
    </row>
    <row r="17" s="87" customFormat="1" ht="21" customHeight="1" spans="1:256">
      <c r="A17" s="110" t="s">
        <v>179</v>
      </c>
      <c r="B17" s="108">
        <f>D17</f>
        <v>6</v>
      </c>
      <c r="C17" s="108">
        <f>D17</f>
        <v>6</v>
      </c>
      <c r="D17" s="109">
        <v>6</v>
      </c>
      <c r="E17" s="108">
        <f>D17</f>
        <v>6</v>
      </c>
      <c r="F17" s="108">
        <f>D17</f>
        <v>6</v>
      </c>
      <c r="G17" s="108">
        <f>D17</f>
        <v>6</v>
      </c>
      <c r="H17" s="108"/>
      <c r="I17" s="130"/>
      <c r="J17" s="134"/>
      <c r="K17" s="134"/>
      <c r="L17" s="134"/>
      <c r="M17" s="134"/>
      <c r="N17" s="134"/>
      <c r="O17" s="135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</row>
    <row r="18" s="87" customFormat="1" ht="21" customHeight="1" spans="1:256">
      <c r="A18" s="110" t="s">
        <v>201</v>
      </c>
      <c r="B18" s="108">
        <f>C18-0.5</f>
        <v>5.5</v>
      </c>
      <c r="C18" s="108">
        <f>D18-0.5</f>
        <v>6</v>
      </c>
      <c r="D18" s="109">
        <v>6.5</v>
      </c>
      <c r="E18" s="108">
        <f t="shared" ref="E18:G18" si="1">D18+0.5</f>
        <v>7</v>
      </c>
      <c r="F18" s="108">
        <f t="shared" si="1"/>
        <v>7.5</v>
      </c>
      <c r="G18" s="108">
        <f t="shared" si="1"/>
        <v>8</v>
      </c>
      <c r="H18" s="108"/>
      <c r="I18" s="130"/>
      <c r="J18" s="134"/>
      <c r="K18" s="134"/>
      <c r="L18" s="134"/>
      <c r="M18" s="134"/>
      <c r="N18" s="134"/>
      <c r="O18" s="135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  <c r="CC18" s="90"/>
      <c r="CD18" s="90"/>
      <c r="CE18" s="90"/>
      <c r="CF18" s="90"/>
      <c r="CG18" s="90"/>
      <c r="CH18" s="90"/>
      <c r="CI18" s="90"/>
      <c r="CJ18" s="90"/>
      <c r="CK18" s="90"/>
      <c r="CL18" s="90"/>
      <c r="CM18" s="90"/>
      <c r="CN18" s="90"/>
      <c r="CO18" s="90"/>
      <c r="CP18" s="90"/>
      <c r="CQ18" s="90"/>
      <c r="CR18" s="90"/>
      <c r="CS18" s="90"/>
      <c r="CT18" s="90"/>
      <c r="CU18" s="90"/>
      <c r="CV18" s="90"/>
      <c r="CW18" s="90"/>
      <c r="CX18" s="90"/>
      <c r="CY18" s="90"/>
      <c r="CZ18" s="90"/>
      <c r="DA18" s="90"/>
      <c r="DB18" s="90"/>
      <c r="DC18" s="90"/>
      <c r="DD18" s="90"/>
      <c r="DE18" s="90"/>
      <c r="DF18" s="90"/>
      <c r="DG18" s="90"/>
      <c r="DH18" s="90"/>
      <c r="DI18" s="90"/>
      <c r="DJ18" s="90"/>
      <c r="DK18" s="90"/>
      <c r="DL18" s="90"/>
      <c r="DM18" s="90"/>
      <c r="DN18" s="90"/>
      <c r="DO18" s="90"/>
      <c r="DP18" s="90"/>
      <c r="DQ18" s="90"/>
      <c r="DR18" s="90"/>
      <c r="DS18" s="90"/>
      <c r="DT18" s="90"/>
      <c r="DU18" s="90"/>
      <c r="DV18" s="90"/>
      <c r="DW18" s="90"/>
      <c r="DX18" s="90"/>
      <c r="DY18" s="90"/>
      <c r="DZ18" s="90"/>
      <c r="EA18" s="90"/>
      <c r="EB18" s="90"/>
      <c r="EC18" s="90"/>
      <c r="ED18" s="90"/>
      <c r="EE18" s="90"/>
      <c r="EF18" s="90"/>
      <c r="EG18" s="90"/>
      <c r="EH18" s="90"/>
      <c r="EI18" s="90"/>
      <c r="EJ18" s="90"/>
      <c r="EK18" s="90"/>
      <c r="EL18" s="90"/>
      <c r="EM18" s="90"/>
      <c r="EN18" s="90"/>
      <c r="EO18" s="90"/>
      <c r="EP18" s="90"/>
      <c r="EQ18" s="90"/>
      <c r="ER18" s="90"/>
      <c r="ES18" s="90"/>
      <c r="ET18" s="90"/>
      <c r="EU18" s="90"/>
      <c r="EV18" s="90"/>
      <c r="EW18" s="90"/>
      <c r="EX18" s="90"/>
      <c r="EY18" s="90"/>
      <c r="EZ18" s="90"/>
      <c r="FA18" s="90"/>
      <c r="FB18" s="90"/>
      <c r="FC18" s="90"/>
      <c r="FD18" s="90"/>
      <c r="FE18" s="90"/>
      <c r="FF18" s="90"/>
      <c r="FG18" s="90"/>
      <c r="FH18" s="90"/>
      <c r="FI18" s="90"/>
      <c r="FJ18" s="90"/>
      <c r="FK18" s="90"/>
      <c r="FL18" s="90"/>
      <c r="FM18" s="90"/>
      <c r="FN18" s="90"/>
      <c r="FO18" s="90"/>
      <c r="FP18" s="90"/>
      <c r="FQ18" s="90"/>
      <c r="FR18" s="90"/>
      <c r="FS18" s="90"/>
      <c r="FT18" s="90"/>
      <c r="FU18" s="90"/>
      <c r="FV18" s="90"/>
      <c r="FW18" s="90"/>
      <c r="FX18" s="90"/>
      <c r="FY18" s="90"/>
      <c r="FZ18" s="90"/>
      <c r="GA18" s="90"/>
      <c r="GB18" s="90"/>
      <c r="GC18" s="90"/>
      <c r="GD18" s="90"/>
      <c r="GE18" s="90"/>
      <c r="GF18" s="90"/>
      <c r="GG18" s="90"/>
      <c r="GH18" s="90"/>
      <c r="GI18" s="90"/>
      <c r="GJ18" s="90"/>
      <c r="GK18" s="90"/>
      <c r="GL18" s="90"/>
      <c r="GM18" s="90"/>
      <c r="GN18" s="90"/>
      <c r="GO18" s="90"/>
      <c r="GP18" s="90"/>
      <c r="GQ18" s="90"/>
      <c r="GR18" s="90"/>
      <c r="GS18" s="90"/>
      <c r="GT18" s="90"/>
      <c r="GU18" s="90"/>
      <c r="GV18" s="90"/>
      <c r="GW18" s="90"/>
      <c r="GX18" s="90"/>
      <c r="GY18" s="90"/>
      <c r="GZ18" s="90"/>
      <c r="HA18" s="90"/>
      <c r="HB18" s="90"/>
      <c r="HC18" s="90"/>
      <c r="HD18" s="90"/>
      <c r="HE18" s="90"/>
      <c r="HF18" s="90"/>
      <c r="HG18" s="90"/>
      <c r="HH18" s="90"/>
      <c r="HI18" s="90"/>
      <c r="HJ18" s="90"/>
      <c r="HK18" s="90"/>
      <c r="HL18" s="90"/>
      <c r="HM18" s="90"/>
      <c r="HN18" s="90"/>
      <c r="HO18" s="90"/>
      <c r="HP18" s="90"/>
      <c r="HQ18" s="90"/>
      <c r="HR18" s="90"/>
      <c r="HS18" s="90"/>
      <c r="HT18" s="90"/>
      <c r="HU18" s="90"/>
      <c r="HV18" s="90"/>
      <c r="HW18" s="90"/>
      <c r="HX18" s="90"/>
      <c r="HY18" s="90"/>
      <c r="HZ18" s="90"/>
      <c r="IA18" s="90"/>
      <c r="IB18" s="90"/>
      <c r="IC18" s="90"/>
      <c r="ID18" s="90"/>
      <c r="IE18" s="90"/>
      <c r="IF18" s="90"/>
      <c r="IG18" s="90"/>
      <c r="IH18" s="90"/>
      <c r="II18" s="90"/>
      <c r="IJ18" s="90"/>
      <c r="IK18" s="90"/>
      <c r="IL18" s="90"/>
      <c r="IM18" s="90"/>
      <c r="IN18" s="90"/>
      <c r="IO18" s="90"/>
      <c r="IP18" s="90"/>
      <c r="IQ18" s="90"/>
      <c r="IR18" s="90"/>
      <c r="IS18" s="90"/>
      <c r="IT18" s="90"/>
      <c r="IU18" s="90"/>
      <c r="IV18" s="90"/>
    </row>
    <row r="19" s="87" customFormat="1" ht="21" customHeight="1" spans="1:256">
      <c r="A19" s="115"/>
      <c r="B19" s="116"/>
      <c r="C19" s="116"/>
      <c r="D19" s="116"/>
      <c r="E19" s="116"/>
      <c r="F19" s="116"/>
      <c r="G19" s="116"/>
      <c r="H19" s="117"/>
      <c r="I19" s="130"/>
      <c r="J19" s="134"/>
      <c r="K19" s="134"/>
      <c r="L19" s="134"/>
      <c r="M19" s="134"/>
      <c r="N19" s="134"/>
      <c r="O19" s="135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  <c r="CC19" s="90"/>
      <c r="CD19" s="90"/>
      <c r="CE19" s="90"/>
      <c r="CF19" s="90"/>
      <c r="CG19" s="90"/>
      <c r="CH19" s="90"/>
      <c r="CI19" s="90"/>
      <c r="CJ19" s="90"/>
      <c r="CK19" s="90"/>
      <c r="CL19" s="90"/>
      <c r="CM19" s="90"/>
      <c r="CN19" s="90"/>
      <c r="CO19" s="90"/>
      <c r="CP19" s="90"/>
      <c r="CQ19" s="90"/>
      <c r="CR19" s="90"/>
      <c r="CS19" s="90"/>
      <c r="CT19" s="90"/>
      <c r="CU19" s="90"/>
      <c r="CV19" s="90"/>
      <c r="CW19" s="90"/>
      <c r="CX19" s="90"/>
      <c r="CY19" s="90"/>
      <c r="CZ19" s="90"/>
      <c r="DA19" s="90"/>
      <c r="DB19" s="90"/>
      <c r="DC19" s="90"/>
      <c r="DD19" s="90"/>
      <c r="DE19" s="90"/>
      <c r="DF19" s="90"/>
      <c r="DG19" s="90"/>
      <c r="DH19" s="90"/>
      <c r="DI19" s="90"/>
      <c r="DJ19" s="90"/>
      <c r="DK19" s="90"/>
      <c r="DL19" s="90"/>
      <c r="DM19" s="90"/>
      <c r="DN19" s="90"/>
      <c r="DO19" s="90"/>
      <c r="DP19" s="90"/>
      <c r="DQ19" s="90"/>
      <c r="DR19" s="90"/>
      <c r="DS19" s="90"/>
      <c r="DT19" s="90"/>
      <c r="DU19" s="90"/>
      <c r="DV19" s="90"/>
      <c r="DW19" s="90"/>
      <c r="DX19" s="90"/>
      <c r="DY19" s="90"/>
      <c r="DZ19" s="90"/>
      <c r="EA19" s="90"/>
      <c r="EB19" s="90"/>
      <c r="EC19" s="90"/>
      <c r="ED19" s="90"/>
      <c r="EE19" s="90"/>
      <c r="EF19" s="90"/>
      <c r="EG19" s="90"/>
      <c r="EH19" s="90"/>
      <c r="EI19" s="90"/>
      <c r="EJ19" s="90"/>
      <c r="EK19" s="90"/>
      <c r="EL19" s="90"/>
      <c r="EM19" s="90"/>
      <c r="EN19" s="90"/>
      <c r="EO19" s="90"/>
      <c r="EP19" s="90"/>
      <c r="EQ19" s="90"/>
      <c r="ER19" s="90"/>
      <c r="ES19" s="90"/>
      <c r="ET19" s="90"/>
      <c r="EU19" s="90"/>
      <c r="EV19" s="90"/>
      <c r="EW19" s="90"/>
      <c r="EX19" s="90"/>
      <c r="EY19" s="90"/>
      <c r="EZ19" s="90"/>
      <c r="FA19" s="90"/>
      <c r="FB19" s="90"/>
      <c r="FC19" s="90"/>
      <c r="FD19" s="90"/>
      <c r="FE19" s="90"/>
      <c r="FF19" s="90"/>
      <c r="FG19" s="90"/>
      <c r="FH19" s="90"/>
      <c r="FI19" s="90"/>
      <c r="FJ19" s="90"/>
      <c r="FK19" s="90"/>
      <c r="FL19" s="90"/>
      <c r="FM19" s="90"/>
      <c r="FN19" s="90"/>
      <c r="FO19" s="90"/>
      <c r="FP19" s="90"/>
      <c r="FQ19" s="90"/>
      <c r="FR19" s="90"/>
      <c r="FS19" s="90"/>
      <c r="FT19" s="90"/>
      <c r="FU19" s="90"/>
      <c r="FV19" s="90"/>
      <c r="FW19" s="90"/>
      <c r="FX19" s="90"/>
      <c r="FY19" s="90"/>
      <c r="FZ19" s="90"/>
      <c r="GA19" s="90"/>
      <c r="GB19" s="90"/>
      <c r="GC19" s="90"/>
      <c r="GD19" s="90"/>
      <c r="GE19" s="90"/>
      <c r="GF19" s="90"/>
      <c r="GG19" s="90"/>
      <c r="GH19" s="90"/>
      <c r="GI19" s="90"/>
      <c r="GJ19" s="90"/>
      <c r="GK19" s="90"/>
      <c r="GL19" s="90"/>
      <c r="GM19" s="90"/>
      <c r="GN19" s="90"/>
      <c r="GO19" s="90"/>
      <c r="GP19" s="90"/>
      <c r="GQ19" s="90"/>
      <c r="GR19" s="90"/>
      <c r="GS19" s="90"/>
      <c r="GT19" s="90"/>
      <c r="GU19" s="90"/>
      <c r="GV19" s="90"/>
      <c r="GW19" s="90"/>
      <c r="GX19" s="90"/>
      <c r="GY19" s="90"/>
      <c r="GZ19" s="90"/>
      <c r="HA19" s="90"/>
      <c r="HB19" s="90"/>
      <c r="HC19" s="90"/>
      <c r="HD19" s="90"/>
      <c r="HE19" s="90"/>
      <c r="HF19" s="90"/>
      <c r="HG19" s="90"/>
      <c r="HH19" s="90"/>
      <c r="HI19" s="90"/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  <c r="IF19" s="90"/>
      <c r="IG19" s="90"/>
      <c r="IH19" s="90"/>
      <c r="II19" s="90"/>
      <c r="IJ19" s="90"/>
      <c r="IK19" s="90"/>
      <c r="IL19" s="90"/>
      <c r="IM19" s="90"/>
      <c r="IN19" s="90"/>
      <c r="IO19" s="90"/>
      <c r="IP19" s="90"/>
      <c r="IQ19" s="90"/>
      <c r="IR19" s="90"/>
      <c r="IS19" s="90"/>
      <c r="IT19" s="90"/>
      <c r="IU19" s="90"/>
      <c r="IV19" s="90"/>
    </row>
    <row r="20" s="87" customFormat="1" ht="21" customHeight="1" spans="1:256">
      <c r="A20" s="118"/>
      <c r="B20" s="119"/>
      <c r="C20" s="119"/>
      <c r="D20" s="119"/>
      <c r="E20" s="120"/>
      <c r="F20" s="119"/>
      <c r="G20" s="119"/>
      <c r="H20" s="119"/>
      <c r="I20" s="136"/>
      <c r="J20" s="137"/>
      <c r="K20" s="137"/>
      <c r="L20" s="138"/>
      <c r="M20" s="137"/>
      <c r="N20" s="137"/>
      <c r="O20" s="139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90"/>
      <c r="CG20" s="90"/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90"/>
      <c r="EI20" s="90"/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90"/>
      <c r="FG20" s="90"/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90"/>
      <c r="GK20" s="90"/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90"/>
      <c r="HI20" s="90"/>
      <c r="HJ20" s="90"/>
      <c r="HK20" s="90"/>
      <c r="HL20" s="90"/>
      <c r="HM20" s="90"/>
      <c r="HN20" s="90"/>
      <c r="HO20" s="90"/>
      <c r="HP20" s="90"/>
      <c r="HQ20" s="90"/>
      <c r="HR20" s="90"/>
      <c r="HS20" s="90"/>
      <c r="HT20" s="90"/>
      <c r="HU20" s="90"/>
      <c r="HV20" s="90"/>
      <c r="HW20" s="90"/>
      <c r="HX20" s="90"/>
      <c r="HY20" s="90"/>
      <c r="HZ20" s="90"/>
      <c r="IA20" s="90"/>
      <c r="IB20" s="90"/>
      <c r="IC20" s="90"/>
      <c r="ID20" s="90"/>
      <c r="IE20" s="90"/>
      <c r="IF20" s="90"/>
      <c r="IG20" s="90"/>
      <c r="IH20" s="90"/>
      <c r="II20" s="90"/>
      <c r="IJ20" s="90"/>
      <c r="IK20" s="90"/>
      <c r="IL20" s="90"/>
      <c r="IM20" s="90"/>
      <c r="IN20" s="90"/>
      <c r="IO20" s="90"/>
      <c r="IP20" s="90"/>
      <c r="IQ20" s="90"/>
      <c r="IR20" s="90"/>
      <c r="IS20" s="90"/>
      <c r="IT20" s="90"/>
      <c r="IU20" s="90"/>
      <c r="IV20" s="90"/>
    </row>
    <row r="21" ht="16.5" spans="1:16">
      <c r="A21" s="121"/>
      <c r="B21" s="121"/>
      <c r="C21" s="122"/>
      <c r="D21" s="122"/>
      <c r="E21" s="123"/>
      <c r="F21" s="122"/>
      <c r="G21" s="122"/>
      <c r="H21" s="122"/>
      <c r="M21" s="87"/>
      <c r="N21" s="87"/>
      <c r="O21" s="87"/>
      <c r="P21" s="90"/>
    </row>
    <row r="22" spans="1:16">
      <c r="A22" s="124" t="s">
        <v>181</v>
      </c>
      <c r="B22" s="124"/>
      <c r="C22" s="125"/>
      <c r="D22" s="125"/>
      <c r="M22" s="87"/>
      <c r="N22" s="87"/>
      <c r="O22" s="87"/>
      <c r="P22" s="90"/>
    </row>
    <row r="23" spans="3:16">
      <c r="C23" s="88"/>
      <c r="J23" s="140" t="s">
        <v>182</v>
      </c>
      <c r="K23" s="141"/>
      <c r="L23" s="140" t="s">
        <v>183</v>
      </c>
      <c r="M23" s="140"/>
      <c r="N23" s="140" t="s">
        <v>184</v>
      </c>
      <c r="O23" s="87" t="s">
        <v>141</v>
      </c>
      <c r="P23" s="90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9.5" style="76" customWidth="1"/>
    <col min="4" max="4" width="10.9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251</v>
      </c>
      <c r="B2" s="5" t="s">
        <v>252</v>
      </c>
      <c r="C2" s="5" t="s">
        <v>253</v>
      </c>
      <c r="D2" s="5" t="s">
        <v>254</v>
      </c>
      <c r="E2" s="5" t="s">
        <v>255</v>
      </c>
      <c r="F2" s="5" t="s">
        <v>256</v>
      </c>
      <c r="G2" s="5" t="s">
        <v>257</v>
      </c>
      <c r="H2" s="77" t="s">
        <v>258</v>
      </c>
      <c r="I2" s="4" t="s">
        <v>259</v>
      </c>
      <c r="J2" s="4" t="s">
        <v>260</v>
      </c>
      <c r="K2" s="4" t="s">
        <v>261</v>
      </c>
      <c r="L2" s="4" t="s">
        <v>262</v>
      </c>
      <c r="M2" s="4" t="s">
        <v>263</v>
      </c>
      <c r="N2" s="5" t="s">
        <v>264</v>
      </c>
      <c r="O2" s="5" t="s">
        <v>265</v>
      </c>
    </row>
    <row r="3" s="1" customFormat="1" ht="16.5" spans="1:15">
      <c r="A3" s="4"/>
      <c r="B3" s="7"/>
      <c r="C3" s="7"/>
      <c r="D3" s="7"/>
      <c r="E3" s="7"/>
      <c r="F3" s="7"/>
      <c r="G3" s="7"/>
      <c r="H3" s="78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20" customHeight="1" spans="1:15">
      <c r="A4" s="15">
        <v>1</v>
      </c>
      <c r="B4" s="26" t="s">
        <v>266</v>
      </c>
      <c r="C4" s="26" t="s">
        <v>267</v>
      </c>
      <c r="D4" s="11" t="s">
        <v>268</v>
      </c>
      <c r="E4" s="12" t="s">
        <v>62</v>
      </c>
      <c r="F4" s="63" t="s">
        <v>269</v>
      </c>
      <c r="G4" s="79" t="s">
        <v>65</v>
      </c>
      <c r="H4" s="15" t="s">
        <v>65</v>
      </c>
      <c r="I4" s="83">
        <v>2</v>
      </c>
      <c r="J4" s="84">
        <v>1</v>
      </c>
      <c r="K4" s="84">
        <v>2</v>
      </c>
      <c r="L4" s="84">
        <v>0</v>
      </c>
      <c r="M4" s="15">
        <v>0</v>
      </c>
      <c r="N4" s="15">
        <f>SUM(I4:M4)</f>
        <v>5</v>
      </c>
      <c r="O4" s="15"/>
    </row>
    <row r="5" ht="20" customHeight="1" spans="1:15">
      <c r="A5" s="15">
        <v>2</v>
      </c>
      <c r="B5" s="26" t="s">
        <v>270</v>
      </c>
      <c r="C5" s="26" t="s">
        <v>267</v>
      </c>
      <c r="D5" s="14" t="s">
        <v>271</v>
      </c>
      <c r="E5" s="12" t="s">
        <v>62</v>
      </c>
      <c r="F5" s="63" t="s">
        <v>269</v>
      </c>
      <c r="G5" s="79" t="s">
        <v>65</v>
      </c>
      <c r="H5" s="15" t="s">
        <v>65</v>
      </c>
      <c r="I5" s="85">
        <v>1</v>
      </c>
      <c r="J5" s="84">
        <v>1</v>
      </c>
      <c r="K5" s="84">
        <v>1</v>
      </c>
      <c r="L5" s="84">
        <v>0</v>
      </c>
      <c r="M5" s="15">
        <v>0</v>
      </c>
      <c r="N5" s="15">
        <f>SUM(I5:M5)</f>
        <v>3</v>
      </c>
      <c r="O5" s="15"/>
    </row>
    <row r="6" ht="20" customHeight="1" spans="1:15">
      <c r="A6" s="15">
        <v>3</v>
      </c>
      <c r="B6" s="26" t="s">
        <v>272</v>
      </c>
      <c r="C6" s="26" t="s">
        <v>267</v>
      </c>
      <c r="D6" s="14" t="s">
        <v>117</v>
      </c>
      <c r="E6" s="12" t="s">
        <v>62</v>
      </c>
      <c r="F6" s="63" t="s">
        <v>269</v>
      </c>
      <c r="G6" s="79" t="s">
        <v>65</v>
      </c>
      <c r="H6" s="15" t="s">
        <v>65</v>
      </c>
      <c r="I6" s="85">
        <v>1</v>
      </c>
      <c r="J6" s="84">
        <v>2</v>
      </c>
      <c r="K6" s="84">
        <v>1</v>
      </c>
      <c r="L6" s="84">
        <v>0</v>
      </c>
      <c r="M6" s="15">
        <v>1</v>
      </c>
      <c r="N6" s="15">
        <f>SUM(I6:M6)</f>
        <v>5</v>
      </c>
      <c r="O6" s="15"/>
    </row>
    <row r="7" ht="20" customHeight="1" spans="1:15">
      <c r="A7" s="15"/>
      <c r="B7" s="26"/>
      <c r="C7" s="26"/>
      <c r="D7" s="14"/>
      <c r="E7" s="29"/>
      <c r="F7" s="26"/>
      <c r="G7" s="80"/>
      <c r="H7" s="56"/>
      <c r="I7" s="85"/>
      <c r="J7" s="84"/>
      <c r="K7" s="84"/>
      <c r="L7" s="84"/>
      <c r="M7" s="15"/>
      <c r="N7" s="15"/>
      <c r="O7" s="15"/>
    </row>
    <row r="8" ht="20" customHeight="1" spans="1:15">
      <c r="A8" s="15"/>
      <c r="B8" s="30"/>
      <c r="C8" s="30"/>
      <c r="D8" s="30"/>
      <c r="E8" s="67"/>
      <c r="F8" s="30"/>
      <c r="G8" s="15"/>
      <c r="H8" s="9"/>
      <c r="I8" s="83"/>
      <c r="J8" s="84"/>
      <c r="K8" s="84"/>
      <c r="L8" s="84"/>
      <c r="M8" s="15"/>
      <c r="N8" s="15"/>
      <c r="O8" s="9"/>
    </row>
    <row r="9" ht="20" customHeight="1" spans="1:15">
      <c r="A9" s="15"/>
      <c r="B9" s="30"/>
      <c r="C9" s="30"/>
      <c r="D9" s="30"/>
      <c r="E9" s="67"/>
      <c r="F9" s="30"/>
      <c r="G9" s="15"/>
      <c r="H9" s="9"/>
      <c r="I9" s="83"/>
      <c r="J9" s="84"/>
      <c r="K9" s="84"/>
      <c r="L9" s="84"/>
      <c r="M9" s="15"/>
      <c r="N9" s="15"/>
      <c r="O9" s="9"/>
    </row>
    <row r="10" ht="20" customHeight="1" spans="1:15">
      <c r="A10" s="15"/>
      <c r="B10" s="30"/>
      <c r="C10" s="30"/>
      <c r="D10" s="30"/>
      <c r="E10" s="67"/>
      <c r="F10" s="30"/>
      <c r="G10" s="15"/>
      <c r="H10" s="9"/>
      <c r="I10" s="83"/>
      <c r="J10" s="84"/>
      <c r="K10" s="84"/>
      <c r="L10" s="84"/>
      <c r="M10" s="15"/>
      <c r="N10" s="15"/>
      <c r="O10" s="9"/>
    </row>
    <row r="11" ht="20" customHeight="1" spans="1:15">
      <c r="A11" s="15"/>
      <c r="B11" s="30"/>
      <c r="C11" s="30"/>
      <c r="D11" s="30"/>
      <c r="E11" s="67"/>
      <c r="F11" s="30"/>
      <c r="G11" s="15"/>
      <c r="H11" s="9"/>
      <c r="I11" s="83"/>
      <c r="J11" s="84"/>
      <c r="K11" s="84"/>
      <c r="L11" s="84"/>
      <c r="M11" s="15"/>
      <c r="N11" s="15"/>
      <c r="O11" s="9"/>
    </row>
    <row r="12" s="2" customFormat="1" ht="18.75" spans="1:15">
      <c r="A12" s="16" t="s">
        <v>273</v>
      </c>
      <c r="B12" s="17"/>
      <c r="C12" s="30"/>
      <c r="D12" s="18"/>
      <c r="E12" s="19"/>
      <c r="F12" s="30"/>
      <c r="G12" s="15"/>
      <c r="H12" s="37"/>
      <c r="I12" s="31"/>
      <c r="J12" s="16" t="s">
        <v>274</v>
      </c>
      <c r="K12" s="17"/>
      <c r="L12" s="17"/>
      <c r="M12" s="18"/>
      <c r="N12" s="17"/>
      <c r="O12" s="24"/>
    </row>
    <row r="13" ht="61" customHeight="1" spans="1:15">
      <c r="A13" s="81" t="s">
        <v>275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6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2024-05-06T03:27:01Z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