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820" tabRatio="793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44525" concurrentCalc="0"/>
</workbook>
</file>

<file path=xl/sharedStrings.xml><?xml version="1.0" encoding="utf-8"?>
<sst xmlns="http://schemas.openxmlformats.org/spreadsheetml/2006/main" count="886" uniqueCount="325">
  <si>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</si>
  <si>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</si>
  <si>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</si>
  <si>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</si>
  <si>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</si>
  <si>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</si>
  <si>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</si>
  <si>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</si>
  <si>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</si>
  <si>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</si>
  <si>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</si>
  <si>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</si>
  <si>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</si>
  <si>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</si>
  <si>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</si>
  <si>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</si>
  <si>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</si>
  <si>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</si>
  <si>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</si>
  <si>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</si>
  <si>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</si>
  <si>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</si>
  <si>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</si>
  <si>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</si>
  <si>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</si>
  <si>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</si>
  <si>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</si>
  <si>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</si>
  <si>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</si>
  <si>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</si>
  <si>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</si>
  <si>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</si>
  <si>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</si>
  <si>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</si>
  <si>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</si>
  <si>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</si>
  <si>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</si>
  <si>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</si>
  <si>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</si>
  <si>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</si>
  <si>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</si>
  <si>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</si>
  <si>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</si>
  <si>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</si>
  <si>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</si>
  <si>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</si>
  <si>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</si>
  <si>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</si>
  <si>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</si>
  <si>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</si>
  <si>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</si>
  <si>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</si>
  <si>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</si>
  <si>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</si>
  <si>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</si>
  <si>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</si>
  <si>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</si>
  <si>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</si>
  <si>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</si>
  <si>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</si>
  <si>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</si>
  <si>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</si>
  <si>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QACCAM95205</t>
  </si>
  <si>
    <t>合同交期</t>
  </si>
  <si>
    <t>产前确认样</t>
  </si>
  <si>
    <t>有</t>
  </si>
  <si>
    <t>无</t>
  </si>
  <si>
    <t>品名</t>
  </si>
  <si>
    <t>儿童抓绒服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</si>
  <si>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</si>
  <si>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</si>
  <si>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</si>
  <si>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</si>
  <si>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</si>
  <si>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</si>
  <si>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</si>
  <si>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</si>
  <si>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</si>
  <si>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</si>
  <si>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CGDD24042600056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</si>
  <si>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</si>
  <si>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</si>
  <si>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</si>
  <si>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</si>
  <si>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</si>
  <si>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</si>
  <si>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</si>
  <si>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</si>
  <si>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</si>
  <si>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</si>
  <si>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</si>
  <si>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</si>
  <si>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</si>
  <si>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</si>
  <si>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</si>
  <si>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</si>
  <si>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</si>
  <si>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</si>
  <si>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</si>
  <si>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</si>
  <si>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</si>
  <si>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</si>
  <si>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</si>
  <si>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</si>
  <si>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</si>
  <si>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</si>
  <si>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</si>
  <si>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</si>
  <si>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</si>
  <si>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</si>
  <si>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</si>
  <si>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雪绒粉</t>
  </si>
  <si>
    <t>藏蓝</t>
  </si>
  <si>
    <t>岩石绿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</si>
  <si>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</si>
  <si>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</si>
  <si>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</si>
  <si>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</si>
  <si>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</si>
  <si>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</si>
  <si>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1、前中拉链容皱，拉链外露有宽窄，拉链下车库不方正</t>
  </si>
  <si>
    <t>2、前胸拼接处不顺直，下摆容皱不均匀</t>
  </si>
  <si>
    <t>3、前幅鼠袋有歪斜</t>
  </si>
  <si>
    <t>以上问题请通知工厂及时改正。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</si>
  <si>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</si>
  <si>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</si>
  <si>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</si>
  <si>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</si>
  <si>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</si>
  <si>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</si>
  <si>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</si>
  <si>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</si>
  <si>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</si>
  <si>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</si>
  <si>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</si>
  <si>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</si>
  <si>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</si>
  <si>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</si>
  <si>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</si>
  <si>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</si>
  <si>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</si>
  <si>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</si>
  <si>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120/60</t>
  </si>
  <si>
    <t>130/64</t>
  </si>
  <si>
    <t>140/68</t>
  </si>
  <si>
    <t>150/72</t>
  </si>
  <si>
    <t>160/80</t>
  </si>
  <si>
    <t>170/88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</si>
  <si>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</si>
  <si>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黑色</t>
  </si>
  <si>
    <t>洗前</t>
  </si>
  <si>
    <t>洗后</t>
  </si>
  <si>
    <t>后中长</t>
  </si>
  <si>
    <t>-1.4</t>
  </si>
  <si>
    <t>+0</t>
  </si>
  <si>
    <t>胸围</t>
  </si>
  <si>
    <t>-1</t>
  </si>
  <si>
    <t>+1</t>
  </si>
  <si>
    <t>摆围（平量）</t>
  </si>
  <si>
    <t>+2</t>
  </si>
  <si>
    <t>上领围</t>
  </si>
  <si>
    <t>-0.4</t>
  </si>
  <si>
    <t>肩宽</t>
  </si>
  <si>
    <t>肩点袖长</t>
  </si>
  <si>
    <t>-1.3</t>
  </si>
  <si>
    <t>袖肥/2</t>
  </si>
  <si>
    <t>-0.8</t>
  </si>
  <si>
    <t>-0.5</t>
  </si>
  <si>
    <t>袖肘围/2</t>
  </si>
  <si>
    <t>袖口围/2（平量）</t>
  </si>
  <si>
    <t>+0.2</t>
  </si>
  <si>
    <t>前中拉链长</t>
  </si>
  <si>
    <t>后领高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</si>
  <si>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</si>
  <si>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</si>
  <si>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</si>
  <si>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</si>
  <si>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</si>
  <si>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</si>
  <si>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</si>
  <si>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</si>
  <si>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</si>
  <si>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</si>
  <si>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</si>
  <si>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</si>
  <si>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</si>
  <si>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</si>
  <si>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以上问题请及时改正。</t>
  </si>
  <si>
    <t>【整改的严重缺陷及整改复核时间】</t>
  </si>
  <si>
    <t>以上问题车间已整改</t>
  </si>
  <si>
    <t>样品规格  SAMPLE SPEC</t>
  </si>
  <si>
    <t>摆围（拉量)</t>
  </si>
  <si>
    <t>下领围</t>
  </si>
  <si>
    <t>袖口围/2（拉量）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</si>
  <si>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</si>
  <si>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</si>
  <si>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</si>
  <si>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</si>
  <si>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</si>
  <si>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</si>
  <si>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</si>
  <si>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</si>
  <si>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</si>
  <si>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</si>
  <si>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</si>
  <si>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</si>
  <si>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</si>
  <si>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</si>
  <si>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</si>
  <si>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</si>
  <si>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</si>
  <si>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</si>
  <si>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</si>
  <si>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采购凭证编号：CGDD24042600056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</si>
  <si>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</si>
  <si>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</si>
  <si>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</si>
  <si>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</si>
  <si>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</si>
  <si>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</si>
  <si>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</si>
  <si>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</si>
  <si>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</si>
  <si>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</si>
  <si>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</si>
  <si>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</si>
  <si>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</si>
  <si>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</si>
  <si>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②检验明细：齐色齐码50件</t>
  </si>
  <si>
    <t>情况说明：</t>
  </si>
  <si>
    <t xml:space="preserve">【问题点描述】  </t>
  </si>
  <si>
    <t>数量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</si>
  <si>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</si>
  <si>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</si>
  <si>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</si>
  <si>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</si>
  <si>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</si>
  <si>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</si>
  <si>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</si>
  <si>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</si>
  <si>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</si>
  <si>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</si>
  <si>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</si>
  <si>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</si>
  <si>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</si>
  <si>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</si>
  <si>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</si>
  <si>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</si>
  <si>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</si>
  <si>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</si>
  <si>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</si>
  <si>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</si>
  <si>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</si>
  <si>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</si>
  <si>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</si>
  <si>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</si>
  <si>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</si>
  <si>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</si>
  <si>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F08980双刷双摇</t>
  </si>
  <si>
    <t>24FW雪绒粉</t>
  </si>
  <si>
    <t>海天</t>
  </si>
  <si>
    <t>24FW霜草黄</t>
  </si>
  <si>
    <t>20SS本白</t>
  </si>
  <si>
    <t>24FW闪耀橙</t>
  </si>
  <si>
    <t>制表时间：2024/4/18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</si>
  <si>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</si>
  <si>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</si>
  <si>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</si>
  <si>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</si>
  <si>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</si>
  <si>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</si>
  <si>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</si>
  <si>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</si>
  <si>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</si>
  <si>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</si>
  <si>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</si>
  <si>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制表时间：2024/4/20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</si>
  <si>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</si>
  <si>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</si>
  <si>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</si>
  <si>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</si>
  <si>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</si>
  <si>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</si>
  <si>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</si>
  <si>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</si>
  <si>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</si>
  <si>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</si>
  <si>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</si>
  <si>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5#树脂闭尾</t>
  </si>
  <si>
    <t>YKK</t>
  </si>
  <si>
    <t>无互染</t>
  </si>
  <si>
    <t>物料6</t>
  </si>
  <si>
    <t>物料7</t>
  </si>
  <si>
    <t>物料8</t>
  </si>
  <si>
    <t>物料9</t>
  </si>
  <si>
    <t>物料10</t>
  </si>
  <si>
    <t>制表时间：2024/4/22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</si>
  <si>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</si>
  <si>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</si>
  <si>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</si>
  <si>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</si>
  <si>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</si>
  <si>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</si>
  <si>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</si>
  <si>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</si>
  <si>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</si>
  <si>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</si>
  <si>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</si>
  <si>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</si>
  <si>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</si>
  <si>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</si>
  <si>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</si>
  <si>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</si>
  <si>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</t>
  </si>
  <si>
    <t>车标</t>
  </si>
  <si>
    <t>无脱落开裂</t>
  </si>
  <si>
    <t>制表时间：2024/4/23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</si>
  <si>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</si>
  <si>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</si>
  <si>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</si>
  <si>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</si>
  <si>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</si>
  <si>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制表时间：11-15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</si>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</sst>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  <numFmt numFmtId="178" formatCode="0_);[Red]\(0\)"/>
    <numFmt numFmtId="179" formatCode="0.0_ "/>
    <numFmt numFmtId="180" formatCode="_ [$¥-804]* #,##0.00_ ;_ [$¥-804]* \-#,##0.00_ ;_ [$¥-804]* &quot;-&quot;??_ ;_ @_ "/>
  </numFmts>
  <fonts count="7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sz val="12"/>
      <name val="微软雅黑"/>
      <charset val="0"/>
    </font>
    <font>
      <sz val="12"/>
      <name val="微软雅黑"/>
      <charset val="134"/>
    </font>
    <font>
      <sz val="10"/>
      <name val="宋体"/>
      <charset val="134"/>
      <scheme val="major"/>
    </font>
    <font>
      <sz val="10"/>
      <name val="微软雅黑"/>
      <charset val="134"/>
    </font>
    <font>
      <sz val="11"/>
      <name val="Arial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2" fontId="12" fillId="0" borderId="0" applyFont="0" applyFill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90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0" fillId="0" borderId="0"/>
    <xf numFmtId="0" fontId="50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2" fillId="13" borderId="91" applyNumberFormat="0" applyFont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92" applyNumberFormat="0" applyFill="0" applyAlignment="0" applyProtection="0">
      <alignment vertical="center"/>
    </xf>
    <xf numFmtId="0" fontId="10" fillId="0" borderId="0"/>
    <xf numFmtId="0" fontId="61" fillId="0" borderId="92" applyNumberFormat="0" applyFill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6" fillId="0" borderId="93" applyNumberFormat="0" applyFill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62" fillId="17" borderId="94" applyNumberFormat="0" applyAlignment="0" applyProtection="0">
      <alignment vertical="center"/>
    </xf>
    <xf numFmtId="0" fontId="63" fillId="17" borderId="90" applyNumberFormat="0" applyAlignment="0" applyProtection="0">
      <alignment vertical="center"/>
    </xf>
    <xf numFmtId="0" fontId="64" fillId="18" borderId="95" applyNumberFormat="0" applyAlignment="0" applyProtection="0">
      <alignment vertical="center"/>
    </xf>
    <xf numFmtId="0" fontId="10" fillId="0" borderId="0">
      <alignment vertical="center"/>
    </xf>
    <xf numFmtId="0" fontId="50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65" fillId="0" borderId="96" applyNumberFormat="0" applyFill="0" applyAlignment="0" applyProtection="0">
      <alignment vertical="center"/>
    </xf>
    <xf numFmtId="0" fontId="66" fillId="0" borderId="97" applyNumberFormat="0" applyFill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69" fillId="0" borderId="0"/>
    <xf numFmtId="0" fontId="10" fillId="0" borderId="0">
      <alignment vertical="center"/>
    </xf>
    <xf numFmtId="0" fontId="12" fillId="0" borderId="0">
      <alignment vertical="center"/>
    </xf>
  </cellStyleXfs>
  <cellXfs count="48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10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7" fontId="12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2" fillId="0" borderId="2" xfId="0" applyNumberFormat="1" applyFont="1" applyFill="1" applyBorder="1" applyAlignment="1" applyProtection="1">
      <alignment horizontal="center"/>
    </xf>
    <xf numFmtId="178" fontId="12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5" fillId="0" borderId="0" xfId="54" applyFont="1" applyFill="1" applyAlignment="1"/>
    <xf numFmtId="0" fontId="10" fillId="0" borderId="0" xfId="54" applyFont="1" applyFill="1" applyAlignment="1"/>
    <xf numFmtId="49" fontId="15" fillId="0" borderId="0" xfId="54" applyNumberFormat="1" applyFont="1" applyFill="1" applyAlignment="1"/>
    <xf numFmtId="0" fontId="0" fillId="0" borderId="0" xfId="0" applyFont="1" applyFill="1" applyBorder="1" applyAlignment="1">
      <alignment vertical="center"/>
    </xf>
    <xf numFmtId="0" fontId="16" fillId="0" borderId="0" xfId="54" applyFont="1" applyFill="1" applyBorder="1" applyAlignment="1">
      <alignment horizontal="center" vertical="center"/>
    </xf>
    <xf numFmtId="0" fontId="10" fillId="0" borderId="0" xfId="54" applyFont="1" applyFill="1" applyBorder="1" applyAlignment="1">
      <alignment horizontal="center" vertical="center"/>
    </xf>
    <xf numFmtId="0" fontId="15" fillId="0" borderId="0" xfId="54" applyFont="1" applyFill="1" applyBorder="1" applyAlignment="1">
      <alignment horizontal="center" vertical="center"/>
    </xf>
    <xf numFmtId="0" fontId="17" fillId="0" borderId="9" xfId="53" applyFont="1" applyFill="1" applyBorder="1" applyAlignment="1">
      <alignment horizontal="left" vertical="center"/>
    </xf>
    <xf numFmtId="0" fontId="17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17" fillId="0" borderId="11" xfId="53" applyFont="1" applyFill="1" applyBorder="1" applyAlignment="1">
      <alignment horizontal="center" vertical="center"/>
    </xf>
    <xf numFmtId="0" fontId="17" fillId="0" borderId="12" xfId="53" applyFont="1" applyFill="1" applyBorder="1" applyAlignment="1">
      <alignment vertical="center"/>
    </xf>
    <xf numFmtId="0" fontId="19" fillId="0" borderId="12" xfId="53" applyFont="1" applyFill="1" applyBorder="1" applyAlignment="1">
      <alignment horizontal="center" vertical="center"/>
    </xf>
    <xf numFmtId="0" fontId="20" fillId="0" borderId="13" xfId="54" applyFont="1" applyFill="1" applyBorder="1" applyAlignment="1" applyProtection="1">
      <alignment horizontal="center" vertical="center"/>
    </xf>
    <xf numFmtId="0" fontId="21" fillId="0" borderId="2" xfId="54" applyFont="1" applyFill="1" applyBorder="1" applyAlignment="1">
      <alignment horizontal="center" vertical="center"/>
    </xf>
    <xf numFmtId="0" fontId="11" fillId="0" borderId="2" xfId="54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49" fontId="22" fillId="0" borderId="2" xfId="3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/>
    </xf>
    <xf numFmtId="0" fontId="24" fillId="0" borderId="13" xfId="0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6" fillId="0" borderId="2" xfId="6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left" vertical="center"/>
    </xf>
    <xf numFmtId="0" fontId="27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179" fontId="28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0" fontId="29" fillId="0" borderId="14" xfId="0" applyNumberFormat="1" applyFont="1" applyFill="1" applyBorder="1" applyAlignment="1">
      <alignment shrinkToFit="1"/>
    </xf>
    <xf numFmtId="0" fontId="27" fillId="0" borderId="15" xfId="0" applyNumberFormat="1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/>
    </xf>
    <xf numFmtId="0" fontId="30" fillId="0" borderId="0" xfId="30" applyNumberFormat="1" applyFont="1" applyFill="1" applyBorder="1" applyAlignment="1">
      <alignment horizontal="center" vertical="center"/>
    </xf>
    <xf numFmtId="0" fontId="31" fillId="0" borderId="0" xfId="54" applyFont="1" applyFill="1" applyAlignment="1"/>
    <xf numFmtId="0" fontId="11" fillId="0" borderId="0" xfId="54" applyFont="1" applyFill="1" applyAlignment="1"/>
    <xf numFmtId="0" fontId="15" fillId="0" borderId="12" xfId="54" applyFont="1" applyFill="1" applyBorder="1" applyAlignment="1">
      <alignment horizontal="center"/>
    </xf>
    <xf numFmtId="0" fontId="17" fillId="0" borderId="12" xfId="53" applyFont="1" applyFill="1" applyBorder="1" applyAlignment="1">
      <alignment horizontal="left" vertical="center"/>
    </xf>
    <xf numFmtId="0" fontId="15" fillId="0" borderId="12" xfId="53" applyFont="1" applyFill="1" applyBorder="1" applyAlignment="1">
      <alignment horizontal="center" vertical="center"/>
    </xf>
    <xf numFmtId="0" fontId="15" fillId="0" borderId="16" xfId="53" applyFont="1" applyFill="1" applyBorder="1" applyAlignment="1">
      <alignment horizontal="center" vertical="center"/>
    </xf>
    <xf numFmtId="0" fontId="15" fillId="0" borderId="5" xfId="54" applyFont="1" applyFill="1" applyBorder="1" applyAlignment="1">
      <alignment horizontal="center"/>
    </xf>
    <xf numFmtId="0" fontId="21" fillId="0" borderId="2" xfId="54" applyFont="1" applyFill="1" applyBorder="1" applyAlignment="1" applyProtection="1">
      <alignment horizontal="center" vertical="center"/>
    </xf>
    <xf numFmtId="0" fontId="21" fillId="0" borderId="17" xfId="54" applyFont="1" applyFill="1" applyBorder="1" applyAlignment="1" applyProtection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49" fontId="31" fillId="0" borderId="2" xfId="55" applyNumberFormat="1" applyFont="1" applyFill="1" applyBorder="1" applyAlignment="1">
      <alignment horizontal="center" vertical="center"/>
    </xf>
    <xf numFmtId="49" fontId="31" fillId="0" borderId="17" xfId="55" applyNumberFormat="1" applyFont="1" applyFill="1" applyBorder="1" applyAlignment="1">
      <alignment horizontal="center" vertical="center"/>
    </xf>
    <xf numFmtId="0" fontId="15" fillId="0" borderId="18" xfId="54" applyFont="1" applyFill="1" applyBorder="1" applyAlignment="1">
      <alignment horizontal="center"/>
    </xf>
    <xf numFmtId="49" fontId="15" fillId="0" borderId="19" xfId="54" applyNumberFormat="1" applyFont="1" applyFill="1" applyBorder="1" applyAlignment="1">
      <alignment horizontal="center"/>
    </xf>
    <xf numFmtId="49" fontId="31" fillId="0" borderId="19" xfId="55" applyNumberFormat="1" applyFont="1" applyFill="1" applyBorder="1" applyAlignment="1">
      <alignment horizontal="center" vertical="center"/>
    </xf>
    <xf numFmtId="49" fontId="31" fillId="0" borderId="20" xfId="55" applyNumberFormat="1" applyFont="1" applyFill="1" applyBorder="1" applyAlignment="1">
      <alignment horizontal="center" vertical="center"/>
    </xf>
    <xf numFmtId="0" fontId="21" fillId="0" borderId="0" xfId="54" applyFont="1" applyFill="1" applyAlignment="1"/>
    <xf numFmtId="14" fontId="21" fillId="0" borderId="0" xfId="54" applyNumberFormat="1" applyFont="1" applyFill="1" applyAlignment="1">
      <alignment horizontal="left"/>
    </xf>
    <xf numFmtId="0" fontId="10" fillId="0" borderId="0" xfId="53" applyFill="1" applyBorder="1" applyAlignment="1">
      <alignment horizontal="left" vertical="center"/>
    </xf>
    <xf numFmtId="0" fontId="10" fillId="0" borderId="0" xfId="53" applyFont="1" applyFill="1" applyAlignment="1">
      <alignment horizontal="left" vertical="center"/>
    </xf>
    <xf numFmtId="0" fontId="10" fillId="0" borderId="0" xfId="53" applyFill="1" applyAlignment="1">
      <alignment horizontal="left" vertical="center"/>
    </xf>
    <xf numFmtId="0" fontId="32" fillId="0" borderId="21" xfId="53" applyFont="1" applyBorder="1" applyAlignment="1">
      <alignment horizontal="center" vertical="top"/>
    </xf>
    <xf numFmtId="0" fontId="33" fillId="0" borderId="22" xfId="53" applyFont="1" applyFill="1" applyBorder="1" applyAlignment="1">
      <alignment horizontal="left" vertical="center"/>
    </xf>
    <xf numFmtId="0" fontId="18" fillId="0" borderId="23" xfId="53" applyFont="1" applyFill="1" applyBorder="1" applyAlignment="1">
      <alignment horizontal="left" vertical="center"/>
    </xf>
    <xf numFmtId="0" fontId="33" fillId="0" borderId="23" xfId="53" applyFont="1" applyFill="1" applyBorder="1" applyAlignment="1">
      <alignment horizontal="center" vertical="center"/>
    </xf>
    <xf numFmtId="0" fontId="11" fillId="0" borderId="23" xfId="53" applyFont="1" applyFill="1" applyBorder="1" applyAlignment="1">
      <alignment vertical="center"/>
    </xf>
    <xf numFmtId="0" fontId="33" fillId="0" borderId="23" xfId="53" applyFont="1" applyFill="1" applyBorder="1" applyAlignment="1">
      <alignment vertical="center"/>
    </xf>
    <xf numFmtId="0" fontId="18" fillId="0" borderId="24" xfId="53" applyFont="1" applyBorder="1" applyAlignment="1">
      <alignment horizontal="left" vertical="center"/>
    </xf>
    <xf numFmtId="0" fontId="18" fillId="0" borderId="25" xfId="53" applyFont="1" applyBorder="1" applyAlignment="1">
      <alignment horizontal="left" vertical="center"/>
    </xf>
    <xf numFmtId="0" fontId="33" fillId="0" borderId="26" xfId="53" applyFont="1" applyFill="1" applyBorder="1" applyAlignment="1">
      <alignment vertical="center"/>
    </xf>
    <xf numFmtId="0" fontId="18" fillId="0" borderId="24" xfId="53" applyFont="1" applyFill="1" applyBorder="1" applyAlignment="1">
      <alignment horizontal="left" vertical="center"/>
    </xf>
    <xf numFmtId="0" fontId="33" fillId="0" borderId="24" xfId="53" applyFont="1" applyFill="1" applyBorder="1" applyAlignment="1">
      <alignment vertical="center"/>
    </xf>
    <xf numFmtId="58" fontId="11" fillId="0" borderId="24" xfId="53" applyNumberFormat="1" applyFont="1" applyFill="1" applyBorder="1" applyAlignment="1">
      <alignment horizontal="center" vertical="center"/>
    </xf>
    <xf numFmtId="0" fontId="11" fillId="0" borderId="24" xfId="53" applyFont="1" applyFill="1" applyBorder="1" applyAlignment="1">
      <alignment horizontal="center" vertical="center"/>
    </xf>
    <xf numFmtId="0" fontId="33" fillId="0" borderId="24" xfId="53" applyFont="1" applyFill="1" applyBorder="1" applyAlignment="1">
      <alignment horizontal="center" vertical="center"/>
    </xf>
    <xf numFmtId="0" fontId="33" fillId="0" borderId="26" xfId="53" applyFont="1" applyFill="1" applyBorder="1" applyAlignment="1">
      <alignment horizontal="left" vertical="center"/>
    </xf>
    <xf numFmtId="0" fontId="33" fillId="0" borderId="24" xfId="53" applyFont="1" applyFill="1" applyBorder="1" applyAlignment="1">
      <alignment horizontal="left" vertical="center"/>
    </xf>
    <xf numFmtId="0" fontId="33" fillId="0" borderId="27" xfId="53" applyFont="1" applyFill="1" applyBorder="1" applyAlignment="1">
      <alignment vertical="center"/>
    </xf>
    <xf numFmtId="0" fontId="18" fillId="0" borderId="28" xfId="53" applyFont="1" applyFill="1" applyBorder="1" applyAlignment="1">
      <alignment horizontal="left" vertical="center"/>
    </xf>
    <xf numFmtId="0" fontId="33" fillId="0" borderId="28" xfId="53" applyFont="1" applyFill="1" applyBorder="1" applyAlignment="1">
      <alignment vertical="center"/>
    </xf>
    <xf numFmtId="0" fontId="11" fillId="0" borderId="28" xfId="53" applyFont="1" applyFill="1" applyBorder="1" applyAlignment="1">
      <alignment horizontal="left" vertical="center"/>
    </xf>
    <xf numFmtId="0" fontId="33" fillId="0" borderId="28" xfId="53" applyFont="1" applyFill="1" applyBorder="1" applyAlignment="1">
      <alignment horizontal="left" vertical="center"/>
    </xf>
    <xf numFmtId="0" fontId="33" fillId="0" borderId="0" xfId="53" applyFont="1" applyFill="1" applyBorder="1" applyAlignment="1">
      <alignment vertical="center"/>
    </xf>
    <xf numFmtId="0" fontId="11" fillId="0" borderId="0" xfId="53" applyFont="1" applyFill="1" applyBorder="1" applyAlignment="1">
      <alignment vertical="center"/>
    </xf>
    <xf numFmtId="0" fontId="11" fillId="0" borderId="0" xfId="53" applyFont="1" applyFill="1" applyAlignment="1">
      <alignment horizontal="left" vertical="center"/>
    </xf>
    <xf numFmtId="0" fontId="33" fillId="0" borderId="22" xfId="53" applyFont="1" applyFill="1" applyBorder="1" applyAlignment="1">
      <alignment vertical="center"/>
    </xf>
    <xf numFmtId="0" fontId="33" fillId="0" borderId="29" xfId="53" applyFont="1" applyFill="1" applyBorder="1" applyAlignment="1">
      <alignment horizontal="left" vertical="center"/>
    </xf>
    <xf numFmtId="0" fontId="33" fillId="0" borderId="30" xfId="53" applyFont="1" applyFill="1" applyBorder="1" applyAlignment="1">
      <alignment horizontal="left" vertical="center"/>
    </xf>
    <xf numFmtId="0" fontId="11" fillId="0" borderId="24" xfId="53" applyFont="1" applyFill="1" applyBorder="1" applyAlignment="1">
      <alignment horizontal="left" vertical="center"/>
    </xf>
    <xf numFmtId="0" fontId="11" fillId="0" borderId="24" xfId="53" applyFont="1" applyFill="1" applyBorder="1" applyAlignment="1">
      <alignment vertical="center"/>
    </xf>
    <xf numFmtId="0" fontId="11" fillId="0" borderId="31" xfId="53" applyFont="1" applyFill="1" applyBorder="1" applyAlignment="1">
      <alignment horizontal="center" vertical="center"/>
    </xf>
    <xf numFmtId="0" fontId="11" fillId="0" borderId="32" xfId="53" applyFont="1" applyFill="1" applyBorder="1" applyAlignment="1">
      <alignment horizontal="center" vertical="center"/>
    </xf>
    <xf numFmtId="0" fontId="34" fillId="0" borderId="33" xfId="53" applyFont="1" applyFill="1" applyBorder="1" applyAlignment="1">
      <alignment horizontal="left" vertical="center"/>
    </xf>
    <xf numFmtId="0" fontId="34" fillId="0" borderId="32" xfId="53" applyFont="1" applyFill="1" applyBorder="1" applyAlignment="1">
      <alignment horizontal="left" vertical="center"/>
    </xf>
    <xf numFmtId="0" fontId="11" fillId="0" borderId="28" xfId="53" applyFont="1" applyFill="1" applyBorder="1" applyAlignment="1">
      <alignment vertical="center"/>
    </xf>
    <xf numFmtId="0" fontId="11" fillId="0" borderId="0" xfId="53" applyFont="1" applyFill="1" applyBorder="1" applyAlignment="1">
      <alignment horizontal="left" vertical="center"/>
    </xf>
    <xf numFmtId="0" fontId="33" fillId="0" borderId="23" xfId="53" applyFont="1" applyFill="1" applyBorder="1" applyAlignment="1">
      <alignment horizontal="left" vertical="center"/>
    </xf>
    <xf numFmtId="0" fontId="11" fillId="0" borderId="26" xfId="53" applyFont="1" applyFill="1" applyBorder="1" applyAlignment="1">
      <alignment horizontal="left" vertical="center"/>
    </xf>
    <xf numFmtId="0" fontId="11" fillId="0" borderId="33" xfId="53" applyFont="1" applyFill="1" applyBorder="1" applyAlignment="1">
      <alignment horizontal="left" vertical="center"/>
    </xf>
    <xf numFmtId="0" fontId="11" fillId="0" borderId="32" xfId="53" applyFont="1" applyFill="1" applyBorder="1" applyAlignment="1">
      <alignment horizontal="left" vertical="center"/>
    </xf>
    <xf numFmtId="0" fontId="11" fillId="0" borderId="26" xfId="53" applyFont="1" applyFill="1" applyBorder="1" applyAlignment="1">
      <alignment horizontal="left" vertical="center" wrapText="1"/>
    </xf>
    <xf numFmtId="0" fontId="11" fillId="0" borderId="24" xfId="53" applyFont="1" applyFill="1" applyBorder="1" applyAlignment="1">
      <alignment horizontal="left" vertical="center" wrapText="1"/>
    </xf>
    <xf numFmtId="0" fontId="33" fillId="0" borderId="27" xfId="53" applyFont="1" applyFill="1" applyBorder="1" applyAlignment="1">
      <alignment horizontal="left" vertical="center"/>
    </xf>
    <xf numFmtId="0" fontId="10" fillId="0" borderId="28" xfId="53" applyFill="1" applyBorder="1" applyAlignment="1">
      <alignment horizontal="center" vertical="center"/>
    </xf>
    <xf numFmtId="0" fontId="33" fillId="0" borderId="34" xfId="53" applyFont="1" applyFill="1" applyBorder="1" applyAlignment="1">
      <alignment horizontal="center" vertical="center"/>
    </xf>
    <xf numFmtId="0" fontId="33" fillId="0" borderId="35" xfId="53" applyFont="1" applyFill="1" applyBorder="1" applyAlignment="1">
      <alignment horizontal="left" vertical="center"/>
    </xf>
    <xf numFmtId="0" fontId="11" fillId="0" borderId="33" xfId="53" applyFont="1" applyFill="1" applyBorder="1" applyAlignment="1">
      <alignment horizontal="right" vertical="center"/>
    </xf>
    <xf numFmtId="0" fontId="11" fillId="0" borderId="32" xfId="53" applyFont="1" applyFill="1" applyBorder="1" applyAlignment="1">
      <alignment horizontal="right" vertical="center"/>
    </xf>
    <xf numFmtId="0" fontId="34" fillId="0" borderId="22" xfId="53" applyFont="1" applyFill="1" applyBorder="1" applyAlignment="1">
      <alignment horizontal="left" vertical="center"/>
    </xf>
    <xf numFmtId="0" fontId="34" fillId="0" borderId="23" xfId="53" applyFont="1" applyFill="1" applyBorder="1" applyAlignment="1">
      <alignment horizontal="left" vertical="center"/>
    </xf>
    <xf numFmtId="0" fontId="33" fillId="0" borderId="31" xfId="53" applyFont="1" applyFill="1" applyBorder="1" applyAlignment="1">
      <alignment horizontal="left" vertical="center"/>
    </xf>
    <xf numFmtId="0" fontId="33" fillId="0" borderId="36" xfId="53" applyFont="1" applyFill="1" applyBorder="1" applyAlignment="1">
      <alignment horizontal="left" vertical="center"/>
    </xf>
    <xf numFmtId="0" fontId="11" fillId="0" borderId="28" xfId="53" applyFont="1" applyFill="1" applyBorder="1" applyAlignment="1">
      <alignment horizontal="center" vertical="center"/>
    </xf>
    <xf numFmtId="58" fontId="11" fillId="0" borderId="28" xfId="53" applyNumberFormat="1" applyFont="1" applyFill="1" applyBorder="1" applyAlignment="1">
      <alignment horizontal="center" vertical="center"/>
    </xf>
    <xf numFmtId="0" fontId="33" fillId="0" borderId="28" xfId="53" applyFont="1" applyFill="1" applyBorder="1" applyAlignment="1">
      <alignment horizontal="center" vertical="center"/>
    </xf>
    <xf numFmtId="0" fontId="11" fillId="0" borderId="23" xfId="53" applyFont="1" applyFill="1" applyBorder="1" applyAlignment="1">
      <alignment horizontal="center" vertical="center"/>
    </xf>
    <xf numFmtId="0" fontId="11" fillId="0" borderId="37" xfId="53" applyFont="1" applyFill="1" applyBorder="1" applyAlignment="1">
      <alignment horizontal="center" vertical="center"/>
    </xf>
    <xf numFmtId="0" fontId="33" fillId="0" borderId="25" xfId="53" applyFont="1" applyFill="1" applyBorder="1" applyAlignment="1">
      <alignment horizontal="center" vertical="center"/>
    </xf>
    <xf numFmtId="0" fontId="11" fillId="0" borderId="25" xfId="53" applyFont="1" applyFill="1" applyBorder="1" applyAlignment="1">
      <alignment horizontal="left" vertical="center"/>
    </xf>
    <xf numFmtId="0" fontId="11" fillId="0" borderId="38" xfId="53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3" fillId="0" borderId="39" xfId="53" applyFont="1" applyFill="1" applyBorder="1" applyAlignment="1">
      <alignment horizontal="left" vertical="center"/>
    </xf>
    <xf numFmtId="0" fontId="11" fillId="0" borderId="40" xfId="53" applyFont="1" applyFill="1" applyBorder="1" applyAlignment="1">
      <alignment horizontal="center" vertical="center"/>
    </xf>
    <xf numFmtId="0" fontId="34" fillId="0" borderId="40" xfId="53" applyFont="1" applyFill="1" applyBorder="1" applyAlignment="1">
      <alignment horizontal="left" vertical="center"/>
    </xf>
    <xf numFmtId="0" fontId="33" fillId="0" borderId="37" xfId="53" applyFont="1" applyFill="1" applyBorder="1" applyAlignment="1">
      <alignment horizontal="left" vertical="center"/>
    </xf>
    <xf numFmtId="0" fontId="33" fillId="0" borderId="25" xfId="53" applyFont="1" applyFill="1" applyBorder="1" applyAlignment="1">
      <alignment horizontal="left" vertical="center"/>
    </xf>
    <xf numFmtId="0" fontId="11" fillId="0" borderId="40" xfId="53" applyFont="1" applyFill="1" applyBorder="1" applyAlignment="1">
      <alignment horizontal="left" vertical="center"/>
    </xf>
    <xf numFmtId="0" fontId="11" fillId="0" borderId="25" xfId="53" applyFont="1" applyFill="1" applyBorder="1" applyAlignment="1">
      <alignment horizontal="left" vertical="center" wrapText="1"/>
    </xf>
    <xf numFmtId="0" fontId="10" fillId="0" borderId="38" xfId="53" applyFill="1" applyBorder="1" applyAlignment="1">
      <alignment horizontal="center" vertical="center"/>
    </xf>
    <xf numFmtId="0" fontId="33" fillId="0" borderId="39" xfId="53" applyFont="1" applyFill="1" applyBorder="1" applyAlignment="1">
      <alignment horizontal="center" vertical="center"/>
    </xf>
    <xf numFmtId="0" fontId="11" fillId="0" borderId="36" xfId="53" applyFont="1" applyFill="1" applyBorder="1" applyAlignment="1">
      <alignment horizontal="left" vertical="center"/>
    </xf>
    <xf numFmtId="0" fontId="11" fillId="0" borderId="25" xfId="53" applyFont="1" applyFill="1" applyBorder="1" applyAlignment="1">
      <alignment horizontal="center" vertical="center"/>
    </xf>
    <xf numFmtId="0" fontId="11" fillId="0" borderId="25" xfId="53" applyFont="1" applyFill="1" applyBorder="1" applyAlignment="1">
      <alignment horizontal="center" vertical="center" wrapText="1"/>
    </xf>
    <xf numFmtId="0" fontId="10" fillId="0" borderId="40" xfId="53" applyFont="1" applyFill="1" applyBorder="1" applyAlignment="1">
      <alignment horizontal="center" vertical="center"/>
    </xf>
    <xf numFmtId="0" fontId="35" fillId="0" borderId="40" xfId="53" applyFont="1" applyFill="1" applyBorder="1" applyAlignment="1">
      <alignment horizontal="center" vertical="center"/>
    </xf>
    <xf numFmtId="0" fontId="11" fillId="0" borderId="36" xfId="53" applyFont="1" applyFill="1" applyBorder="1" applyAlignment="1">
      <alignment horizontal="right" vertical="center"/>
    </xf>
    <xf numFmtId="0" fontId="11" fillId="0" borderId="41" xfId="53" applyFont="1" applyFill="1" applyBorder="1" applyAlignment="1">
      <alignment horizontal="center" vertical="center"/>
    </xf>
    <xf numFmtId="0" fontId="34" fillId="0" borderId="37" xfId="53" applyFont="1" applyFill="1" applyBorder="1" applyAlignment="1">
      <alignment horizontal="left" vertical="center"/>
    </xf>
    <xf numFmtId="0" fontId="11" fillId="0" borderId="38" xfId="53" applyFont="1" applyFill="1" applyBorder="1" applyAlignment="1">
      <alignment horizontal="center" vertical="center"/>
    </xf>
    <xf numFmtId="0" fontId="31" fillId="0" borderId="0" xfId="54" applyFont="1" applyFill="1" applyAlignment="1">
      <alignment horizontal="center"/>
    </xf>
    <xf numFmtId="176" fontId="27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7" fillId="0" borderId="11" xfId="53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center" vertical="center"/>
    </xf>
    <xf numFmtId="0" fontId="21" fillId="0" borderId="7" xfId="54" applyFont="1" applyFill="1" applyBorder="1" applyAlignment="1" applyProtection="1">
      <alignment horizontal="center" vertical="center"/>
    </xf>
    <xf numFmtId="0" fontId="36" fillId="0" borderId="7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49" fontId="31" fillId="0" borderId="36" xfId="55" applyNumberFormat="1" applyFont="1" applyFill="1" applyBorder="1" applyAlignment="1">
      <alignment horizontal="center" vertical="center"/>
    </xf>
    <xf numFmtId="49" fontId="31" fillId="0" borderId="24" xfId="55" applyNumberFormat="1" applyFont="1" applyFill="1" applyBorder="1" applyAlignment="1">
      <alignment horizontal="center" vertical="center"/>
    </xf>
    <xf numFmtId="49" fontId="9" fillId="0" borderId="24" xfId="0" applyNumberFormat="1" applyFont="1" applyFill="1" applyBorder="1" applyAlignment="1">
      <alignment horizontal="center" vertical="center"/>
    </xf>
    <xf numFmtId="49" fontId="31" fillId="0" borderId="42" xfId="55" applyNumberFormat="1" applyFont="1" applyFill="1" applyBorder="1" applyAlignment="1">
      <alignment horizontal="center" vertical="center"/>
    </xf>
    <xf numFmtId="49" fontId="31" fillId="0" borderId="43" xfId="55" applyNumberFormat="1" applyFont="1" applyFill="1" applyBorder="1" applyAlignment="1">
      <alignment horizontal="center" vertical="center"/>
    </xf>
    <xf numFmtId="49" fontId="37" fillId="0" borderId="43" xfId="55" applyNumberFormat="1" applyFont="1" applyFill="1" applyBorder="1" applyAlignment="1">
      <alignment horizontal="center" vertical="center"/>
    </xf>
    <xf numFmtId="49" fontId="9" fillId="0" borderId="43" xfId="0" applyNumberFormat="1" applyFont="1" applyFill="1" applyBorder="1" applyAlignment="1">
      <alignment horizontal="center" vertical="center"/>
    </xf>
    <xf numFmtId="49" fontId="15" fillId="0" borderId="44" xfId="54" applyNumberFormat="1" applyFont="1" applyFill="1" applyBorder="1" applyAlignment="1">
      <alignment horizontal="center"/>
    </xf>
    <xf numFmtId="49" fontId="15" fillId="0" borderId="28" xfId="54" applyNumberFormat="1" applyFont="1" applyFill="1" applyBorder="1" applyAlignment="1">
      <alignment horizontal="center"/>
    </xf>
    <xf numFmtId="49" fontId="31" fillId="0" borderId="28" xfId="55" applyNumberFormat="1" applyFont="1" applyFill="1" applyBorder="1" applyAlignment="1">
      <alignment horizontal="center" vertical="center"/>
    </xf>
    <xf numFmtId="49" fontId="9" fillId="0" borderId="28" xfId="0" applyNumberFormat="1" applyFont="1" applyFill="1" applyBorder="1" applyAlignment="1">
      <alignment horizontal="center" vertical="center"/>
    </xf>
    <xf numFmtId="14" fontId="21" fillId="0" borderId="0" xfId="54" applyNumberFormat="1" applyFont="1" applyFill="1" applyAlignment="1"/>
    <xf numFmtId="58" fontId="31" fillId="0" borderId="0" xfId="54" applyNumberFormat="1" applyFont="1" applyFill="1" applyAlignment="1">
      <alignment horizontal="left"/>
    </xf>
    <xf numFmtId="0" fontId="9" fillId="0" borderId="16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36" fillId="0" borderId="17" xfId="0" applyFont="1" applyFill="1" applyBorder="1" applyAlignment="1">
      <alignment horizontal="center" vertical="center"/>
    </xf>
    <xf numFmtId="49" fontId="9" fillId="0" borderId="25" xfId="0" applyNumberFormat="1" applyFont="1" applyFill="1" applyBorder="1" applyAlignment="1">
      <alignment horizontal="center" vertical="center"/>
    </xf>
    <xf numFmtId="49" fontId="9" fillId="0" borderId="45" xfId="0" applyNumberFormat="1" applyFont="1" applyFill="1" applyBorder="1" applyAlignment="1">
      <alignment horizontal="center" vertical="center"/>
    </xf>
    <xf numFmtId="49" fontId="9" fillId="0" borderId="38" xfId="0" applyNumberFormat="1" applyFont="1" applyFill="1" applyBorder="1" applyAlignment="1">
      <alignment horizontal="center" vertical="center"/>
    </xf>
    <xf numFmtId="0" fontId="10" fillId="0" borderId="0" xfId="53" applyFont="1" applyAlignment="1">
      <alignment horizontal="left" vertical="center"/>
    </xf>
    <xf numFmtId="0" fontId="35" fillId="0" borderId="46" xfId="53" applyFont="1" applyBorder="1" applyAlignment="1">
      <alignment horizontal="left" vertical="center"/>
    </xf>
    <xf numFmtId="0" fontId="18" fillId="0" borderId="47" xfId="53" applyFont="1" applyBorder="1" applyAlignment="1">
      <alignment horizontal="center" vertical="center"/>
    </xf>
    <xf numFmtId="0" fontId="35" fillId="0" borderId="47" xfId="53" applyFont="1" applyBorder="1" applyAlignment="1">
      <alignment horizontal="center" vertical="center"/>
    </xf>
    <xf numFmtId="0" fontId="34" fillId="0" borderId="47" xfId="53" applyFont="1" applyBorder="1" applyAlignment="1">
      <alignment horizontal="left" vertical="center"/>
    </xf>
    <xf numFmtId="0" fontId="34" fillId="0" borderId="22" xfId="53" applyFont="1" applyBorder="1" applyAlignment="1">
      <alignment horizontal="center" vertical="center"/>
    </xf>
    <xf numFmtId="0" fontId="34" fillId="0" borderId="23" xfId="53" applyFont="1" applyBorder="1" applyAlignment="1">
      <alignment horizontal="center" vertical="center"/>
    </xf>
    <xf numFmtId="0" fontId="34" fillId="0" borderId="37" xfId="53" applyFont="1" applyBorder="1" applyAlignment="1">
      <alignment horizontal="center" vertical="center"/>
    </xf>
    <xf numFmtId="0" fontId="35" fillId="0" borderId="22" xfId="53" applyFont="1" applyBorder="1" applyAlignment="1">
      <alignment horizontal="center" vertical="center"/>
    </xf>
    <xf numFmtId="0" fontId="35" fillId="0" borderId="23" xfId="53" applyFont="1" applyBorder="1" applyAlignment="1">
      <alignment horizontal="center" vertical="center"/>
    </xf>
    <xf numFmtId="0" fontId="35" fillId="0" borderId="37" xfId="53" applyFont="1" applyBorder="1" applyAlignment="1">
      <alignment horizontal="center" vertical="center"/>
    </xf>
    <xf numFmtId="0" fontId="34" fillId="0" borderId="26" xfId="53" applyFont="1" applyBorder="1" applyAlignment="1">
      <alignment horizontal="left" vertical="center"/>
    </xf>
    <xf numFmtId="0" fontId="34" fillId="0" borderId="24" xfId="53" applyFont="1" applyBorder="1" applyAlignment="1">
      <alignment horizontal="left" vertical="center"/>
    </xf>
    <xf numFmtId="14" fontId="18" fillId="0" borderId="24" xfId="53" applyNumberFormat="1" applyFont="1" applyBorder="1" applyAlignment="1">
      <alignment horizontal="center" vertical="center"/>
    </xf>
    <xf numFmtId="14" fontId="18" fillId="0" borderId="25" xfId="53" applyNumberFormat="1" applyFont="1" applyBorder="1" applyAlignment="1">
      <alignment horizontal="center" vertical="center"/>
    </xf>
    <xf numFmtId="0" fontId="34" fillId="0" borderId="26" xfId="53" applyFont="1" applyBorder="1" applyAlignment="1">
      <alignment vertical="center"/>
    </xf>
    <xf numFmtId="49" fontId="18" fillId="0" borderId="24" xfId="53" applyNumberFormat="1" applyFont="1" applyBorder="1" applyAlignment="1">
      <alignment horizontal="center" vertical="center"/>
    </xf>
    <xf numFmtId="0" fontId="18" fillId="0" borderId="25" xfId="53" applyFont="1" applyBorder="1" applyAlignment="1">
      <alignment horizontal="center" vertical="center"/>
    </xf>
    <xf numFmtId="0" fontId="34" fillId="0" borderId="24" xfId="53" applyFont="1" applyBorder="1" applyAlignment="1">
      <alignment vertical="center"/>
    </xf>
    <xf numFmtId="0" fontId="18" fillId="0" borderId="48" xfId="53" applyFont="1" applyBorder="1" applyAlignment="1">
      <alignment horizontal="center" vertical="center"/>
    </xf>
    <xf numFmtId="0" fontId="18" fillId="0" borderId="49" xfId="53" applyFont="1" applyBorder="1" applyAlignment="1">
      <alignment horizontal="center" vertical="center"/>
    </xf>
    <xf numFmtId="0" fontId="10" fillId="0" borderId="24" xfId="53" applyFont="1" applyBorder="1" applyAlignment="1">
      <alignment vertical="center"/>
    </xf>
    <xf numFmtId="0" fontId="38" fillId="0" borderId="27" xfId="53" applyFont="1" applyBorder="1" applyAlignment="1">
      <alignment vertical="center"/>
    </xf>
    <xf numFmtId="0" fontId="18" fillId="0" borderId="50" xfId="53" applyFont="1" applyBorder="1" applyAlignment="1">
      <alignment horizontal="center" vertical="center"/>
    </xf>
    <xf numFmtId="0" fontId="18" fillId="0" borderId="41" xfId="53" applyFont="1" applyBorder="1" applyAlignment="1">
      <alignment horizontal="center" vertical="center"/>
    </xf>
    <xf numFmtId="0" fontId="34" fillId="0" borderId="27" xfId="53" applyFont="1" applyBorder="1" applyAlignment="1">
      <alignment horizontal="left" vertical="center"/>
    </xf>
    <xf numFmtId="0" fontId="34" fillId="0" borderId="28" xfId="53" applyFont="1" applyBorder="1" applyAlignment="1">
      <alignment horizontal="left" vertical="center"/>
    </xf>
    <xf numFmtId="14" fontId="18" fillId="0" borderId="28" xfId="53" applyNumberFormat="1" applyFont="1" applyBorder="1" applyAlignment="1">
      <alignment horizontal="center" vertical="center"/>
    </xf>
    <xf numFmtId="14" fontId="18" fillId="0" borderId="38" xfId="53" applyNumberFormat="1" applyFont="1" applyBorder="1" applyAlignment="1">
      <alignment horizontal="center" vertical="center"/>
    </xf>
    <xf numFmtId="0" fontId="35" fillId="0" borderId="0" xfId="53" applyFont="1" applyBorder="1" applyAlignment="1">
      <alignment horizontal="left" vertical="center"/>
    </xf>
    <xf numFmtId="0" fontId="34" fillId="0" borderId="22" xfId="53" applyFont="1" applyBorder="1" applyAlignment="1">
      <alignment vertical="center"/>
    </xf>
    <xf numFmtId="0" fontId="10" fillId="0" borderId="23" xfId="53" applyFont="1" applyBorder="1" applyAlignment="1">
      <alignment horizontal="left" vertical="center"/>
    </xf>
    <xf numFmtId="0" fontId="18" fillId="0" borderId="23" xfId="53" applyFont="1" applyBorder="1" applyAlignment="1">
      <alignment horizontal="left" vertical="center"/>
    </xf>
    <xf numFmtId="0" fontId="10" fillId="0" borderId="23" xfId="53" applyFont="1" applyBorder="1" applyAlignment="1">
      <alignment vertical="center"/>
    </xf>
    <xf numFmtId="0" fontId="34" fillId="0" borderId="23" xfId="53" applyFont="1" applyBorder="1" applyAlignment="1">
      <alignment vertical="center"/>
    </xf>
    <xf numFmtId="0" fontId="10" fillId="0" borderId="24" xfId="53" applyFont="1" applyBorder="1" applyAlignment="1">
      <alignment horizontal="left" vertical="center"/>
    </xf>
    <xf numFmtId="0" fontId="34" fillId="0" borderId="0" xfId="53" applyFont="1" applyBorder="1" applyAlignment="1">
      <alignment horizontal="left" vertical="center"/>
    </xf>
    <xf numFmtId="0" fontId="11" fillId="0" borderId="35" xfId="53" applyFont="1" applyBorder="1" applyAlignment="1">
      <alignment horizontal="left" vertical="center" wrapText="1"/>
    </xf>
    <xf numFmtId="0" fontId="11" fillId="0" borderId="30" xfId="53" applyFont="1" applyBorder="1" applyAlignment="1">
      <alignment horizontal="left" vertical="center" wrapText="1"/>
    </xf>
    <xf numFmtId="0" fontId="11" fillId="0" borderId="51" xfId="53" applyFont="1" applyBorder="1" applyAlignment="1">
      <alignment horizontal="left" vertical="center" wrapText="1"/>
    </xf>
    <xf numFmtId="0" fontId="11" fillId="0" borderId="33" xfId="53" applyFont="1" applyBorder="1" applyAlignment="1">
      <alignment horizontal="left" vertical="center"/>
    </xf>
    <xf numFmtId="0" fontId="11" fillId="0" borderId="32" xfId="53" applyFont="1" applyBorder="1" applyAlignment="1">
      <alignment horizontal="left" vertical="center"/>
    </xf>
    <xf numFmtId="0" fontId="11" fillId="0" borderId="36" xfId="53" applyFont="1" applyBorder="1" applyAlignment="1">
      <alignment horizontal="left" vertical="center"/>
    </xf>
    <xf numFmtId="0" fontId="11" fillId="0" borderId="31" xfId="53" applyFont="1" applyBorder="1" applyAlignment="1">
      <alignment horizontal="left" vertical="center"/>
    </xf>
    <xf numFmtId="0" fontId="18" fillId="0" borderId="27" xfId="53" applyFont="1" applyBorder="1" applyAlignment="1">
      <alignment horizontal="left" vertical="center"/>
    </xf>
    <xf numFmtId="0" fontId="18" fillId="0" borderId="28" xfId="53" applyFont="1" applyBorder="1" applyAlignment="1">
      <alignment horizontal="left" vertical="center"/>
    </xf>
    <xf numFmtId="0" fontId="11" fillId="0" borderId="22" xfId="53" applyFont="1" applyBorder="1" applyAlignment="1">
      <alignment horizontal="left" vertical="center" wrapText="1"/>
    </xf>
    <xf numFmtId="0" fontId="11" fillId="0" borderId="23" xfId="53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34" fillId="0" borderId="26" xfId="53" applyFont="1" applyFill="1" applyBorder="1" applyAlignment="1">
      <alignment horizontal="left" vertical="center"/>
    </xf>
    <xf numFmtId="0" fontId="34" fillId="0" borderId="27" xfId="53" applyFont="1" applyBorder="1" applyAlignment="1">
      <alignment horizontal="center" vertical="center"/>
    </xf>
    <xf numFmtId="0" fontId="34" fillId="0" borderId="28" xfId="53" applyFont="1" applyBorder="1" applyAlignment="1">
      <alignment horizontal="center" vertical="center"/>
    </xf>
    <xf numFmtId="0" fontId="34" fillId="0" borderId="26" xfId="53" applyFont="1" applyBorder="1" applyAlignment="1">
      <alignment horizontal="center" vertical="center"/>
    </xf>
    <xf numFmtId="0" fontId="34" fillId="0" borderId="24" xfId="53" applyFont="1" applyBorder="1" applyAlignment="1">
      <alignment horizontal="center" vertical="center"/>
    </xf>
    <xf numFmtId="0" fontId="33" fillId="0" borderId="24" xfId="53" applyFont="1" applyBorder="1" applyAlignment="1">
      <alignment horizontal="left" vertical="center"/>
    </xf>
    <xf numFmtId="0" fontId="34" fillId="0" borderId="52" xfId="53" applyFont="1" applyFill="1" applyBorder="1" applyAlignment="1">
      <alignment horizontal="left" vertical="center"/>
    </xf>
    <xf numFmtId="0" fontId="34" fillId="0" borderId="53" xfId="53" applyFont="1" applyFill="1" applyBorder="1" applyAlignment="1">
      <alignment horizontal="left" vertical="center"/>
    </xf>
    <xf numFmtId="0" fontId="35" fillId="0" borderId="0" xfId="53" applyFont="1" applyFill="1" applyBorder="1" applyAlignment="1">
      <alignment horizontal="left" vertical="center"/>
    </xf>
    <xf numFmtId="0" fontId="18" fillId="0" borderId="35" xfId="53" applyFont="1" applyFill="1" applyBorder="1" applyAlignment="1">
      <alignment horizontal="left" vertical="center"/>
    </xf>
    <xf numFmtId="0" fontId="18" fillId="0" borderId="30" xfId="53" applyFont="1" applyFill="1" applyBorder="1" applyAlignment="1">
      <alignment horizontal="left" vertical="center"/>
    </xf>
    <xf numFmtId="0" fontId="18" fillId="0" borderId="33" xfId="53" applyFont="1" applyFill="1" applyBorder="1" applyAlignment="1">
      <alignment horizontal="left" vertical="center"/>
    </xf>
    <xf numFmtId="0" fontId="18" fillId="0" borderId="32" xfId="53" applyFont="1" applyFill="1" applyBorder="1" applyAlignment="1">
      <alignment horizontal="left" vertical="center"/>
    </xf>
    <xf numFmtId="0" fontId="34" fillId="0" borderId="33" xfId="53" applyFont="1" applyBorder="1" applyAlignment="1">
      <alignment horizontal="left" vertical="center"/>
    </xf>
    <xf numFmtId="0" fontId="34" fillId="0" borderId="32" xfId="53" applyFont="1" applyBorder="1" applyAlignment="1">
      <alignment horizontal="left" vertical="center"/>
    </xf>
    <xf numFmtId="0" fontId="35" fillId="0" borderId="54" xfId="53" applyFont="1" applyBorder="1" applyAlignment="1">
      <alignment vertical="center"/>
    </xf>
    <xf numFmtId="0" fontId="18" fillId="0" borderId="55" xfId="53" applyFont="1" applyBorder="1" applyAlignment="1">
      <alignment horizontal="center" vertical="center"/>
    </xf>
    <xf numFmtId="0" fontId="35" fillId="0" borderId="55" xfId="53" applyFont="1" applyBorder="1" applyAlignment="1">
      <alignment vertical="center"/>
    </xf>
    <xf numFmtId="58" fontId="10" fillId="0" borderId="55" xfId="53" applyNumberFormat="1" applyFont="1" applyBorder="1" applyAlignment="1">
      <alignment vertical="center"/>
    </xf>
    <xf numFmtId="0" fontId="35" fillId="0" borderId="55" xfId="53" applyFont="1" applyBorder="1" applyAlignment="1">
      <alignment horizontal="center" vertical="center"/>
    </xf>
    <xf numFmtId="0" fontId="35" fillId="0" borderId="56" xfId="53" applyFont="1" applyFill="1" applyBorder="1" applyAlignment="1">
      <alignment horizontal="left" vertical="center"/>
    </xf>
    <xf numFmtId="0" fontId="35" fillId="0" borderId="55" xfId="53" applyFont="1" applyFill="1" applyBorder="1" applyAlignment="1">
      <alignment horizontal="left" vertical="center"/>
    </xf>
    <xf numFmtId="0" fontId="35" fillId="0" borderId="57" xfId="53" applyFont="1" applyFill="1" applyBorder="1" applyAlignment="1">
      <alignment horizontal="center" vertical="center"/>
    </xf>
    <xf numFmtId="0" fontId="35" fillId="0" borderId="43" xfId="53" applyFont="1" applyFill="1" applyBorder="1" applyAlignment="1">
      <alignment horizontal="center" vertical="center"/>
    </xf>
    <xf numFmtId="0" fontId="35" fillId="0" borderId="27" xfId="53" applyFont="1" applyFill="1" applyBorder="1" applyAlignment="1">
      <alignment horizontal="center" vertical="center"/>
    </xf>
    <xf numFmtId="0" fontId="35" fillId="0" borderId="28" xfId="53" applyFont="1" applyFill="1" applyBorder="1" applyAlignment="1">
      <alignment horizontal="center" vertical="center"/>
    </xf>
    <xf numFmtId="0" fontId="10" fillId="0" borderId="47" xfId="53" applyFont="1" applyBorder="1" applyAlignment="1">
      <alignment horizontal="center" vertical="center"/>
    </xf>
    <xf numFmtId="0" fontId="10" fillId="0" borderId="58" xfId="53" applyFont="1" applyBorder="1" applyAlignment="1">
      <alignment horizontal="center" vertical="center"/>
    </xf>
    <xf numFmtId="0" fontId="18" fillId="0" borderId="38" xfId="53" applyFont="1" applyBorder="1" applyAlignment="1">
      <alignment horizontal="left" vertical="center"/>
    </xf>
    <xf numFmtId="0" fontId="18" fillId="0" borderId="37" xfId="53" applyFont="1" applyBorder="1" applyAlignment="1">
      <alignment horizontal="left" vertical="center"/>
    </xf>
    <xf numFmtId="0" fontId="34" fillId="0" borderId="38" xfId="53" applyFont="1" applyBorder="1" applyAlignment="1">
      <alignment horizontal="left" vertical="center"/>
    </xf>
    <xf numFmtId="0" fontId="33" fillId="0" borderId="23" xfId="53" applyFont="1" applyBorder="1" applyAlignment="1">
      <alignment horizontal="left" vertical="center"/>
    </xf>
    <xf numFmtId="0" fontId="33" fillId="0" borderId="37" xfId="53" applyFont="1" applyBorder="1" applyAlignment="1">
      <alignment horizontal="left" vertical="center"/>
    </xf>
    <xf numFmtId="0" fontId="33" fillId="0" borderId="31" xfId="53" applyFont="1" applyBorder="1" applyAlignment="1">
      <alignment horizontal="left" vertical="center"/>
    </xf>
    <xf numFmtId="0" fontId="33" fillId="0" borderId="32" xfId="53" applyFont="1" applyBorder="1" applyAlignment="1">
      <alignment horizontal="left" vertical="center"/>
    </xf>
    <xf numFmtId="0" fontId="33" fillId="0" borderId="40" xfId="53" applyFont="1" applyBorder="1" applyAlignment="1">
      <alignment horizontal="left" vertical="center"/>
    </xf>
    <xf numFmtId="0" fontId="18" fillId="0" borderId="25" xfId="53" applyFont="1" applyFill="1" applyBorder="1" applyAlignment="1">
      <alignment horizontal="left" vertical="center"/>
    </xf>
    <xf numFmtId="0" fontId="34" fillId="0" borderId="38" xfId="53" applyFont="1" applyBorder="1" applyAlignment="1">
      <alignment horizontal="center" vertical="center"/>
    </xf>
    <xf numFmtId="0" fontId="33" fillId="0" borderId="25" xfId="53" applyFont="1" applyBorder="1" applyAlignment="1">
      <alignment horizontal="left" vertical="center"/>
    </xf>
    <xf numFmtId="0" fontId="34" fillId="0" borderId="41" xfId="53" applyFont="1" applyFill="1" applyBorder="1" applyAlignment="1">
      <alignment horizontal="left" vertical="center"/>
    </xf>
    <xf numFmtId="0" fontId="18" fillId="0" borderId="39" xfId="53" applyFont="1" applyFill="1" applyBorder="1" applyAlignment="1">
      <alignment horizontal="left" vertical="center"/>
    </xf>
    <xf numFmtId="0" fontId="18" fillId="0" borderId="40" xfId="53" applyFont="1" applyFill="1" applyBorder="1" applyAlignment="1">
      <alignment horizontal="left" vertical="center"/>
    </xf>
    <xf numFmtId="0" fontId="34" fillId="0" borderId="40" xfId="53" applyFont="1" applyBorder="1" applyAlignment="1">
      <alignment horizontal="left" vertical="center"/>
    </xf>
    <xf numFmtId="0" fontId="18" fillId="0" borderId="59" xfId="53" applyFont="1" applyBorder="1" applyAlignment="1">
      <alignment horizontal="center" vertical="center"/>
    </xf>
    <xf numFmtId="0" fontId="35" fillId="0" borderId="60" xfId="53" applyFont="1" applyFill="1" applyBorder="1" applyAlignment="1">
      <alignment horizontal="left" vertical="center"/>
    </xf>
    <xf numFmtId="0" fontId="35" fillId="0" borderId="45" xfId="53" applyFont="1" applyFill="1" applyBorder="1" applyAlignment="1">
      <alignment horizontal="center" vertical="center"/>
    </xf>
    <xf numFmtId="0" fontId="35" fillId="0" borderId="38" xfId="53" applyFont="1" applyFill="1" applyBorder="1" applyAlignment="1">
      <alignment horizontal="center" vertical="center"/>
    </xf>
    <xf numFmtId="0" fontId="15" fillId="0" borderId="0" xfId="54" applyFont="1" applyFill="1" applyAlignment="1">
      <alignment horizontal="left"/>
    </xf>
    <xf numFmtId="0" fontId="17" fillId="0" borderId="61" xfId="53" applyFont="1" applyFill="1" applyBorder="1" applyAlignment="1">
      <alignment horizontal="left" vertical="center"/>
    </xf>
    <xf numFmtId="0" fontId="17" fillId="0" borderId="62" xfId="53" applyFont="1" applyFill="1" applyBorder="1" applyAlignment="1">
      <alignment horizontal="center" vertical="center"/>
    </xf>
    <xf numFmtId="0" fontId="18" fillId="0" borderId="62" xfId="53" applyFont="1" applyFill="1" applyBorder="1" applyAlignment="1">
      <alignment horizontal="center" vertical="center"/>
    </xf>
    <xf numFmtId="0" fontId="17" fillId="0" borderId="63" xfId="53" applyFont="1" applyFill="1" applyBorder="1" applyAlignment="1">
      <alignment horizontal="center" vertical="center"/>
    </xf>
    <xf numFmtId="0" fontId="17" fillId="0" borderId="64" xfId="53" applyFont="1" applyFill="1" applyBorder="1" applyAlignment="1">
      <alignment vertical="center"/>
    </xf>
    <xf numFmtId="0" fontId="19" fillId="0" borderId="64" xfId="53" applyFont="1" applyFill="1" applyBorder="1" applyAlignment="1">
      <alignment horizontal="center" vertical="center"/>
    </xf>
    <xf numFmtId="0" fontId="20" fillId="0" borderId="65" xfId="54" applyFont="1" applyFill="1" applyBorder="1" applyAlignment="1" applyProtection="1">
      <alignment horizontal="center" vertical="center"/>
    </xf>
    <xf numFmtId="0" fontId="24" fillId="0" borderId="2" xfId="0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left" vertical="center"/>
    </xf>
    <xf numFmtId="0" fontId="29" fillId="0" borderId="66" xfId="0" applyNumberFormat="1" applyFont="1" applyFill="1" applyBorder="1" applyAlignment="1">
      <alignment shrinkToFit="1"/>
    </xf>
    <xf numFmtId="0" fontId="27" fillId="0" borderId="67" xfId="0" applyNumberFormat="1" applyFont="1" applyFill="1" applyBorder="1" applyAlignment="1">
      <alignment horizontal="center" vertical="center"/>
    </xf>
    <xf numFmtId="0" fontId="30" fillId="0" borderId="67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5" fillId="0" borderId="64" xfId="54" applyFont="1" applyFill="1" applyBorder="1" applyAlignment="1">
      <alignment horizontal="center"/>
    </xf>
    <xf numFmtId="0" fontId="17" fillId="0" borderId="64" xfId="53" applyFont="1" applyFill="1" applyBorder="1" applyAlignment="1">
      <alignment horizontal="left" vertical="center"/>
    </xf>
    <xf numFmtId="0" fontId="15" fillId="0" borderId="64" xfId="53" applyFont="1" applyFill="1" applyBorder="1" applyAlignment="1">
      <alignment horizontal="center" vertical="center"/>
    </xf>
    <xf numFmtId="0" fontId="15" fillId="0" borderId="68" xfId="53" applyFont="1" applyFill="1" applyBorder="1" applyAlignment="1">
      <alignment horizontal="center" vertical="center"/>
    </xf>
    <xf numFmtId="0" fontId="0" fillId="0" borderId="69" xfId="0" applyFont="1" applyFill="1" applyBorder="1" applyAlignment="1">
      <alignment horizontal="left" vertical="center"/>
    </xf>
    <xf numFmtId="0" fontId="15" fillId="0" borderId="2" xfId="54" applyFont="1" applyFill="1" applyBorder="1" applyAlignment="1">
      <alignment horizontal="center"/>
    </xf>
    <xf numFmtId="0" fontId="21" fillId="0" borderId="70" xfId="54" applyFont="1" applyFill="1" applyBorder="1" applyAlignment="1" applyProtection="1">
      <alignment horizontal="center" vertical="center"/>
    </xf>
    <xf numFmtId="0" fontId="0" fillId="0" borderId="71" xfId="0" applyFont="1" applyFill="1" applyBorder="1" applyAlignment="1">
      <alignment horizontal="left" vertical="center"/>
    </xf>
    <xf numFmtId="180" fontId="23" fillId="0" borderId="8" xfId="0" applyNumberFormat="1" applyFont="1" applyFill="1" applyBorder="1" applyAlignment="1">
      <alignment horizontal="center" vertical="center"/>
    </xf>
    <xf numFmtId="0" fontId="34" fillId="0" borderId="8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72" xfId="0" applyFont="1" applyFill="1" applyBorder="1" applyAlignment="1">
      <alignment horizontal="center" vertical="center"/>
    </xf>
    <xf numFmtId="0" fontId="23" fillId="0" borderId="24" xfId="0" applyNumberFormat="1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 wrapText="1"/>
    </xf>
    <xf numFmtId="0" fontId="15" fillId="0" borderId="24" xfId="54" applyFont="1" applyFill="1" applyBorder="1" applyAlignment="1"/>
    <xf numFmtId="0" fontId="23" fillId="0" borderId="73" xfId="0" applyNumberFormat="1" applyFont="1" applyFill="1" applyBorder="1" applyAlignment="1">
      <alignment horizontal="center" vertical="center"/>
    </xf>
    <xf numFmtId="49" fontId="31" fillId="0" borderId="73" xfId="55" applyNumberFormat="1" applyFont="1" applyFill="1" applyBorder="1" applyAlignment="1">
      <alignment horizontal="center" vertical="center"/>
    </xf>
    <xf numFmtId="0" fontId="15" fillId="0" borderId="74" xfId="54" applyFont="1" applyFill="1" applyBorder="1" applyAlignment="1">
      <alignment horizontal="center"/>
    </xf>
    <xf numFmtId="49" fontId="15" fillId="0" borderId="75" xfId="54" applyNumberFormat="1" applyFont="1" applyFill="1" applyBorder="1" applyAlignment="1">
      <alignment horizontal="center"/>
    </xf>
    <xf numFmtId="49" fontId="31" fillId="0" borderId="75" xfId="55" applyNumberFormat="1" applyFont="1" applyFill="1" applyBorder="1" applyAlignment="1">
      <alignment horizontal="center" vertical="center"/>
    </xf>
    <xf numFmtId="49" fontId="31" fillId="0" borderId="76" xfId="55" applyNumberFormat="1" applyFont="1" applyFill="1" applyBorder="1" applyAlignment="1">
      <alignment horizontal="center" vertical="center"/>
    </xf>
    <xf numFmtId="0" fontId="10" fillId="0" borderId="0" xfId="53" applyFont="1" applyBorder="1" applyAlignment="1">
      <alignment horizontal="left" vertical="center"/>
    </xf>
    <xf numFmtId="0" fontId="39" fillId="0" borderId="21" xfId="53" applyFont="1" applyBorder="1" applyAlignment="1">
      <alignment horizontal="center" vertical="top"/>
    </xf>
    <xf numFmtId="0" fontId="34" fillId="0" borderId="77" xfId="53" applyFont="1" applyBorder="1" applyAlignment="1">
      <alignment horizontal="left" vertical="center"/>
    </xf>
    <xf numFmtId="0" fontId="34" fillId="0" borderId="21" xfId="53" applyFont="1" applyBorder="1" applyAlignment="1">
      <alignment horizontal="left" vertical="center"/>
    </xf>
    <xf numFmtId="0" fontId="34" fillId="0" borderId="34" xfId="53" applyFont="1" applyBorder="1" applyAlignment="1">
      <alignment horizontal="left" vertical="center"/>
    </xf>
    <xf numFmtId="0" fontId="35" fillId="0" borderId="56" xfId="53" applyFont="1" applyBorder="1" applyAlignment="1">
      <alignment horizontal="left" vertical="center"/>
    </xf>
    <xf numFmtId="0" fontId="35" fillId="0" borderId="55" xfId="53" applyFont="1" applyBorder="1" applyAlignment="1">
      <alignment horizontal="left" vertical="center"/>
    </xf>
    <xf numFmtId="0" fontId="34" fillId="0" borderId="57" xfId="53" applyFont="1" applyBorder="1" applyAlignment="1">
      <alignment vertical="center"/>
    </xf>
    <xf numFmtId="0" fontId="10" fillId="0" borderId="43" xfId="53" applyFont="1" applyBorder="1" applyAlignment="1">
      <alignment horizontal="left" vertical="center"/>
    </xf>
    <xf numFmtId="0" fontId="18" fillId="0" borderId="43" xfId="53" applyFont="1" applyBorder="1" applyAlignment="1">
      <alignment horizontal="left" vertical="center"/>
    </xf>
    <xf numFmtId="0" fontId="10" fillId="0" borderId="43" xfId="53" applyFont="1" applyBorder="1" applyAlignment="1">
      <alignment vertical="center"/>
    </xf>
    <xf numFmtId="0" fontId="34" fillId="0" borderId="43" xfId="53" applyFont="1" applyBorder="1" applyAlignment="1">
      <alignment vertical="center"/>
    </xf>
    <xf numFmtId="0" fontId="34" fillId="0" borderId="57" xfId="53" applyFont="1" applyBorder="1" applyAlignment="1">
      <alignment horizontal="center" vertical="center"/>
    </xf>
    <xf numFmtId="0" fontId="18" fillId="0" borderId="43" xfId="53" applyFont="1" applyBorder="1" applyAlignment="1">
      <alignment horizontal="center" vertical="center"/>
    </xf>
    <xf numFmtId="0" fontId="34" fillId="0" borderId="43" xfId="53" applyFont="1" applyBorder="1" applyAlignment="1">
      <alignment horizontal="center" vertical="center"/>
    </xf>
    <xf numFmtId="0" fontId="10" fillId="0" borderId="43" xfId="53" applyFont="1" applyBorder="1" applyAlignment="1">
      <alignment horizontal="center" vertical="center"/>
    </xf>
    <xf numFmtId="0" fontId="18" fillId="0" borderId="24" xfId="53" applyFont="1" applyBorder="1" applyAlignment="1">
      <alignment horizontal="center" vertical="center"/>
    </xf>
    <xf numFmtId="0" fontId="10" fillId="0" borderId="24" xfId="53" applyFont="1" applyBorder="1" applyAlignment="1">
      <alignment horizontal="center" vertical="center"/>
    </xf>
    <xf numFmtId="0" fontId="34" fillId="0" borderId="52" xfId="53" applyFont="1" applyBorder="1" applyAlignment="1">
      <alignment horizontal="left" vertical="center" wrapText="1"/>
    </xf>
    <xf numFmtId="0" fontId="34" fillId="0" borderId="53" xfId="53" applyFont="1" applyBorder="1" applyAlignment="1">
      <alignment horizontal="left" vertical="center" wrapText="1"/>
    </xf>
    <xf numFmtId="0" fontId="34" fillId="0" borderId="78" xfId="53" applyFont="1" applyBorder="1" applyAlignment="1">
      <alignment horizontal="left" vertical="center"/>
    </xf>
    <xf numFmtId="0" fontId="34" fillId="0" borderId="79" xfId="53" applyFont="1" applyBorder="1" applyAlignment="1">
      <alignment horizontal="left" vertical="center"/>
    </xf>
    <xf numFmtId="0" fontId="40" fillId="0" borderId="80" xfId="53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1" fillId="3" borderId="2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>
      <alignment horizontal="center"/>
    </xf>
    <xf numFmtId="9" fontId="18" fillId="0" borderId="2" xfId="53" applyNumberFormat="1" applyFont="1" applyBorder="1" applyAlignment="1">
      <alignment horizontal="center" vertical="center"/>
    </xf>
    <xf numFmtId="9" fontId="18" fillId="0" borderId="43" xfId="53" applyNumberFormat="1" applyFont="1" applyBorder="1" applyAlignment="1">
      <alignment horizontal="center" vertical="center"/>
    </xf>
    <xf numFmtId="0" fontId="42" fillId="0" borderId="2" xfId="0" applyFont="1" applyFill="1" applyBorder="1" applyAlignment="1">
      <alignment horizontal="center" vertical="center"/>
    </xf>
    <xf numFmtId="9" fontId="18" fillId="0" borderId="24" xfId="53" applyNumberFormat="1" applyFont="1" applyBorder="1" applyAlignment="1">
      <alignment horizontal="center" vertical="center"/>
    </xf>
    <xf numFmtId="0" fontId="18" fillId="0" borderId="26" xfId="53" applyFont="1" applyBorder="1" applyAlignment="1">
      <alignment horizontal="left" vertical="center"/>
    </xf>
    <xf numFmtId="0" fontId="35" fillId="0" borderId="56" xfId="0" applyFont="1" applyBorder="1" applyAlignment="1">
      <alignment horizontal="left" vertical="center"/>
    </xf>
    <xf numFmtId="0" fontId="35" fillId="0" borderId="55" xfId="0" applyFont="1" applyBorder="1" applyAlignment="1">
      <alignment horizontal="left" vertical="center"/>
    </xf>
    <xf numFmtId="9" fontId="18" fillId="0" borderId="35" xfId="53" applyNumberFormat="1" applyFont="1" applyBorder="1" applyAlignment="1">
      <alignment horizontal="left" vertical="center"/>
    </xf>
    <xf numFmtId="9" fontId="18" fillId="0" borderId="30" xfId="53" applyNumberFormat="1" applyFont="1" applyBorder="1" applyAlignment="1">
      <alignment horizontal="left" vertical="center"/>
    </xf>
    <xf numFmtId="9" fontId="18" fillId="0" borderId="52" xfId="53" applyNumberFormat="1" applyFont="1" applyBorder="1" applyAlignment="1">
      <alignment horizontal="left" vertical="center"/>
    </xf>
    <xf numFmtId="9" fontId="18" fillId="0" borderId="53" xfId="53" applyNumberFormat="1" applyFont="1" applyBorder="1" applyAlignment="1">
      <alignment horizontal="left" vertical="center"/>
    </xf>
    <xf numFmtId="0" fontId="33" fillId="0" borderId="57" xfId="53" applyFont="1" applyFill="1" applyBorder="1" applyAlignment="1">
      <alignment horizontal="left" vertical="center"/>
    </xf>
    <xf numFmtId="0" fontId="33" fillId="0" borderId="43" xfId="53" applyFont="1" applyFill="1" applyBorder="1" applyAlignment="1">
      <alignment horizontal="left" vertical="center"/>
    </xf>
    <xf numFmtId="0" fontId="33" fillId="0" borderId="50" xfId="53" applyFont="1" applyFill="1" applyBorder="1" applyAlignment="1">
      <alignment horizontal="left" vertical="center"/>
    </xf>
    <xf numFmtId="0" fontId="33" fillId="0" borderId="53" xfId="53" applyFont="1" applyFill="1" applyBorder="1" applyAlignment="1">
      <alignment horizontal="left" vertical="center"/>
    </xf>
    <xf numFmtId="0" fontId="35" fillId="0" borderId="34" xfId="53" applyFont="1" applyFill="1" applyBorder="1" applyAlignment="1">
      <alignment horizontal="left" vertical="center"/>
    </xf>
    <xf numFmtId="0" fontId="18" fillId="0" borderId="81" xfId="53" applyFont="1" applyFill="1" applyBorder="1" applyAlignment="1">
      <alignment horizontal="left" vertical="center"/>
    </xf>
    <xf numFmtId="0" fontId="18" fillId="0" borderId="82" xfId="53" applyFont="1" applyFill="1" applyBorder="1" applyAlignment="1">
      <alignment horizontal="left" vertical="center"/>
    </xf>
    <xf numFmtId="0" fontId="35" fillId="0" borderId="46" xfId="53" applyFont="1" applyBorder="1" applyAlignment="1">
      <alignment vertical="center"/>
    </xf>
    <xf numFmtId="0" fontId="43" fillId="0" borderId="55" xfId="53" applyFont="1" applyBorder="1" applyAlignment="1">
      <alignment horizontal="center" vertical="center"/>
    </xf>
    <xf numFmtId="0" fontId="35" fillId="0" borderId="47" xfId="53" applyFont="1" applyBorder="1" applyAlignment="1">
      <alignment vertical="center"/>
    </xf>
    <xf numFmtId="0" fontId="18" fillId="0" borderId="83" xfId="53" applyFont="1" applyBorder="1" applyAlignment="1">
      <alignment vertical="center"/>
    </xf>
    <xf numFmtId="0" fontId="35" fillId="0" borderId="83" xfId="53" applyFont="1" applyBorder="1" applyAlignment="1">
      <alignment vertical="center"/>
    </xf>
    <xf numFmtId="58" fontId="10" fillId="0" borderId="47" xfId="53" applyNumberFormat="1" applyFont="1" applyBorder="1" applyAlignment="1">
      <alignment vertical="center"/>
    </xf>
    <xf numFmtId="0" fontId="35" fillId="0" borderId="34" xfId="53" applyFont="1" applyBorder="1" applyAlignment="1">
      <alignment horizontal="center" vertical="center"/>
    </xf>
    <xf numFmtId="0" fontId="18" fillId="0" borderId="84" xfId="53" applyFont="1" applyFill="1" applyBorder="1" applyAlignment="1">
      <alignment horizontal="left" vertical="center"/>
    </xf>
    <xf numFmtId="0" fontId="18" fillId="0" borderId="34" xfId="53" applyFont="1" applyFill="1" applyBorder="1" applyAlignment="1">
      <alignment horizontal="left" vertical="center"/>
    </xf>
    <xf numFmtId="0" fontId="34" fillId="0" borderId="85" xfId="53" applyFont="1" applyBorder="1" applyAlignment="1">
      <alignment horizontal="left" vertical="center"/>
    </xf>
    <xf numFmtId="0" fontId="35" fillId="0" borderId="60" xfId="53" applyFont="1" applyBorder="1" applyAlignment="1">
      <alignment horizontal="left" vertical="center"/>
    </xf>
    <xf numFmtId="0" fontId="18" fillId="0" borderId="45" xfId="53" applyFont="1" applyBorder="1" applyAlignment="1">
      <alignment horizontal="left" vertical="center"/>
    </xf>
    <xf numFmtId="0" fontId="34" fillId="0" borderId="0" xfId="53" applyFont="1" applyBorder="1" applyAlignment="1">
      <alignment vertical="center"/>
    </xf>
    <xf numFmtId="0" fontId="34" fillId="0" borderId="41" xfId="53" applyFont="1" applyBorder="1" applyAlignment="1">
      <alignment horizontal="left" vertical="center" wrapText="1"/>
    </xf>
    <xf numFmtId="0" fontId="34" fillId="0" borderId="45" xfId="53" applyFont="1" applyBorder="1" applyAlignment="1">
      <alignment horizontal="left" vertical="center"/>
    </xf>
    <xf numFmtId="0" fontId="34" fillId="0" borderId="2" xfId="53" applyFont="1" applyBorder="1" applyAlignment="1">
      <alignment horizontal="center" vertical="center"/>
    </xf>
    <xf numFmtId="0" fontId="44" fillId="0" borderId="40" xfId="53" applyFont="1" applyBorder="1" applyAlignment="1">
      <alignment horizontal="left" vertical="center"/>
    </xf>
    <xf numFmtId="0" fontId="11" fillId="0" borderId="25" xfId="53" applyFont="1" applyBorder="1" applyAlignment="1">
      <alignment horizontal="left" vertical="center"/>
    </xf>
    <xf numFmtId="0" fontId="35" fillId="0" borderId="60" xfId="0" applyFont="1" applyBorder="1" applyAlignment="1">
      <alignment horizontal="left" vertical="center"/>
    </xf>
    <xf numFmtId="9" fontId="18" fillId="0" borderId="39" xfId="53" applyNumberFormat="1" applyFont="1" applyBorder="1" applyAlignment="1">
      <alignment horizontal="left" vertical="center"/>
    </xf>
    <xf numFmtId="9" fontId="18" fillId="0" borderId="41" xfId="53" applyNumberFormat="1" applyFont="1" applyBorder="1" applyAlignment="1">
      <alignment horizontal="left" vertical="center"/>
    </xf>
    <xf numFmtId="0" fontId="33" fillId="0" borderId="45" xfId="53" applyFont="1" applyFill="1" applyBorder="1" applyAlignment="1">
      <alignment horizontal="left" vertical="center"/>
    </xf>
    <xf numFmtId="0" fontId="33" fillId="0" borderId="41" xfId="53" applyFont="1" applyFill="1" applyBorder="1" applyAlignment="1">
      <alignment horizontal="left" vertical="center"/>
    </xf>
    <xf numFmtId="0" fontId="18" fillId="0" borderId="86" xfId="53" applyFont="1" applyFill="1" applyBorder="1" applyAlignment="1">
      <alignment horizontal="left" vertical="center"/>
    </xf>
    <xf numFmtId="0" fontId="35" fillId="0" borderId="87" xfId="53" applyFont="1" applyBorder="1" applyAlignment="1">
      <alignment horizontal="center" vertical="center"/>
    </xf>
    <xf numFmtId="0" fontId="18" fillId="0" borderId="83" xfId="53" applyFont="1" applyBorder="1" applyAlignment="1">
      <alignment horizontal="center" vertical="center"/>
    </xf>
    <xf numFmtId="0" fontId="18" fillId="0" borderId="85" xfId="53" applyFont="1" applyBorder="1" applyAlignment="1">
      <alignment horizontal="center" vertical="center"/>
    </xf>
    <xf numFmtId="0" fontId="18" fillId="0" borderId="85" xfId="53" applyFont="1" applyFill="1" applyBorder="1" applyAlignment="1">
      <alignment horizontal="left" vertical="center"/>
    </xf>
    <xf numFmtId="0" fontId="45" fillId="0" borderId="9" xfId="0" applyFont="1" applyBorder="1" applyAlignment="1">
      <alignment horizontal="center" vertical="center" wrapText="1"/>
    </xf>
    <xf numFmtId="0" fontId="45" fillId="0" borderId="12" xfId="0" applyFont="1" applyBorder="1" applyAlignment="1">
      <alignment horizontal="center" vertical="center" wrapText="1"/>
    </xf>
    <xf numFmtId="0" fontId="46" fillId="0" borderId="13" xfId="0" applyFont="1" applyBorder="1"/>
    <xf numFmtId="0" fontId="46" fillId="0" borderId="2" xfId="0" applyFont="1" applyBorder="1"/>
    <xf numFmtId="0" fontId="46" fillId="0" borderId="5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4" borderId="5" xfId="0" applyFont="1" applyFill="1" applyBorder="1" applyAlignment="1">
      <alignment horizontal="center" vertical="center"/>
    </xf>
    <xf numFmtId="0" fontId="46" fillId="4" borderId="7" xfId="0" applyFont="1" applyFill="1" applyBorder="1" applyAlignment="1">
      <alignment horizontal="center" vertical="center"/>
    </xf>
    <xf numFmtId="0" fontId="46" fillId="4" borderId="2" xfId="0" applyFont="1" applyFill="1" applyBorder="1"/>
    <xf numFmtId="0" fontId="0" fillId="0" borderId="13" xfId="0" applyBorder="1"/>
    <xf numFmtId="0" fontId="0" fillId="4" borderId="2" xfId="0" applyFill="1" applyBorder="1"/>
    <xf numFmtId="0" fontId="0" fillId="0" borderId="14" xfId="0" applyBorder="1"/>
    <xf numFmtId="0" fontId="0" fillId="0" borderId="15" xfId="0" applyBorder="1"/>
    <xf numFmtId="0" fontId="0" fillId="4" borderId="15" xfId="0" applyFill="1" applyBorder="1"/>
    <xf numFmtId="0" fontId="0" fillId="5" borderId="0" xfId="0" applyFill="1"/>
    <xf numFmtId="0" fontId="45" fillId="0" borderId="16" xfId="0" applyFont="1" applyBorder="1" applyAlignment="1">
      <alignment horizontal="center" vertical="center" wrapText="1"/>
    </xf>
    <xf numFmtId="0" fontId="46" fillId="0" borderId="88" xfId="0" applyFont="1" applyBorder="1" applyAlignment="1">
      <alignment horizontal="center" vertical="center"/>
    </xf>
    <xf numFmtId="0" fontId="46" fillId="0" borderId="17" xfId="0" applyFont="1" applyBorder="1"/>
    <xf numFmtId="0" fontId="0" fillId="0" borderId="17" xfId="0" applyBorder="1"/>
    <xf numFmtId="0" fontId="0" fillId="0" borderId="8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46" fillId="6" borderId="2" xfId="0" applyFont="1" applyFill="1" applyBorder="1" applyAlignment="1">
      <alignment vertical="top" wrapText="1"/>
    </xf>
    <xf numFmtId="0" fontId="4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9" fillId="0" borderId="0" xfId="0" applyFont="1"/>
    <xf numFmtId="0" fontId="49" fillId="0" borderId="0" xfId="0" applyFont="1" applyAlignment="1">
      <alignment vertical="top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7 3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40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常规 68 3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常规_110509_2006-09-28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23" xfId="56"/>
    <cellStyle name="常规 10 10 2" xfId="57"/>
    <cellStyle name="常规_男款文化衫标准尺寸0311" xfId="58"/>
    <cellStyle name="常规 23 2 3" xfId="59"/>
    <cellStyle name="常规 10 10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3942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394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7155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86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869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705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86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705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869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705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86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869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705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705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86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705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86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705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86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76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76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76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76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52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53" name="Text Box 1"/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4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5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57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58" name="Text Box 1"/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0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1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45720</xdr:colOff>
      <xdr:row>2</xdr:row>
      <xdr:rowOff>49530</xdr:rowOff>
    </xdr:from>
    <xdr:to>
      <xdr:col>8</xdr:col>
      <xdr:colOff>1027430</xdr:colOff>
      <xdr:row>5</xdr:row>
      <xdr:rowOff>158115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39025" y="630555"/>
          <a:ext cx="981710" cy="7086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8.xml"/><Relationship Id="rId8" Type="http://schemas.openxmlformats.org/officeDocument/2006/relationships/ctrlProp" Target="../ctrlProps/ctrlProp127.xml"/><Relationship Id="rId7" Type="http://schemas.openxmlformats.org/officeDocument/2006/relationships/ctrlProp" Target="../ctrlProps/ctrlProp126.xml"/><Relationship Id="rId6" Type="http://schemas.openxmlformats.org/officeDocument/2006/relationships/ctrlProp" Target="../ctrlProps/ctrlProp125.xml"/><Relationship Id="rId5" Type="http://schemas.openxmlformats.org/officeDocument/2006/relationships/ctrlProp" Target="../ctrlProps/ctrlProp124.xml"/><Relationship Id="rId41" Type="http://schemas.openxmlformats.org/officeDocument/2006/relationships/ctrlProp" Target="../ctrlProps/ctrlProp160.xml"/><Relationship Id="rId40" Type="http://schemas.openxmlformats.org/officeDocument/2006/relationships/ctrlProp" Target="../ctrlProps/ctrlProp159.xml"/><Relationship Id="rId4" Type="http://schemas.openxmlformats.org/officeDocument/2006/relationships/ctrlProp" Target="../ctrlProps/ctrlProp123.xml"/><Relationship Id="rId39" Type="http://schemas.openxmlformats.org/officeDocument/2006/relationships/ctrlProp" Target="../ctrlProps/ctrlProp158.xml"/><Relationship Id="rId38" Type="http://schemas.openxmlformats.org/officeDocument/2006/relationships/ctrlProp" Target="../ctrlProps/ctrlProp157.xml"/><Relationship Id="rId37" Type="http://schemas.openxmlformats.org/officeDocument/2006/relationships/ctrlProp" Target="../ctrlProps/ctrlProp156.xml"/><Relationship Id="rId36" Type="http://schemas.openxmlformats.org/officeDocument/2006/relationships/ctrlProp" Target="../ctrlProps/ctrlProp155.xml"/><Relationship Id="rId35" Type="http://schemas.openxmlformats.org/officeDocument/2006/relationships/ctrlProp" Target="../ctrlProps/ctrlProp154.xml"/><Relationship Id="rId34" Type="http://schemas.openxmlformats.org/officeDocument/2006/relationships/ctrlProp" Target="../ctrlProps/ctrlProp153.xml"/><Relationship Id="rId33" Type="http://schemas.openxmlformats.org/officeDocument/2006/relationships/ctrlProp" Target="../ctrlProps/ctrlProp152.xml"/><Relationship Id="rId32" Type="http://schemas.openxmlformats.org/officeDocument/2006/relationships/ctrlProp" Target="../ctrlProps/ctrlProp151.xml"/><Relationship Id="rId31" Type="http://schemas.openxmlformats.org/officeDocument/2006/relationships/ctrlProp" Target="../ctrlProps/ctrlProp150.xml"/><Relationship Id="rId30" Type="http://schemas.openxmlformats.org/officeDocument/2006/relationships/ctrlProp" Target="../ctrlProps/ctrlProp149.xml"/><Relationship Id="rId3" Type="http://schemas.openxmlformats.org/officeDocument/2006/relationships/ctrlProp" Target="../ctrlProps/ctrlProp122.xml"/><Relationship Id="rId29" Type="http://schemas.openxmlformats.org/officeDocument/2006/relationships/ctrlProp" Target="../ctrlProps/ctrlProp148.xml"/><Relationship Id="rId28" Type="http://schemas.openxmlformats.org/officeDocument/2006/relationships/ctrlProp" Target="../ctrlProps/ctrlProp147.xml"/><Relationship Id="rId27" Type="http://schemas.openxmlformats.org/officeDocument/2006/relationships/ctrlProp" Target="../ctrlProps/ctrlProp146.xml"/><Relationship Id="rId26" Type="http://schemas.openxmlformats.org/officeDocument/2006/relationships/ctrlProp" Target="../ctrlProps/ctrlProp145.xml"/><Relationship Id="rId25" Type="http://schemas.openxmlformats.org/officeDocument/2006/relationships/ctrlProp" Target="../ctrlProps/ctrlProp144.xml"/><Relationship Id="rId24" Type="http://schemas.openxmlformats.org/officeDocument/2006/relationships/ctrlProp" Target="../ctrlProps/ctrlProp143.xml"/><Relationship Id="rId23" Type="http://schemas.openxmlformats.org/officeDocument/2006/relationships/ctrlProp" Target="../ctrlProps/ctrlProp142.xml"/><Relationship Id="rId22" Type="http://schemas.openxmlformats.org/officeDocument/2006/relationships/ctrlProp" Target="../ctrlProps/ctrlProp141.xml"/><Relationship Id="rId21" Type="http://schemas.openxmlformats.org/officeDocument/2006/relationships/ctrlProp" Target="../ctrlProps/ctrlProp140.xml"/><Relationship Id="rId20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8.xml"/><Relationship Id="rId18" Type="http://schemas.openxmlformats.org/officeDocument/2006/relationships/ctrlProp" Target="../ctrlProps/ctrlProp137.xml"/><Relationship Id="rId17" Type="http://schemas.openxmlformats.org/officeDocument/2006/relationships/ctrlProp" Target="../ctrlProps/ctrlProp136.xml"/><Relationship Id="rId16" Type="http://schemas.openxmlformats.org/officeDocument/2006/relationships/ctrlProp" Target="../ctrlProps/ctrlProp135.xml"/><Relationship Id="rId15" Type="http://schemas.openxmlformats.org/officeDocument/2006/relationships/ctrlProp" Target="../ctrlProps/ctrlProp134.xml"/><Relationship Id="rId14" Type="http://schemas.openxmlformats.org/officeDocument/2006/relationships/ctrlProp" Target="../ctrlProps/ctrlProp133.xml"/><Relationship Id="rId13" Type="http://schemas.openxmlformats.org/officeDocument/2006/relationships/ctrlProp" Target="../ctrlProps/ctrlProp132.xml"/><Relationship Id="rId12" Type="http://schemas.openxmlformats.org/officeDocument/2006/relationships/ctrlProp" Target="../ctrlProps/ctrlProp131.xml"/><Relationship Id="rId11" Type="http://schemas.openxmlformats.org/officeDocument/2006/relationships/ctrlProp" Target="../ctrlProps/ctrlProp130.xml"/><Relationship Id="rId10" Type="http://schemas.openxmlformats.org/officeDocument/2006/relationships/ctrlProp" Target="../ctrlProps/ctrlProp12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72" customWidth="1"/>
    <col min="3" max="3" width="10.125" customWidth="1"/>
  </cols>
  <sheetData>
    <row r="1" ht="21" customHeight="1" spans="1:2">
      <c r="A1" s="473"/>
      <c r="B1" s="474" t="s">
        <v>0</v>
      </c>
    </row>
    <row r="2" spans="1:2">
      <c r="A2" s="9">
        <v>1</v>
      </c>
      <c r="B2" s="475" t="s">
        <v>1</v>
      </c>
    </row>
    <row r="3" spans="1:2">
      <c r="A3" s="9">
        <v>2</v>
      </c>
      <c r="B3" s="475" t="s">
        <v>2</v>
      </c>
    </row>
    <row r="4" spans="1:2">
      <c r="A4" s="9">
        <v>3</v>
      </c>
      <c r="B4" s="475" t="s">
        <v>3</v>
      </c>
    </row>
    <row r="5" spans="1:2">
      <c r="A5" s="9">
        <v>4</v>
      </c>
      <c r="B5" s="475" t="s">
        <v>4</v>
      </c>
    </row>
    <row r="6" spans="1:2">
      <c r="A6" s="9">
        <v>5</v>
      </c>
      <c r="B6" s="475" t="s">
        <v>5</v>
      </c>
    </row>
    <row r="7" spans="1:2">
      <c r="A7" s="9">
        <v>6</v>
      </c>
      <c r="B7" s="475" t="s">
        <v>6</v>
      </c>
    </row>
    <row r="8" s="471" customFormat="1" ht="15" customHeight="1" spans="1:2">
      <c r="A8" s="476">
        <v>7</v>
      </c>
      <c r="B8" s="477" t="s">
        <v>7</v>
      </c>
    </row>
    <row r="9" ht="18.95" customHeight="1" spans="1:2">
      <c r="A9" s="473"/>
      <c r="B9" s="478" t="s">
        <v>8</v>
      </c>
    </row>
    <row r="10" ht="15.95" customHeight="1" spans="1:2">
      <c r="A10" s="9">
        <v>1</v>
      </c>
      <c r="B10" s="479" t="s">
        <v>9</v>
      </c>
    </row>
    <row r="11" spans="1:2">
      <c r="A11" s="9">
        <v>2</v>
      </c>
      <c r="B11" s="475" t="s">
        <v>10</v>
      </c>
    </row>
    <row r="12" spans="1:2">
      <c r="A12" s="9">
        <v>3</v>
      </c>
      <c r="B12" s="477" t="s">
        <v>11</v>
      </c>
    </row>
    <row r="13" spans="1:2">
      <c r="A13" s="9">
        <v>4</v>
      </c>
      <c r="B13" s="475" t="s">
        <v>12</v>
      </c>
    </row>
    <row r="14" spans="1:2">
      <c r="A14" s="9">
        <v>5</v>
      </c>
      <c r="B14" s="475" t="s">
        <v>13</v>
      </c>
    </row>
    <row r="15" spans="1:2">
      <c r="A15" s="9">
        <v>6</v>
      </c>
      <c r="B15" s="475" t="s">
        <v>14</v>
      </c>
    </row>
    <row r="16" spans="1:2">
      <c r="A16" s="9">
        <v>7</v>
      </c>
      <c r="B16" s="475" t="s">
        <v>15</v>
      </c>
    </row>
    <row r="17" spans="1:2">
      <c r="A17" s="9">
        <v>8</v>
      </c>
      <c r="B17" s="475" t="s">
        <v>16</v>
      </c>
    </row>
    <row r="18" spans="1:2">
      <c r="A18" s="9">
        <v>9</v>
      </c>
      <c r="B18" s="475" t="s">
        <v>17</v>
      </c>
    </row>
    <row r="19" spans="1:2">
      <c r="A19" s="9"/>
      <c r="B19" s="475"/>
    </row>
    <row r="20" ht="20.25" spans="1:2">
      <c r="A20" s="473"/>
      <c r="B20" s="474" t="s">
        <v>18</v>
      </c>
    </row>
    <row r="21" spans="1:2">
      <c r="A21" s="9">
        <v>1</v>
      </c>
      <c r="B21" s="480" t="s">
        <v>19</v>
      </c>
    </row>
    <row r="22" spans="1:2">
      <c r="A22" s="9">
        <v>2</v>
      </c>
      <c r="B22" s="475" t="s">
        <v>20</v>
      </c>
    </row>
    <row r="23" spans="1:2">
      <c r="A23" s="9">
        <v>3</v>
      </c>
      <c r="B23" s="475" t="s">
        <v>21</v>
      </c>
    </row>
    <row r="24" spans="1:2">
      <c r="A24" s="9">
        <v>4</v>
      </c>
      <c r="B24" s="475" t="s">
        <v>22</v>
      </c>
    </row>
    <row r="25" spans="1:2">
      <c r="A25" s="9">
        <v>5</v>
      </c>
      <c r="B25" s="475" t="s">
        <v>23</v>
      </c>
    </row>
    <row r="26" spans="1:2">
      <c r="A26" s="9">
        <v>6</v>
      </c>
      <c r="B26" s="475" t="s">
        <v>24</v>
      </c>
    </row>
    <row r="27" spans="1:2">
      <c r="A27" s="9">
        <v>7</v>
      </c>
      <c r="B27" s="475" t="s">
        <v>25</v>
      </c>
    </row>
    <row r="28" spans="1:2">
      <c r="A28" s="9"/>
      <c r="B28" s="475"/>
    </row>
    <row r="29" ht="20.25" spans="1:2">
      <c r="A29" s="473"/>
      <c r="B29" s="474" t="s">
        <v>26</v>
      </c>
    </row>
    <row r="30" spans="1:2">
      <c r="A30" s="9">
        <v>1</v>
      </c>
      <c r="B30" s="480" t="s">
        <v>27</v>
      </c>
    </row>
    <row r="31" spans="1:2">
      <c r="A31" s="9">
        <v>2</v>
      </c>
      <c r="B31" s="475" t="s">
        <v>28</v>
      </c>
    </row>
    <row r="32" spans="1:2">
      <c r="A32" s="9">
        <v>3</v>
      </c>
      <c r="B32" s="475" t="s">
        <v>29</v>
      </c>
    </row>
    <row r="33" ht="28.5" spans="1:2">
      <c r="A33" s="9">
        <v>4</v>
      </c>
      <c r="B33" s="475" t="s">
        <v>30</v>
      </c>
    </row>
    <row r="34" spans="1:2">
      <c r="A34" s="9">
        <v>5</v>
      </c>
      <c r="B34" s="475" t="s">
        <v>31</v>
      </c>
    </row>
    <row r="35" spans="1:2">
      <c r="A35" s="9">
        <v>6</v>
      </c>
      <c r="B35" s="475" t="s">
        <v>32</v>
      </c>
    </row>
    <row r="36" spans="1:2">
      <c r="A36" s="9">
        <v>7</v>
      </c>
      <c r="B36" s="475" t="s">
        <v>33</v>
      </c>
    </row>
    <row r="37" spans="1:2">
      <c r="A37" s="9"/>
      <c r="B37" s="475"/>
    </row>
    <row r="39" spans="1:2">
      <c r="A39" s="481" t="s">
        <v>34</v>
      </c>
      <c r="B39" s="48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I16" sqref="I16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8.6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243</v>
      </c>
      <c r="B2" s="5" t="s">
        <v>248</v>
      </c>
      <c r="C2" s="5" t="s">
        <v>244</v>
      </c>
      <c r="D2" s="5" t="s">
        <v>245</v>
      </c>
      <c r="E2" s="5" t="s">
        <v>246</v>
      </c>
      <c r="F2" s="5" t="s">
        <v>247</v>
      </c>
      <c r="G2" s="4" t="s">
        <v>268</v>
      </c>
      <c r="H2" s="4"/>
      <c r="I2" s="4" t="s">
        <v>269</v>
      </c>
      <c r="J2" s="4"/>
      <c r="K2" s="6" t="s">
        <v>270</v>
      </c>
      <c r="L2" s="70" t="s">
        <v>271</v>
      </c>
      <c r="M2" s="19" t="s">
        <v>272</v>
      </c>
    </row>
    <row r="3" s="1" customFormat="1" ht="16.5" spans="1:13">
      <c r="A3" s="4"/>
      <c r="B3" s="7"/>
      <c r="C3" s="7"/>
      <c r="D3" s="7"/>
      <c r="E3" s="7"/>
      <c r="F3" s="7"/>
      <c r="G3" s="4" t="s">
        <v>273</v>
      </c>
      <c r="H3" s="4" t="s">
        <v>274</v>
      </c>
      <c r="I3" s="4" t="s">
        <v>273</v>
      </c>
      <c r="J3" s="4" t="s">
        <v>274</v>
      </c>
      <c r="K3" s="8"/>
      <c r="L3" s="71"/>
      <c r="M3" s="20"/>
    </row>
    <row r="4" ht="22" customHeight="1" spans="1:13">
      <c r="A4" s="61">
        <v>1</v>
      </c>
      <c r="B4" s="23" t="s">
        <v>260</v>
      </c>
      <c r="C4" s="23">
        <v>240301059</v>
      </c>
      <c r="D4" s="23" t="s">
        <v>258</v>
      </c>
      <c r="E4" s="24" t="s">
        <v>259</v>
      </c>
      <c r="F4" s="25" t="s">
        <v>62</v>
      </c>
      <c r="G4" s="62">
        <v>-0.01</v>
      </c>
      <c r="H4" s="62">
        <v>-0.01</v>
      </c>
      <c r="I4" s="63">
        <v>-0.02</v>
      </c>
      <c r="J4" s="63">
        <v>-0.01</v>
      </c>
      <c r="K4" s="66"/>
      <c r="L4" s="11" t="s">
        <v>95</v>
      </c>
      <c r="M4" s="11" t="s">
        <v>275</v>
      </c>
    </row>
    <row r="5" ht="22" customHeight="1" spans="1:13">
      <c r="A5" s="61">
        <v>2</v>
      </c>
      <c r="B5" s="23" t="s">
        <v>260</v>
      </c>
      <c r="C5" s="23">
        <v>240301060</v>
      </c>
      <c r="D5" s="23" t="s">
        <v>258</v>
      </c>
      <c r="E5" s="23" t="s">
        <v>112</v>
      </c>
      <c r="F5" s="25" t="s">
        <v>62</v>
      </c>
      <c r="G5" s="62">
        <v>-0.01</v>
      </c>
      <c r="H5" s="62">
        <v>-0.01</v>
      </c>
      <c r="I5" s="62">
        <v>-0.01</v>
      </c>
      <c r="J5" s="62">
        <v>-0.01</v>
      </c>
      <c r="K5" s="66"/>
      <c r="L5" s="11" t="s">
        <v>95</v>
      </c>
      <c r="M5" s="11" t="s">
        <v>275</v>
      </c>
    </row>
    <row r="6" ht="22" customHeight="1" spans="1:13">
      <c r="A6" s="61">
        <v>3</v>
      </c>
      <c r="B6" s="23" t="s">
        <v>260</v>
      </c>
      <c r="C6" s="23">
        <v>24318089</v>
      </c>
      <c r="D6" s="23" t="s">
        <v>258</v>
      </c>
      <c r="E6" s="28" t="s">
        <v>113</v>
      </c>
      <c r="F6" s="25" t="s">
        <v>62</v>
      </c>
      <c r="G6" s="62">
        <v>-0.01</v>
      </c>
      <c r="H6" s="62">
        <v>-0.01</v>
      </c>
      <c r="I6" s="62">
        <v>-0.01</v>
      </c>
      <c r="J6" s="62">
        <v>-0.01</v>
      </c>
      <c r="K6" s="66"/>
      <c r="L6" s="11" t="s">
        <v>95</v>
      </c>
      <c r="M6" s="11" t="s">
        <v>275</v>
      </c>
    </row>
    <row r="7" ht="22" customHeight="1" spans="1:13">
      <c r="A7" s="61">
        <v>4</v>
      </c>
      <c r="B7" s="23" t="s">
        <v>260</v>
      </c>
      <c r="C7" s="23">
        <v>240227034</v>
      </c>
      <c r="D7" s="23" t="s">
        <v>258</v>
      </c>
      <c r="E7" s="29" t="s">
        <v>261</v>
      </c>
      <c r="F7" s="25" t="s">
        <v>62</v>
      </c>
      <c r="G7" s="62">
        <v>-0.01</v>
      </c>
      <c r="H7" s="62">
        <v>-0.01</v>
      </c>
      <c r="I7" s="62">
        <v>-0.01</v>
      </c>
      <c r="J7" s="63">
        <v>-0.01</v>
      </c>
      <c r="K7" s="66"/>
      <c r="L7" s="11" t="s">
        <v>95</v>
      </c>
      <c r="M7" s="11" t="s">
        <v>275</v>
      </c>
    </row>
    <row r="8" ht="22" customHeight="1" spans="1:13">
      <c r="A8" s="61">
        <v>5</v>
      </c>
      <c r="B8" s="23" t="s">
        <v>260</v>
      </c>
      <c r="C8" s="23">
        <v>240301057</v>
      </c>
      <c r="D8" s="23" t="s">
        <v>258</v>
      </c>
      <c r="E8" s="23" t="s">
        <v>262</v>
      </c>
      <c r="F8" s="25" t="s">
        <v>62</v>
      </c>
      <c r="G8" s="62">
        <v>-0.01</v>
      </c>
      <c r="H8" s="63">
        <v>-0.02</v>
      </c>
      <c r="I8" s="62">
        <v>-0.01</v>
      </c>
      <c r="J8" s="63">
        <v>-0.01</v>
      </c>
      <c r="K8" s="66"/>
      <c r="L8" s="11" t="s">
        <v>95</v>
      </c>
      <c r="M8" s="11" t="s">
        <v>275</v>
      </c>
    </row>
    <row r="9" ht="22" customHeight="1" spans="1:13">
      <c r="A9" s="61">
        <v>6</v>
      </c>
      <c r="B9" s="23" t="s">
        <v>260</v>
      </c>
      <c r="C9" s="23">
        <v>240301058</v>
      </c>
      <c r="D9" s="23" t="s">
        <v>258</v>
      </c>
      <c r="E9" s="23" t="s">
        <v>263</v>
      </c>
      <c r="F9" s="25" t="s">
        <v>62</v>
      </c>
      <c r="G9" s="62">
        <v>-0.01</v>
      </c>
      <c r="H9" s="62">
        <v>-0.01</v>
      </c>
      <c r="I9" s="62">
        <v>-0.01</v>
      </c>
      <c r="J9" s="63">
        <v>-0.01</v>
      </c>
      <c r="K9" s="66"/>
      <c r="L9" s="11" t="s">
        <v>95</v>
      </c>
      <c r="M9" s="11" t="s">
        <v>275</v>
      </c>
    </row>
    <row r="10" ht="22" customHeight="1" spans="1:13">
      <c r="A10" s="61"/>
      <c r="B10" s="64"/>
      <c r="C10" s="31"/>
      <c r="D10" s="31"/>
      <c r="E10" s="31"/>
      <c r="F10" s="65"/>
      <c r="G10" s="66"/>
      <c r="H10" s="67"/>
      <c r="I10" s="67"/>
      <c r="J10" s="67"/>
      <c r="K10" s="66"/>
      <c r="L10" s="9"/>
      <c r="M10" s="9"/>
    </row>
    <row r="11" ht="22" customHeight="1" spans="1:13">
      <c r="A11" s="61"/>
      <c r="B11" s="64"/>
      <c r="C11" s="31"/>
      <c r="D11" s="31"/>
      <c r="E11" s="31"/>
      <c r="F11" s="65"/>
      <c r="G11" s="66"/>
      <c r="H11" s="67"/>
      <c r="I11" s="67"/>
      <c r="J11" s="67"/>
      <c r="K11" s="66"/>
      <c r="L11" s="9"/>
      <c r="M11" s="9"/>
    </row>
    <row r="12" s="2" customFormat="1" ht="18.75" spans="1:13">
      <c r="A12" s="13" t="s">
        <v>276</v>
      </c>
      <c r="B12" s="14"/>
      <c r="C12" s="14"/>
      <c r="D12" s="31"/>
      <c r="E12" s="15"/>
      <c r="F12" s="65"/>
      <c r="G12" s="32"/>
      <c r="H12" s="13" t="s">
        <v>265</v>
      </c>
      <c r="I12" s="14"/>
      <c r="J12" s="14"/>
      <c r="K12" s="15"/>
      <c r="L12" s="72"/>
      <c r="M12" s="21"/>
    </row>
    <row r="13" ht="84" customHeight="1" spans="1:13">
      <c r="A13" s="68" t="s">
        <v>277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73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5 M6:M9 M10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N26" sqref="N26"/>
    </sheetView>
  </sheetViews>
  <sheetFormatPr defaultColWidth="9" defaultRowHeight="14.25"/>
  <cols>
    <col min="1" max="2" width="8.625" customWidth="1"/>
    <col min="3" max="3" width="13.5" customWidth="1"/>
    <col min="4" max="4" width="18.625" customWidth="1"/>
    <col min="5" max="5" width="12.125" customWidth="1"/>
    <col min="6" max="6" width="16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279</v>
      </c>
      <c r="B2" s="5" t="s">
        <v>248</v>
      </c>
      <c r="C2" s="5" t="s">
        <v>244</v>
      </c>
      <c r="D2" s="5" t="s">
        <v>245</v>
      </c>
      <c r="E2" s="5" t="s">
        <v>246</v>
      </c>
      <c r="F2" s="5" t="s">
        <v>247</v>
      </c>
      <c r="G2" s="39" t="s">
        <v>280</v>
      </c>
      <c r="H2" s="40"/>
      <c r="I2" s="58"/>
      <c r="J2" s="39" t="s">
        <v>281</v>
      </c>
      <c r="K2" s="40"/>
      <c r="L2" s="58"/>
      <c r="M2" s="39" t="s">
        <v>282</v>
      </c>
      <c r="N2" s="40"/>
      <c r="O2" s="58"/>
      <c r="P2" s="39" t="s">
        <v>283</v>
      </c>
      <c r="Q2" s="40"/>
      <c r="R2" s="58"/>
      <c r="S2" s="40" t="s">
        <v>284</v>
      </c>
      <c r="T2" s="40"/>
      <c r="U2" s="58"/>
      <c r="V2" s="35" t="s">
        <v>285</v>
      </c>
      <c r="W2" s="35" t="s">
        <v>257</v>
      </c>
    </row>
    <row r="3" s="1" customFormat="1" ht="16.5" spans="1:23">
      <c r="A3" s="7"/>
      <c r="B3" s="41"/>
      <c r="C3" s="41"/>
      <c r="D3" s="41"/>
      <c r="E3" s="41"/>
      <c r="F3" s="41"/>
      <c r="G3" s="4" t="s">
        <v>286</v>
      </c>
      <c r="H3" s="4" t="s">
        <v>67</v>
      </c>
      <c r="I3" s="4" t="s">
        <v>248</v>
      </c>
      <c r="J3" s="4" t="s">
        <v>286</v>
      </c>
      <c r="K3" s="4" t="s">
        <v>67</v>
      </c>
      <c r="L3" s="4" t="s">
        <v>248</v>
      </c>
      <c r="M3" s="4" t="s">
        <v>286</v>
      </c>
      <c r="N3" s="4" t="s">
        <v>67</v>
      </c>
      <c r="O3" s="4" t="s">
        <v>248</v>
      </c>
      <c r="P3" s="4" t="s">
        <v>286</v>
      </c>
      <c r="Q3" s="4" t="s">
        <v>67</v>
      </c>
      <c r="R3" s="4" t="s">
        <v>248</v>
      </c>
      <c r="S3" s="4" t="s">
        <v>286</v>
      </c>
      <c r="T3" s="4" t="s">
        <v>67</v>
      </c>
      <c r="U3" s="4" t="s">
        <v>248</v>
      </c>
      <c r="V3" s="60"/>
      <c r="W3" s="60"/>
    </row>
    <row r="4" spans="1:23">
      <c r="A4" s="42" t="s">
        <v>287</v>
      </c>
      <c r="B4" s="43" t="s">
        <v>260</v>
      </c>
      <c r="C4" s="23">
        <v>240301059</v>
      </c>
      <c r="D4" s="23" t="s">
        <v>258</v>
      </c>
      <c r="E4" s="24" t="s">
        <v>259</v>
      </c>
      <c r="F4" s="25" t="s">
        <v>62</v>
      </c>
      <c r="G4" s="27" t="s">
        <v>288</v>
      </c>
      <c r="H4" s="44"/>
      <c r="I4" s="44" t="s">
        <v>289</v>
      </c>
      <c r="J4" s="44"/>
      <c r="K4" s="27"/>
      <c r="L4" s="27"/>
      <c r="M4" s="11"/>
      <c r="N4" s="11"/>
      <c r="O4" s="11"/>
      <c r="P4" s="11"/>
      <c r="Q4" s="11"/>
      <c r="R4" s="11"/>
      <c r="S4" s="11"/>
      <c r="T4" s="11"/>
      <c r="U4" s="11"/>
      <c r="V4" s="11" t="s">
        <v>290</v>
      </c>
      <c r="W4" s="11"/>
    </row>
    <row r="5" ht="16.5" spans="1:23">
      <c r="A5" s="45"/>
      <c r="B5" s="46"/>
      <c r="C5" s="23">
        <v>240301060</v>
      </c>
      <c r="D5" s="23" t="s">
        <v>258</v>
      </c>
      <c r="E5" s="23" t="s">
        <v>112</v>
      </c>
      <c r="F5" s="25" t="s">
        <v>62</v>
      </c>
      <c r="G5" s="47" t="s">
        <v>291</v>
      </c>
      <c r="H5" s="48"/>
      <c r="I5" s="59"/>
      <c r="J5" s="47" t="s">
        <v>292</v>
      </c>
      <c r="K5" s="48"/>
      <c r="L5" s="59"/>
      <c r="M5" s="39" t="s">
        <v>293</v>
      </c>
      <c r="N5" s="40"/>
      <c r="O5" s="58"/>
      <c r="P5" s="39" t="s">
        <v>294</v>
      </c>
      <c r="Q5" s="40"/>
      <c r="R5" s="58"/>
      <c r="S5" s="40" t="s">
        <v>295</v>
      </c>
      <c r="T5" s="40"/>
      <c r="U5" s="58"/>
      <c r="V5" s="11"/>
      <c r="W5" s="11"/>
    </row>
    <row r="6" ht="18.75" spans="1:23">
      <c r="A6" s="45"/>
      <c r="B6" s="46"/>
      <c r="C6" s="23">
        <v>24318089</v>
      </c>
      <c r="D6" s="23" t="s">
        <v>258</v>
      </c>
      <c r="E6" s="28" t="s">
        <v>113</v>
      </c>
      <c r="F6" s="25" t="s">
        <v>62</v>
      </c>
      <c r="G6" s="49" t="s">
        <v>286</v>
      </c>
      <c r="H6" s="49" t="s">
        <v>67</v>
      </c>
      <c r="I6" s="49" t="s">
        <v>248</v>
      </c>
      <c r="J6" s="49" t="s">
        <v>286</v>
      </c>
      <c r="K6" s="49" t="s">
        <v>67</v>
      </c>
      <c r="L6" s="49" t="s">
        <v>248</v>
      </c>
      <c r="M6" s="4" t="s">
        <v>286</v>
      </c>
      <c r="N6" s="4" t="s">
        <v>67</v>
      </c>
      <c r="O6" s="4" t="s">
        <v>248</v>
      </c>
      <c r="P6" s="4" t="s">
        <v>286</v>
      </c>
      <c r="Q6" s="4" t="s">
        <v>67</v>
      </c>
      <c r="R6" s="4" t="s">
        <v>248</v>
      </c>
      <c r="S6" s="4" t="s">
        <v>286</v>
      </c>
      <c r="T6" s="4" t="s">
        <v>67</v>
      </c>
      <c r="U6" s="4" t="s">
        <v>248</v>
      </c>
      <c r="V6" s="11"/>
      <c r="W6" s="11"/>
    </row>
    <row r="7" spans="1:23">
      <c r="A7" s="45"/>
      <c r="B7" s="46"/>
      <c r="C7" s="23">
        <v>240227034</v>
      </c>
      <c r="D7" s="23" t="s">
        <v>258</v>
      </c>
      <c r="E7" s="29" t="s">
        <v>261</v>
      </c>
      <c r="F7" s="25" t="s">
        <v>62</v>
      </c>
      <c r="G7" s="27"/>
      <c r="H7" s="44"/>
      <c r="I7" s="44"/>
      <c r="J7" s="44"/>
      <c r="K7" s="44"/>
      <c r="L7" s="27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45"/>
      <c r="B8" s="46"/>
      <c r="C8" s="23">
        <v>240301057</v>
      </c>
      <c r="D8" s="23" t="s">
        <v>258</v>
      </c>
      <c r="E8" s="23" t="s">
        <v>262</v>
      </c>
      <c r="F8" s="25" t="s">
        <v>62</v>
      </c>
      <c r="G8" s="11"/>
      <c r="H8" s="44"/>
      <c r="I8" s="44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ht="22" customHeight="1" spans="1:23">
      <c r="A9" s="45"/>
      <c r="B9" s="46"/>
      <c r="C9" s="23">
        <v>240301058</v>
      </c>
      <c r="D9" s="23" t="s">
        <v>258</v>
      </c>
      <c r="E9" s="23" t="s">
        <v>263</v>
      </c>
      <c r="F9" s="25" t="s">
        <v>62</v>
      </c>
      <c r="G9" s="11"/>
      <c r="H9" s="44"/>
      <c r="I9" s="44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42"/>
      <c r="B10" s="43"/>
      <c r="C10" s="50"/>
      <c r="D10" s="51"/>
      <c r="E10" s="50"/>
      <c r="F10" s="42"/>
      <c r="G10" s="11"/>
      <c r="H10" s="44"/>
      <c r="I10" s="44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45"/>
      <c r="B11" s="46"/>
      <c r="C11" s="52"/>
      <c r="D11" s="53"/>
      <c r="E11" s="52"/>
      <c r="F11" s="54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55"/>
      <c r="B12" s="55"/>
      <c r="C12" s="55"/>
      <c r="D12" s="55"/>
      <c r="E12" s="55"/>
      <c r="F12" s="55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>
      <c r="A13" s="52"/>
      <c r="B13" s="52"/>
      <c r="C13" s="52"/>
      <c r="D13" s="52"/>
      <c r="E13" s="52"/>
      <c r="F13" s="52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>
      <c r="A14" s="55"/>
      <c r="B14" s="55"/>
      <c r="C14" s="55"/>
      <c r="D14" s="55"/>
      <c r="E14" s="55"/>
      <c r="F14" s="55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2"/>
      <c r="B15" s="52"/>
      <c r="C15" s="52"/>
      <c r="D15" s="52"/>
      <c r="E15" s="52"/>
      <c r="F15" s="52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3" t="s">
        <v>296</v>
      </c>
      <c r="B17" s="14"/>
      <c r="C17" s="14"/>
      <c r="D17" s="14"/>
      <c r="E17" s="15"/>
      <c r="F17" s="16"/>
      <c r="G17" s="32"/>
      <c r="H17" s="38"/>
      <c r="I17" s="38"/>
      <c r="J17" s="13" t="s">
        <v>265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ht="80" customHeight="1" spans="1:23">
      <c r="A18" s="56" t="s">
        <v>297</v>
      </c>
      <c r="B18" s="56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</row>
  </sheetData>
  <mergeCells count="4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9"/>
    <mergeCell ref="A10:A11"/>
    <mergeCell ref="A12:A13"/>
    <mergeCell ref="A14:A15"/>
    <mergeCell ref="B2:B3"/>
    <mergeCell ref="B4:B9"/>
    <mergeCell ref="B10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4" t="s">
        <v>299</v>
      </c>
      <c r="B2" s="35" t="s">
        <v>244</v>
      </c>
      <c r="C2" s="35" t="s">
        <v>245</v>
      </c>
      <c r="D2" s="35" t="s">
        <v>246</v>
      </c>
      <c r="E2" s="35" t="s">
        <v>247</v>
      </c>
      <c r="F2" s="35" t="s">
        <v>248</v>
      </c>
      <c r="G2" s="34" t="s">
        <v>300</v>
      </c>
      <c r="H2" s="34" t="s">
        <v>301</v>
      </c>
      <c r="I2" s="34" t="s">
        <v>302</v>
      </c>
      <c r="J2" s="34" t="s">
        <v>301</v>
      </c>
      <c r="K2" s="34" t="s">
        <v>303</v>
      </c>
      <c r="L2" s="34" t="s">
        <v>301</v>
      </c>
      <c r="M2" s="35" t="s">
        <v>285</v>
      </c>
      <c r="N2" s="35" t="s">
        <v>257</v>
      </c>
    </row>
    <row r="3" spans="1:14">
      <c r="A3" s="9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6" t="s">
        <v>299</v>
      </c>
      <c r="B4" s="37" t="s">
        <v>304</v>
      </c>
      <c r="C4" s="37" t="s">
        <v>286</v>
      </c>
      <c r="D4" s="37" t="s">
        <v>246</v>
      </c>
      <c r="E4" s="35" t="s">
        <v>247</v>
      </c>
      <c r="F4" s="35" t="s">
        <v>248</v>
      </c>
      <c r="G4" s="34" t="s">
        <v>300</v>
      </c>
      <c r="H4" s="34" t="s">
        <v>301</v>
      </c>
      <c r="I4" s="34" t="s">
        <v>302</v>
      </c>
      <c r="J4" s="34" t="s">
        <v>301</v>
      </c>
      <c r="K4" s="34" t="s">
        <v>303</v>
      </c>
      <c r="L4" s="34" t="s">
        <v>301</v>
      </c>
      <c r="M4" s="35" t="s">
        <v>285</v>
      </c>
      <c r="N4" s="35" t="s">
        <v>257</v>
      </c>
    </row>
    <row r="5" spans="1:14">
      <c r="A5" s="9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9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3" t="s">
        <v>305</v>
      </c>
      <c r="B11" s="14"/>
      <c r="C11" s="14"/>
      <c r="D11" s="15"/>
      <c r="E11" s="16"/>
      <c r="F11" s="38"/>
      <c r="G11" s="32"/>
      <c r="H11" s="38"/>
      <c r="I11" s="13" t="s">
        <v>306</v>
      </c>
      <c r="J11" s="14"/>
      <c r="K11" s="14"/>
      <c r="L11" s="14"/>
      <c r="M11" s="14"/>
      <c r="N11" s="21"/>
    </row>
    <row r="12" ht="16.5" spans="1:14">
      <c r="A12" s="17" t="s">
        <v>307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6.4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308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279</v>
      </c>
      <c r="B2" s="5" t="s">
        <v>248</v>
      </c>
      <c r="C2" s="5" t="s">
        <v>244</v>
      </c>
      <c r="D2" s="5" t="s">
        <v>245</v>
      </c>
      <c r="E2" s="5" t="s">
        <v>246</v>
      </c>
      <c r="F2" s="5" t="s">
        <v>247</v>
      </c>
      <c r="G2" s="4" t="s">
        <v>309</v>
      </c>
      <c r="H2" s="4" t="s">
        <v>310</v>
      </c>
      <c r="I2" s="4" t="s">
        <v>311</v>
      </c>
      <c r="J2" s="4" t="s">
        <v>312</v>
      </c>
      <c r="K2" s="5" t="s">
        <v>285</v>
      </c>
      <c r="L2" s="5" t="s">
        <v>257</v>
      </c>
    </row>
    <row r="3" spans="1:12">
      <c r="A3" s="22" t="s">
        <v>287</v>
      </c>
      <c r="B3" s="23" t="s">
        <v>260</v>
      </c>
      <c r="C3" s="23">
        <v>240301059</v>
      </c>
      <c r="D3" s="23" t="s">
        <v>258</v>
      </c>
      <c r="E3" s="24" t="s">
        <v>259</v>
      </c>
      <c r="F3" s="25" t="s">
        <v>62</v>
      </c>
      <c r="G3" s="26" t="s">
        <v>313</v>
      </c>
      <c r="H3" s="27" t="s">
        <v>314</v>
      </c>
      <c r="I3" s="27"/>
      <c r="J3" s="11"/>
      <c r="K3" s="33" t="s">
        <v>315</v>
      </c>
      <c r="L3" s="11" t="s">
        <v>275</v>
      </c>
    </row>
    <row r="4" spans="1:12">
      <c r="A4" s="22" t="s">
        <v>287</v>
      </c>
      <c r="B4" s="23" t="s">
        <v>260</v>
      </c>
      <c r="C4" s="23">
        <v>240301060</v>
      </c>
      <c r="D4" s="23" t="s">
        <v>258</v>
      </c>
      <c r="E4" s="23" t="s">
        <v>112</v>
      </c>
      <c r="F4" s="25" t="s">
        <v>62</v>
      </c>
      <c r="G4" s="26" t="s">
        <v>313</v>
      </c>
      <c r="H4" s="27" t="s">
        <v>314</v>
      </c>
      <c r="I4" s="27"/>
      <c r="J4" s="11"/>
      <c r="K4" s="33" t="s">
        <v>315</v>
      </c>
      <c r="L4" s="11" t="s">
        <v>275</v>
      </c>
    </row>
    <row r="5" ht="18.75" spans="1:12">
      <c r="A5" s="22" t="s">
        <v>287</v>
      </c>
      <c r="B5" s="23" t="s">
        <v>260</v>
      </c>
      <c r="C5" s="23">
        <v>24318089</v>
      </c>
      <c r="D5" s="23" t="s">
        <v>258</v>
      </c>
      <c r="E5" s="28" t="s">
        <v>113</v>
      </c>
      <c r="F5" s="25" t="s">
        <v>62</v>
      </c>
      <c r="G5" s="26" t="s">
        <v>313</v>
      </c>
      <c r="H5" s="27" t="s">
        <v>314</v>
      </c>
      <c r="I5" s="9"/>
      <c r="J5" s="9"/>
      <c r="K5" s="33" t="s">
        <v>315</v>
      </c>
      <c r="L5" s="11" t="s">
        <v>275</v>
      </c>
    </row>
    <row r="6" spans="1:12">
      <c r="A6" s="22" t="s">
        <v>287</v>
      </c>
      <c r="B6" s="23" t="s">
        <v>260</v>
      </c>
      <c r="C6" s="23">
        <v>240227034</v>
      </c>
      <c r="D6" s="23" t="s">
        <v>258</v>
      </c>
      <c r="E6" s="29" t="s">
        <v>261</v>
      </c>
      <c r="F6" s="25" t="s">
        <v>62</v>
      </c>
      <c r="G6" s="26" t="s">
        <v>313</v>
      </c>
      <c r="H6" s="27" t="s">
        <v>314</v>
      </c>
      <c r="I6" s="9"/>
      <c r="J6" s="9"/>
      <c r="K6" s="33" t="s">
        <v>315</v>
      </c>
      <c r="L6" s="11" t="s">
        <v>275</v>
      </c>
    </row>
    <row r="7" spans="1:12">
      <c r="A7" s="22" t="s">
        <v>287</v>
      </c>
      <c r="B7" s="23" t="s">
        <v>260</v>
      </c>
      <c r="C7" s="23">
        <v>240301057</v>
      </c>
      <c r="D7" s="23" t="s">
        <v>258</v>
      </c>
      <c r="E7" s="23" t="s">
        <v>262</v>
      </c>
      <c r="F7" s="25" t="s">
        <v>62</v>
      </c>
      <c r="G7" s="26" t="s">
        <v>313</v>
      </c>
      <c r="H7" s="27" t="s">
        <v>314</v>
      </c>
      <c r="I7" s="9"/>
      <c r="J7" s="9"/>
      <c r="K7" s="33"/>
      <c r="L7" s="11"/>
    </row>
    <row r="8" spans="1:12">
      <c r="A8" s="22" t="s">
        <v>287</v>
      </c>
      <c r="B8" s="23" t="s">
        <v>260</v>
      </c>
      <c r="C8" s="23">
        <v>240301058</v>
      </c>
      <c r="D8" s="23" t="s">
        <v>258</v>
      </c>
      <c r="E8" s="23" t="s">
        <v>263</v>
      </c>
      <c r="F8" s="25" t="s">
        <v>62</v>
      </c>
      <c r="G8" s="26" t="s">
        <v>313</v>
      </c>
      <c r="H8" s="27" t="s">
        <v>314</v>
      </c>
      <c r="I8" s="9"/>
      <c r="J8" s="9"/>
      <c r="K8" s="33"/>
      <c r="L8" s="11"/>
    </row>
    <row r="9" ht="18.75" spans="1:12">
      <c r="A9" s="22"/>
      <c r="B9" s="23"/>
      <c r="C9" s="23"/>
      <c r="D9" s="23"/>
      <c r="E9" s="28"/>
      <c r="F9" s="30"/>
      <c r="G9" s="26"/>
      <c r="H9" s="27"/>
      <c r="I9" s="9"/>
      <c r="J9" s="9"/>
      <c r="K9" s="33"/>
      <c r="L9" s="11"/>
    </row>
    <row r="10" spans="1:12">
      <c r="A10" s="9"/>
      <c r="B10" s="31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1:1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="2" customFormat="1" ht="18.75" spans="1:12">
      <c r="A12" s="13" t="s">
        <v>316</v>
      </c>
      <c r="B12" s="14"/>
      <c r="C12" s="14"/>
      <c r="D12" s="14"/>
      <c r="E12" s="15"/>
      <c r="F12" s="16"/>
      <c r="G12" s="32"/>
      <c r="H12" s="13" t="s">
        <v>317</v>
      </c>
      <c r="I12" s="14"/>
      <c r="J12" s="14"/>
      <c r="K12" s="14"/>
      <c r="L12" s="21"/>
    </row>
    <row r="13" ht="16.5" spans="1:12">
      <c r="A13" s="17" t="s">
        <v>318</v>
      </c>
      <c r="B13" s="17"/>
      <c r="C13" s="18"/>
      <c r="D13" s="18"/>
      <c r="E13" s="18"/>
      <c r="F13" s="18"/>
      <c r="G13" s="18"/>
      <c r="H13" s="18"/>
      <c r="I13" s="18"/>
      <c r="J13" s="18"/>
      <c r="K13" s="18"/>
      <c r="L13" s="18"/>
    </row>
  </sheetData>
  <mergeCells count="5">
    <mergeCell ref="A1:J1"/>
    <mergeCell ref="A12:E12"/>
    <mergeCell ref="F12:G12"/>
    <mergeCell ref="H12:J12"/>
    <mergeCell ref="A13:L13"/>
  </mergeCells>
  <dataValidations count="1">
    <dataValidation type="list" allowBlank="1" showInputMessage="1" showErrorMessage="1" sqref="L3 L4 L5:L6 L7:L9 L10:L13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10" sqref="E10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319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243</v>
      </c>
      <c r="B2" s="5" t="s">
        <v>248</v>
      </c>
      <c r="C2" s="5" t="s">
        <v>286</v>
      </c>
      <c r="D2" s="5" t="s">
        <v>246</v>
      </c>
      <c r="E2" s="5" t="s">
        <v>247</v>
      </c>
      <c r="F2" s="4" t="s">
        <v>320</v>
      </c>
      <c r="G2" s="4" t="s">
        <v>269</v>
      </c>
      <c r="H2" s="6" t="s">
        <v>270</v>
      </c>
      <c r="I2" s="19" t="s">
        <v>272</v>
      </c>
    </row>
    <row r="3" s="1" customFormat="1" ht="16.5" spans="1:9">
      <c r="A3" s="4"/>
      <c r="B3" s="7"/>
      <c r="C3" s="7"/>
      <c r="D3" s="7"/>
      <c r="E3" s="7"/>
      <c r="F3" s="4" t="s">
        <v>321</v>
      </c>
      <c r="G3" s="4" t="s">
        <v>273</v>
      </c>
      <c r="H3" s="8"/>
      <c r="I3" s="20"/>
    </row>
    <row r="4" spans="1:9">
      <c r="A4" s="9"/>
      <c r="B4" s="9"/>
      <c r="C4" s="10"/>
      <c r="D4" s="11"/>
      <c r="E4" s="11"/>
      <c r="F4" s="12"/>
      <c r="G4" s="12"/>
      <c r="H4" s="11"/>
      <c r="I4" s="11"/>
    </row>
    <row r="5" spans="1:9">
      <c r="A5" s="9"/>
      <c r="B5" s="9"/>
      <c r="C5" s="11"/>
      <c r="D5" s="11"/>
      <c r="E5" s="11"/>
      <c r="F5" s="11"/>
      <c r="G5" s="11"/>
      <c r="H5" s="11"/>
      <c r="I5" s="11"/>
    </row>
    <row r="6" spans="1:9">
      <c r="A6" s="9"/>
      <c r="B6" s="9"/>
      <c r="C6" s="11"/>
      <c r="D6" s="11"/>
      <c r="E6" s="11"/>
      <c r="F6" s="11"/>
      <c r="G6" s="11"/>
      <c r="H6" s="11"/>
      <c r="I6" s="11"/>
    </row>
    <row r="7" spans="1:9">
      <c r="A7" s="9"/>
      <c r="B7" s="9"/>
      <c r="C7" s="11"/>
      <c r="D7" s="11"/>
      <c r="E7" s="11"/>
      <c r="F7" s="11"/>
      <c r="G7" s="11"/>
      <c r="H7" s="11"/>
      <c r="I7" s="11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3" t="s">
        <v>322</v>
      </c>
      <c r="B12" s="14"/>
      <c r="C12" s="14"/>
      <c r="D12" s="15"/>
      <c r="E12" s="16"/>
      <c r="F12" s="13" t="s">
        <v>323</v>
      </c>
      <c r="G12" s="14"/>
      <c r="H12" s="15"/>
      <c r="I12" s="21"/>
    </row>
    <row r="13" ht="16.5" spans="1:9">
      <c r="A13" s="17" t="s">
        <v>324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8" sqref="B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51" t="s">
        <v>35</v>
      </c>
      <c r="C2" s="452"/>
      <c r="D2" s="452"/>
      <c r="E2" s="452"/>
      <c r="F2" s="452"/>
      <c r="G2" s="452"/>
      <c r="H2" s="452"/>
      <c r="I2" s="466"/>
    </row>
    <row r="3" ht="27.95" customHeight="1" spans="2:9">
      <c r="B3" s="453"/>
      <c r="C3" s="454"/>
      <c r="D3" s="455" t="s">
        <v>36</v>
      </c>
      <c r="E3" s="456"/>
      <c r="F3" s="457" t="s">
        <v>37</v>
      </c>
      <c r="G3" s="458"/>
      <c r="H3" s="455" t="s">
        <v>38</v>
      </c>
      <c r="I3" s="467"/>
    </row>
    <row r="4" ht="27.95" customHeight="1" spans="2:9">
      <c r="B4" s="453" t="s">
        <v>39</v>
      </c>
      <c r="C4" s="454" t="s">
        <v>40</v>
      </c>
      <c r="D4" s="454" t="s">
        <v>41</v>
      </c>
      <c r="E4" s="454" t="s">
        <v>42</v>
      </c>
      <c r="F4" s="459" t="s">
        <v>41</v>
      </c>
      <c r="G4" s="459" t="s">
        <v>42</v>
      </c>
      <c r="H4" s="454" t="s">
        <v>41</v>
      </c>
      <c r="I4" s="468" t="s">
        <v>42</v>
      </c>
    </row>
    <row r="5" ht="27.95" customHeight="1" spans="2:9">
      <c r="B5" s="460" t="s">
        <v>43</v>
      </c>
      <c r="C5" s="9">
        <v>13</v>
      </c>
      <c r="D5" s="9">
        <v>0</v>
      </c>
      <c r="E5" s="9">
        <v>1</v>
      </c>
      <c r="F5" s="461">
        <v>0</v>
      </c>
      <c r="G5" s="461">
        <v>1</v>
      </c>
      <c r="H5" s="9">
        <v>1</v>
      </c>
      <c r="I5" s="469">
        <v>2</v>
      </c>
    </row>
    <row r="6" ht="27.95" customHeight="1" spans="2:9">
      <c r="B6" s="460" t="s">
        <v>44</v>
      </c>
      <c r="C6" s="9">
        <v>20</v>
      </c>
      <c r="D6" s="9">
        <v>0</v>
      </c>
      <c r="E6" s="9">
        <v>1</v>
      </c>
      <c r="F6" s="461">
        <v>1</v>
      </c>
      <c r="G6" s="461">
        <v>2</v>
      </c>
      <c r="H6" s="9">
        <v>2</v>
      </c>
      <c r="I6" s="469">
        <v>3</v>
      </c>
    </row>
    <row r="7" ht="27.95" customHeight="1" spans="2:9">
      <c r="B7" s="460" t="s">
        <v>45</v>
      </c>
      <c r="C7" s="9">
        <v>32</v>
      </c>
      <c r="D7" s="9">
        <v>0</v>
      </c>
      <c r="E7" s="9">
        <v>1</v>
      </c>
      <c r="F7" s="461">
        <v>2</v>
      </c>
      <c r="G7" s="461">
        <v>3</v>
      </c>
      <c r="H7" s="9">
        <v>3</v>
      </c>
      <c r="I7" s="469">
        <v>4</v>
      </c>
    </row>
    <row r="8" ht="27.95" customHeight="1" spans="2:9">
      <c r="B8" s="460" t="s">
        <v>46</v>
      </c>
      <c r="C8" s="9">
        <v>50</v>
      </c>
      <c r="D8" s="9">
        <v>1</v>
      </c>
      <c r="E8" s="9">
        <v>2</v>
      </c>
      <c r="F8" s="461">
        <v>3</v>
      </c>
      <c r="G8" s="461">
        <v>4</v>
      </c>
      <c r="H8" s="9">
        <v>5</v>
      </c>
      <c r="I8" s="469">
        <v>6</v>
      </c>
    </row>
    <row r="9" ht="27.95" customHeight="1" spans="2:9">
      <c r="B9" s="460" t="s">
        <v>47</v>
      </c>
      <c r="C9" s="9">
        <v>80</v>
      </c>
      <c r="D9" s="9">
        <v>2</v>
      </c>
      <c r="E9" s="9">
        <v>3</v>
      </c>
      <c r="F9" s="461">
        <v>5</v>
      </c>
      <c r="G9" s="461">
        <v>6</v>
      </c>
      <c r="H9" s="9">
        <v>7</v>
      </c>
      <c r="I9" s="469">
        <v>8</v>
      </c>
    </row>
    <row r="10" ht="27.95" customHeight="1" spans="2:9">
      <c r="B10" s="460" t="s">
        <v>48</v>
      </c>
      <c r="C10" s="9">
        <v>125</v>
      </c>
      <c r="D10" s="9">
        <v>3</v>
      </c>
      <c r="E10" s="9">
        <v>4</v>
      </c>
      <c r="F10" s="461">
        <v>7</v>
      </c>
      <c r="G10" s="461">
        <v>8</v>
      </c>
      <c r="H10" s="9">
        <v>10</v>
      </c>
      <c r="I10" s="469">
        <v>11</v>
      </c>
    </row>
    <row r="11" ht="27.95" customHeight="1" spans="2:9">
      <c r="B11" s="460" t="s">
        <v>49</v>
      </c>
      <c r="C11" s="9">
        <v>200</v>
      </c>
      <c r="D11" s="9">
        <v>5</v>
      </c>
      <c r="E11" s="9">
        <v>6</v>
      </c>
      <c r="F11" s="461">
        <v>10</v>
      </c>
      <c r="G11" s="461">
        <v>11</v>
      </c>
      <c r="H11" s="9">
        <v>14</v>
      </c>
      <c r="I11" s="469">
        <v>15</v>
      </c>
    </row>
    <row r="12" ht="27.95" customHeight="1" spans="2:9">
      <c r="B12" s="462" t="s">
        <v>50</v>
      </c>
      <c r="C12" s="463">
        <v>315</v>
      </c>
      <c r="D12" s="463">
        <v>7</v>
      </c>
      <c r="E12" s="463">
        <v>8</v>
      </c>
      <c r="F12" s="464">
        <v>14</v>
      </c>
      <c r="G12" s="464">
        <v>15</v>
      </c>
      <c r="H12" s="463">
        <v>21</v>
      </c>
      <c r="I12" s="470">
        <v>22</v>
      </c>
    </row>
    <row r="14" spans="2:4">
      <c r="B14" s="465" t="s">
        <v>51</v>
      </c>
      <c r="C14" s="465"/>
      <c r="D14" s="46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I55" sqref="I55"/>
    </sheetView>
  </sheetViews>
  <sheetFormatPr defaultColWidth="10.375" defaultRowHeight="16.5" customHeight="1"/>
  <cols>
    <col min="1" max="1" width="11.125" style="248" customWidth="1"/>
    <col min="2" max="9" width="10.375" style="248"/>
    <col min="10" max="10" width="8.875" style="248" customWidth="1"/>
    <col min="11" max="11" width="12" style="248" customWidth="1"/>
    <col min="12" max="16384" width="10.375" style="248"/>
  </cols>
  <sheetData>
    <row r="1" ht="21" spans="1:11">
      <c r="A1" s="380" t="s">
        <v>52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</row>
    <row r="2" ht="15" spans="1:11">
      <c r="A2" s="249" t="s">
        <v>53</v>
      </c>
      <c r="B2" s="250" t="s">
        <v>54</v>
      </c>
      <c r="C2" s="250"/>
      <c r="D2" s="251" t="s">
        <v>55</v>
      </c>
      <c r="E2" s="251"/>
      <c r="F2" s="250" t="s">
        <v>56</v>
      </c>
      <c r="G2" s="250"/>
      <c r="H2" s="252" t="s">
        <v>57</v>
      </c>
      <c r="I2" s="323" t="s">
        <v>56</v>
      </c>
      <c r="J2" s="323"/>
      <c r="K2" s="324"/>
    </row>
    <row r="3" ht="14.25" spans="1:11">
      <c r="A3" s="253" t="s">
        <v>58</v>
      </c>
      <c r="B3" s="254"/>
      <c r="C3" s="255"/>
      <c r="D3" s="256" t="s">
        <v>59</v>
      </c>
      <c r="E3" s="257"/>
      <c r="F3" s="257"/>
      <c r="G3" s="258"/>
      <c r="H3" s="256" t="s">
        <v>60</v>
      </c>
      <c r="I3" s="257"/>
      <c r="J3" s="257"/>
      <c r="K3" s="258"/>
    </row>
    <row r="4" ht="14.25" spans="1:11">
      <c r="A4" s="259" t="s">
        <v>61</v>
      </c>
      <c r="B4" s="149" t="s">
        <v>62</v>
      </c>
      <c r="C4" s="150"/>
      <c r="D4" s="259" t="s">
        <v>63</v>
      </c>
      <c r="E4" s="260"/>
      <c r="F4" s="261">
        <v>45468</v>
      </c>
      <c r="G4" s="262"/>
      <c r="H4" s="259" t="s">
        <v>64</v>
      </c>
      <c r="I4" s="260"/>
      <c r="J4" s="149" t="s">
        <v>65</v>
      </c>
      <c r="K4" s="150" t="s">
        <v>66</v>
      </c>
    </row>
    <row r="5" ht="14.25" spans="1:11">
      <c r="A5" s="263" t="s">
        <v>67</v>
      </c>
      <c r="B5" s="149" t="s">
        <v>68</v>
      </c>
      <c r="C5" s="150"/>
      <c r="D5" s="259" t="s">
        <v>69</v>
      </c>
      <c r="E5" s="260"/>
      <c r="F5" s="261">
        <v>45412</v>
      </c>
      <c r="G5" s="262"/>
      <c r="H5" s="259" t="s">
        <v>70</v>
      </c>
      <c r="I5" s="260"/>
      <c r="J5" s="149" t="s">
        <v>65</v>
      </c>
      <c r="K5" s="150" t="s">
        <v>66</v>
      </c>
    </row>
    <row r="6" ht="14.25" spans="1:11">
      <c r="A6" s="259" t="s">
        <v>71</v>
      </c>
      <c r="B6" s="264" t="s">
        <v>72</v>
      </c>
      <c r="C6" s="265">
        <v>6</v>
      </c>
      <c r="D6" s="263" t="s">
        <v>73</v>
      </c>
      <c r="E6" s="266"/>
      <c r="F6" s="261">
        <v>45437</v>
      </c>
      <c r="G6" s="262"/>
      <c r="H6" s="259" t="s">
        <v>74</v>
      </c>
      <c r="I6" s="260"/>
      <c r="J6" s="149" t="s">
        <v>65</v>
      </c>
      <c r="K6" s="150" t="s">
        <v>66</v>
      </c>
    </row>
    <row r="7" ht="14.25" spans="1:11">
      <c r="A7" s="259" t="s">
        <v>75</v>
      </c>
      <c r="B7" s="267">
        <v>3084</v>
      </c>
      <c r="C7" s="268"/>
      <c r="D7" s="263" t="s">
        <v>76</v>
      </c>
      <c r="E7" s="269"/>
      <c r="F7" s="261">
        <v>45442</v>
      </c>
      <c r="G7" s="262"/>
      <c r="H7" s="259" t="s">
        <v>77</v>
      </c>
      <c r="I7" s="260"/>
      <c r="J7" s="149" t="s">
        <v>65</v>
      </c>
      <c r="K7" s="150" t="s">
        <v>66</v>
      </c>
    </row>
    <row r="8" ht="15" spans="1:11">
      <c r="A8" s="270" t="s">
        <v>78</v>
      </c>
      <c r="B8" s="271" t="s">
        <v>79</v>
      </c>
      <c r="C8" s="272"/>
      <c r="D8" s="273" t="s">
        <v>80</v>
      </c>
      <c r="E8" s="274"/>
      <c r="F8" s="275">
        <v>45444</v>
      </c>
      <c r="G8" s="276"/>
      <c r="H8" s="273" t="s">
        <v>81</v>
      </c>
      <c r="I8" s="274"/>
      <c r="J8" s="293" t="s">
        <v>65</v>
      </c>
      <c r="K8" s="325" t="s">
        <v>66</v>
      </c>
    </row>
    <row r="9" ht="15" spans="1:11">
      <c r="A9" s="381" t="s">
        <v>82</v>
      </c>
      <c r="B9" s="382"/>
      <c r="C9" s="382"/>
      <c r="D9" s="383"/>
      <c r="E9" s="383"/>
      <c r="F9" s="383"/>
      <c r="G9" s="383"/>
      <c r="H9" s="383"/>
      <c r="I9" s="383"/>
      <c r="J9" s="383"/>
      <c r="K9" s="432"/>
    </row>
    <row r="10" ht="15" spans="1:11">
      <c r="A10" s="384" t="s">
        <v>83</v>
      </c>
      <c r="B10" s="385"/>
      <c r="C10" s="385"/>
      <c r="D10" s="385"/>
      <c r="E10" s="385"/>
      <c r="F10" s="385"/>
      <c r="G10" s="385"/>
      <c r="H10" s="385"/>
      <c r="I10" s="385"/>
      <c r="J10" s="385"/>
      <c r="K10" s="433"/>
    </row>
    <row r="11" ht="14.25" spans="1:11">
      <c r="A11" s="386" t="s">
        <v>84</v>
      </c>
      <c r="B11" s="387" t="s">
        <v>85</v>
      </c>
      <c r="C11" s="388" t="s">
        <v>86</v>
      </c>
      <c r="D11" s="389"/>
      <c r="E11" s="390" t="s">
        <v>87</v>
      </c>
      <c r="F11" s="387" t="s">
        <v>85</v>
      </c>
      <c r="G11" s="388" t="s">
        <v>86</v>
      </c>
      <c r="H11" s="388" t="s">
        <v>88</v>
      </c>
      <c r="I11" s="390" t="s">
        <v>89</v>
      </c>
      <c r="J11" s="387" t="s">
        <v>85</v>
      </c>
      <c r="K11" s="434" t="s">
        <v>86</v>
      </c>
    </row>
    <row r="12" ht="14.25" spans="1:11">
      <c r="A12" s="263" t="s">
        <v>90</v>
      </c>
      <c r="B12" s="283" t="s">
        <v>85</v>
      </c>
      <c r="C12" s="149" t="s">
        <v>86</v>
      </c>
      <c r="D12" s="269"/>
      <c r="E12" s="266" t="s">
        <v>91</v>
      </c>
      <c r="F12" s="283" t="s">
        <v>85</v>
      </c>
      <c r="G12" s="149" t="s">
        <v>86</v>
      </c>
      <c r="H12" s="149" t="s">
        <v>88</v>
      </c>
      <c r="I12" s="266" t="s">
        <v>92</v>
      </c>
      <c r="J12" s="283" t="s">
        <v>85</v>
      </c>
      <c r="K12" s="150" t="s">
        <v>86</v>
      </c>
    </row>
    <row r="13" ht="14.25" spans="1:11">
      <c r="A13" s="263" t="s">
        <v>93</v>
      </c>
      <c r="B13" s="283" t="s">
        <v>85</v>
      </c>
      <c r="C13" s="149" t="s">
        <v>86</v>
      </c>
      <c r="D13" s="269"/>
      <c r="E13" s="266" t="s">
        <v>94</v>
      </c>
      <c r="F13" s="149" t="s">
        <v>95</v>
      </c>
      <c r="G13" s="149" t="s">
        <v>96</v>
      </c>
      <c r="H13" s="149" t="s">
        <v>88</v>
      </c>
      <c r="I13" s="266" t="s">
        <v>97</v>
      </c>
      <c r="J13" s="283" t="s">
        <v>85</v>
      </c>
      <c r="K13" s="150" t="s">
        <v>86</v>
      </c>
    </row>
    <row r="14" ht="15" spans="1:11">
      <c r="A14" s="273" t="s">
        <v>98</v>
      </c>
      <c r="B14" s="274"/>
      <c r="C14" s="274"/>
      <c r="D14" s="274"/>
      <c r="E14" s="274"/>
      <c r="F14" s="274"/>
      <c r="G14" s="274"/>
      <c r="H14" s="274"/>
      <c r="I14" s="274"/>
      <c r="J14" s="274"/>
      <c r="K14" s="327"/>
    </row>
    <row r="15" ht="15" spans="1:11">
      <c r="A15" s="384" t="s">
        <v>99</v>
      </c>
      <c r="B15" s="385"/>
      <c r="C15" s="385"/>
      <c r="D15" s="385"/>
      <c r="E15" s="385"/>
      <c r="F15" s="385"/>
      <c r="G15" s="385"/>
      <c r="H15" s="385"/>
      <c r="I15" s="385"/>
      <c r="J15" s="385"/>
      <c r="K15" s="433"/>
    </row>
    <row r="16" ht="14.25" spans="1:11">
      <c r="A16" s="391" t="s">
        <v>100</v>
      </c>
      <c r="B16" s="388" t="s">
        <v>95</v>
      </c>
      <c r="C16" s="388" t="s">
        <v>96</v>
      </c>
      <c r="D16" s="392"/>
      <c r="E16" s="393" t="s">
        <v>101</v>
      </c>
      <c r="F16" s="388" t="s">
        <v>95</v>
      </c>
      <c r="G16" s="388" t="s">
        <v>96</v>
      </c>
      <c r="H16" s="394"/>
      <c r="I16" s="393" t="s">
        <v>102</v>
      </c>
      <c r="J16" s="388" t="s">
        <v>95</v>
      </c>
      <c r="K16" s="434" t="s">
        <v>96</v>
      </c>
    </row>
    <row r="17" customHeight="1" spans="1:22">
      <c r="A17" s="300" t="s">
        <v>103</v>
      </c>
      <c r="B17" s="149" t="s">
        <v>95</v>
      </c>
      <c r="C17" s="149" t="s">
        <v>96</v>
      </c>
      <c r="D17" s="395"/>
      <c r="E17" s="301" t="s">
        <v>104</v>
      </c>
      <c r="F17" s="149" t="s">
        <v>95</v>
      </c>
      <c r="G17" s="149" t="s">
        <v>96</v>
      </c>
      <c r="H17" s="396"/>
      <c r="I17" s="301" t="s">
        <v>105</v>
      </c>
      <c r="J17" s="149" t="s">
        <v>95</v>
      </c>
      <c r="K17" s="150" t="s">
        <v>96</v>
      </c>
      <c r="L17" s="435"/>
      <c r="M17" s="435"/>
      <c r="N17" s="435"/>
      <c r="O17" s="435"/>
      <c r="P17" s="435"/>
      <c r="Q17" s="435"/>
      <c r="R17" s="435"/>
      <c r="S17" s="435"/>
      <c r="T17" s="435"/>
      <c r="U17" s="435"/>
      <c r="V17" s="435"/>
    </row>
    <row r="18" ht="18" customHeight="1" spans="1:11">
      <c r="A18" s="397" t="s">
        <v>106</v>
      </c>
      <c r="B18" s="398"/>
      <c r="C18" s="398"/>
      <c r="D18" s="398"/>
      <c r="E18" s="398"/>
      <c r="F18" s="398"/>
      <c r="G18" s="398"/>
      <c r="H18" s="398"/>
      <c r="I18" s="398"/>
      <c r="J18" s="398"/>
      <c r="K18" s="436"/>
    </row>
    <row r="19" s="379" customFormat="1" ht="18" customHeight="1" spans="1:11">
      <c r="A19" s="384" t="s">
        <v>107</v>
      </c>
      <c r="B19" s="385"/>
      <c r="C19" s="385"/>
      <c r="D19" s="385"/>
      <c r="E19" s="385"/>
      <c r="F19" s="385"/>
      <c r="G19" s="385"/>
      <c r="H19" s="385"/>
      <c r="I19" s="385"/>
      <c r="J19" s="385"/>
      <c r="K19" s="433"/>
    </row>
    <row r="20" customHeight="1" spans="1:11">
      <c r="A20" s="399" t="s">
        <v>108</v>
      </c>
      <c r="B20" s="400"/>
      <c r="C20" s="400"/>
      <c r="D20" s="400"/>
      <c r="E20" s="400"/>
      <c r="F20" s="400"/>
      <c r="G20" s="400"/>
      <c r="H20" s="400"/>
      <c r="I20" s="400"/>
      <c r="J20" s="400"/>
      <c r="K20" s="437"/>
    </row>
    <row r="21" ht="21.75" customHeight="1" spans="1:11">
      <c r="A21" s="401" t="s">
        <v>109</v>
      </c>
      <c r="B21" s="102"/>
      <c r="C21" s="402">
        <v>120</v>
      </c>
      <c r="D21" s="402">
        <v>130</v>
      </c>
      <c r="E21" s="402">
        <v>140</v>
      </c>
      <c r="F21" s="402">
        <v>150</v>
      </c>
      <c r="G21" s="402">
        <v>160</v>
      </c>
      <c r="H21" s="403">
        <v>170</v>
      </c>
      <c r="I21" s="102"/>
      <c r="J21" s="438"/>
      <c r="K21" s="332" t="s">
        <v>110</v>
      </c>
    </row>
    <row r="22" ht="23" customHeight="1" spans="1:11">
      <c r="A22" s="404" t="s">
        <v>111</v>
      </c>
      <c r="B22" s="405"/>
      <c r="C22" s="405" t="s">
        <v>95</v>
      </c>
      <c r="D22" s="405" t="s">
        <v>95</v>
      </c>
      <c r="E22" s="405" t="s">
        <v>95</v>
      </c>
      <c r="F22" s="405" t="s">
        <v>95</v>
      </c>
      <c r="G22" s="405" t="s">
        <v>95</v>
      </c>
      <c r="H22" s="405" t="s">
        <v>95</v>
      </c>
      <c r="I22" s="405"/>
      <c r="J22" s="405"/>
      <c r="K22" s="439" t="s">
        <v>95</v>
      </c>
    </row>
    <row r="23" ht="23" customHeight="1" spans="1:11">
      <c r="A23" s="404" t="s">
        <v>112</v>
      </c>
      <c r="B23" s="405"/>
      <c r="C23" s="405" t="s">
        <v>95</v>
      </c>
      <c r="D23" s="405" t="s">
        <v>95</v>
      </c>
      <c r="E23" s="405" t="s">
        <v>95</v>
      </c>
      <c r="F23" s="405" t="s">
        <v>95</v>
      </c>
      <c r="G23" s="405" t="s">
        <v>95</v>
      </c>
      <c r="H23" s="405" t="s">
        <v>95</v>
      </c>
      <c r="I23" s="405"/>
      <c r="J23" s="405"/>
      <c r="K23" s="439" t="s">
        <v>95</v>
      </c>
    </row>
    <row r="24" ht="23" customHeight="1" spans="1:11">
      <c r="A24" s="404" t="s">
        <v>113</v>
      </c>
      <c r="B24" s="406"/>
      <c r="C24" s="405" t="s">
        <v>95</v>
      </c>
      <c r="D24" s="405" t="s">
        <v>95</v>
      </c>
      <c r="E24" s="405" t="s">
        <v>95</v>
      </c>
      <c r="F24" s="405" t="s">
        <v>95</v>
      </c>
      <c r="G24" s="405" t="s">
        <v>95</v>
      </c>
      <c r="H24" s="405" t="s">
        <v>95</v>
      </c>
      <c r="I24" s="405"/>
      <c r="J24" s="405"/>
      <c r="K24" s="439" t="s">
        <v>95</v>
      </c>
    </row>
    <row r="25" ht="23" customHeight="1" spans="1:11">
      <c r="A25" s="407"/>
      <c r="B25" s="408"/>
      <c r="C25" s="405"/>
      <c r="D25" s="405"/>
      <c r="E25" s="405"/>
      <c r="F25" s="405"/>
      <c r="G25" s="405"/>
      <c r="H25" s="405"/>
      <c r="I25" s="408"/>
      <c r="J25" s="408"/>
      <c r="K25" s="440"/>
    </row>
    <row r="26" ht="23" customHeight="1" spans="1:11">
      <c r="A26" s="409"/>
      <c r="B26" s="408"/>
      <c r="C26" s="408"/>
      <c r="D26" s="408"/>
      <c r="E26" s="408"/>
      <c r="F26" s="408"/>
      <c r="G26" s="408"/>
      <c r="H26" s="408"/>
      <c r="I26" s="408"/>
      <c r="J26" s="408"/>
      <c r="K26" s="440"/>
    </row>
    <row r="27" ht="23" customHeight="1" spans="1:11">
      <c r="A27" s="409"/>
      <c r="B27" s="408"/>
      <c r="C27" s="408"/>
      <c r="D27" s="408"/>
      <c r="E27" s="408"/>
      <c r="F27" s="408"/>
      <c r="G27" s="408"/>
      <c r="H27" s="408"/>
      <c r="I27" s="408"/>
      <c r="J27" s="408"/>
      <c r="K27" s="440"/>
    </row>
    <row r="28" ht="18" customHeight="1" spans="1:11">
      <c r="A28" s="410" t="s">
        <v>114</v>
      </c>
      <c r="B28" s="411"/>
      <c r="C28" s="411"/>
      <c r="D28" s="411"/>
      <c r="E28" s="411"/>
      <c r="F28" s="411"/>
      <c r="G28" s="411"/>
      <c r="H28" s="411"/>
      <c r="I28" s="411"/>
      <c r="J28" s="411"/>
      <c r="K28" s="441"/>
    </row>
    <row r="29" ht="18.75" customHeight="1" spans="1:11">
      <c r="A29" s="412"/>
      <c r="B29" s="413"/>
      <c r="C29" s="413"/>
      <c r="D29" s="413"/>
      <c r="E29" s="413"/>
      <c r="F29" s="413"/>
      <c r="G29" s="413"/>
      <c r="H29" s="413"/>
      <c r="I29" s="413"/>
      <c r="J29" s="413"/>
      <c r="K29" s="442"/>
    </row>
    <row r="30" ht="18.75" customHeight="1" spans="1:11">
      <c r="A30" s="414"/>
      <c r="B30" s="415"/>
      <c r="C30" s="415"/>
      <c r="D30" s="415"/>
      <c r="E30" s="415"/>
      <c r="F30" s="415"/>
      <c r="G30" s="415"/>
      <c r="H30" s="415"/>
      <c r="I30" s="415"/>
      <c r="J30" s="415"/>
      <c r="K30" s="443"/>
    </row>
    <row r="31" ht="18" customHeight="1" spans="1:11">
      <c r="A31" s="410" t="s">
        <v>115</v>
      </c>
      <c r="B31" s="411"/>
      <c r="C31" s="411"/>
      <c r="D31" s="411"/>
      <c r="E31" s="411"/>
      <c r="F31" s="411"/>
      <c r="G31" s="411"/>
      <c r="H31" s="411"/>
      <c r="I31" s="411"/>
      <c r="J31" s="411"/>
      <c r="K31" s="441"/>
    </row>
    <row r="32" ht="14.25" spans="1:11">
      <c r="A32" s="416" t="s">
        <v>116</v>
      </c>
      <c r="B32" s="417"/>
      <c r="C32" s="417"/>
      <c r="D32" s="417"/>
      <c r="E32" s="417"/>
      <c r="F32" s="417"/>
      <c r="G32" s="417"/>
      <c r="H32" s="417"/>
      <c r="I32" s="417"/>
      <c r="J32" s="417"/>
      <c r="K32" s="444"/>
    </row>
    <row r="33" ht="15" spans="1:11">
      <c r="A33" s="157" t="s">
        <v>117</v>
      </c>
      <c r="B33" s="158"/>
      <c r="C33" s="149" t="s">
        <v>65</v>
      </c>
      <c r="D33" s="149" t="s">
        <v>66</v>
      </c>
      <c r="E33" s="418" t="s">
        <v>118</v>
      </c>
      <c r="F33" s="419"/>
      <c r="G33" s="419"/>
      <c r="H33" s="419"/>
      <c r="I33" s="419"/>
      <c r="J33" s="419"/>
      <c r="K33" s="445"/>
    </row>
    <row r="34" ht="15" spans="1:11">
      <c r="A34" s="420" t="s">
        <v>119</v>
      </c>
      <c r="B34" s="420"/>
      <c r="C34" s="420"/>
      <c r="D34" s="420"/>
      <c r="E34" s="420"/>
      <c r="F34" s="420"/>
      <c r="G34" s="420"/>
      <c r="H34" s="420"/>
      <c r="I34" s="420"/>
      <c r="J34" s="420"/>
      <c r="K34" s="420"/>
    </row>
    <row r="35" ht="21" customHeight="1" spans="1:11">
      <c r="A35" s="421" t="s">
        <v>120</v>
      </c>
      <c r="B35" s="422"/>
      <c r="C35" s="422"/>
      <c r="D35" s="422"/>
      <c r="E35" s="422"/>
      <c r="F35" s="422"/>
      <c r="G35" s="422"/>
      <c r="H35" s="422"/>
      <c r="I35" s="422"/>
      <c r="J35" s="422"/>
      <c r="K35" s="446"/>
    </row>
    <row r="36" ht="21" customHeight="1" spans="1:11">
      <c r="A36" s="308" t="s">
        <v>121</v>
      </c>
      <c r="B36" s="309"/>
      <c r="C36" s="309"/>
      <c r="D36" s="309"/>
      <c r="E36" s="309"/>
      <c r="F36" s="309"/>
      <c r="G36" s="309"/>
      <c r="H36" s="309"/>
      <c r="I36" s="309"/>
      <c r="J36" s="309"/>
      <c r="K36" s="338"/>
    </row>
    <row r="37" ht="21" customHeight="1" spans="1:11">
      <c r="A37" s="308" t="s">
        <v>122</v>
      </c>
      <c r="B37" s="309"/>
      <c r="C37" s="309"/>
      <c r="D37" s="309"/>
      <c r="E37" s="309"/>
      <c r="F37" s="309"/>
      <c r="G37" s="309"/>
      <c r="H37" s="309"/>
      <c r="I37" s="309"/>
      <c r="J37" s="309"/>
      <c r="K37" s="338"/>
    </row>
    <row r="38" ht="21" customHeight="1" spans="1:11">
      <c r="A38" s="308"/>
      <c r="B38" s="309"/>
      <c r="C38" s="309"/>
      <c r="D38" s="309"/>
      <c r="E38" s="309"/>
      <c r="F38" s="309"/>
      <c r="G38" s="309"/>
      <c r="H38" s="309"/>
      <c r="I38" s="309"/>
      <c r="J38" s="309"/>
      <c r="K38" s="338"/>
    </row>
    <row r="39" ht="21" customHeight="1" spans="1:11">
      <c r="A39" s="308"/>
      <c r="B39" s="309"/>
      <c r="C39" s="309"/>
      <c r="D39" s="309"/>
      <c r="E39" s="309"/>
      <c r="F39" s="309"/>
      <c r="G39" s="309"/>
      <c r="H39" s="309"/>
      <c r="I39" s="309"/>
      <c r="J39" s="309"/>
      <c r="K39" s="338"/>
    </row>
    <row r="40" ht="21" customHeight="1" spans="1:11">
      <c r="A40" s="308"/>
      <c r="B40" s="309"/>
      <c r="C40" s="309"/>
      <c r="D40" s="309"/>
      <c r="E40" s="309"/>
      <c r="F40" s="309"/>
      <c r="G40" s="309"/>
      <c r="H40" s="309"/>
      <c r="I40" s="309"/>
      <c r="J40" s="309"/>
      <c r="K40" s="338"/>
    </row>
    <row r="41" ht="21" customHeight="1" spans="1:11">
      <c r="A41" s="308"/>
      <c r="B41" s="309"/>
      <c r="C41" s="309"/>
      <c r="D41" s="309"/>
      <c r="E41" s="309"/>
      <c r="F41" s="309"/>
      <c r="G41" s="309"/>
      <c r="H41" s="309"/>
      <c r="I41" s="309"/>
      <c r="J41" s="309"/>
      <c r="K41" s="338"/>
    </row>
    <row r="42" spans="1:11">
      <c r="A42" s="303" t="s">
        <v>123</v>
      </c>
      <c r="B42" s="304"/>
      <c r="C42" s="304"/>
      <c r="D42" s="304"/>
      <c r="E42" s="304"/>
      <c r="F42" s="304"/>
      <c r="G42" s="304"/>
      <c r="H42" s="304"/>
      <c r="I42" s="304"/>
      <c r="J42" s="304"/>
      <c r="K42" s="336"/>
    </row>
    <row r="43" ht="15" spans="1:11">
      <c r="A43" s="384" t="s">
        <v>124</v>
      </c>
      <c r="B43" s="385"/>
      <c r="C43" s="385"/>
      <c r="D43" s="385"/>
      <c r="E43" s="385"/>
      <c r="F43" s="385"/>
      <c r="G43" s="385"/>
      <c r="H43" s="385"/>
      <c r="I43" s="385"/>
      <c r="J43" s="385"/>
      <c r="K43" s="433"/>
    </row>
    <row r="44" ht="14.25" spans="1:11">
      <c r="A44" s="391" t="s">
        <v>125</v>
      </c>
      <c r="B44" s="388" t="s">
        <v>95</v>
      </c>
      <c r="C44" s="388" t="s">
        <v>96</v>
      </c>
      <c r="D44" s="388" t="s">
        <v>88</v>
      </c>
      <c r="E44" s="393" t="s">
        <v>126</v>
      </c>
      <c r="F44" s="388" t="s">
        <v>95</v>
      </c>
      <c r="G44" s="388" t="s">
        <v>96</v>
      </c>
      <c r="H44" s="388" t="s">
        <v>88</v>
      </c>
      <c r="I44" s="393" t="s">
        <v>127</v>
      </c>
      <c r="J44" s="388" t="s">
        <v>95</v>
      </c>
      <c r="K44" s="434" t="s">
        <v>96</v>
      </c>
    </row>
    <row r="45" ht="14.25" spans="1:11">
      <c r="A45" s="300" t="s">
        <v>87</v>
      </c>
      <c r="B45" s="149" t="s">
        <v>95</v>
      </c>
      <c r="C45" s="149" t="s">
        <v>96</v>
      </c>
      <c r="D45" s="149" t="s">
        <v>88</v>
      </c>
      <c r="E45" s="301" t="s">
        <v>94</v>
      </c>
      <c r="F45" s="149" t="s">
        <v>95</v>
      </c>
      <c r="G45" s="149" t="s">
        <v>96</v>
      </c>
      <c r="H45" s="149" t="s">
        <v>88</v>
      </c>
      <c r="I45" s="301" t="s">
        <v>105</v>
      </c>
      <c r="J45" s="149" t="s">
        <v>95</v>
      </c>
      <c r="K45" s="150" t="s">
        <v>96</v>
      </c>
    </row>
    <row r="46" ht="15" spans="1:11">
      <c r="A46" s="273" t="s">
        <v>98</v>
      </c>
      <c r="B46" s="274"/>
      <c r="C46" s="274"/>
      <c r="D46" s="274"/>
      <c r="E46" s="274"/>
      <c r="F46" s="274"/>
      <c r="G46" s="274"/>
      <c r="H46" s="274"/>
      <c r="I46" s="274"/>
      <c r="J46" s="274"/>
      <c r="K46" s="327"/>
    </row>
    <row r="47" ht="15" spans="1:11">
      <c r="A47" s="420" t="s">
        <v>128</v>
      </c>
      <c r="B47" s="420"/>
      <c r="C47" s="420"/>
      <c r="D47" s="420"/>
      <c r="E47" s="420"/>
      <c r="F47" s="420"/>
      <c r="G47" s="420"/>
      <c r="H47" s="420"/>
      <c r="I47" s="420"/>
      <c r="J47" s="420"/>
      <c r="K47" s="420"/>
    </row>
    <row r="48" ht="15" spans="1:11">
      <c r="A48" s="421"/>
      <c r="B48" s="422"/>
      <c r="C48" s="422"/>
      <c r="D48" s="422"/>
      <c r="E48" s="422"/>
      <c r="F48" s="422"/>
      <c r="G48" s="422"/>
      <c r="H48" s="422"/>
      <c r="I48" s="422"/>
      <c r="J48" s="422"/>
      <c r="K48" s="446"/>
    </row>
    <row r="49" ht="15" spans="1:11">
      <c r="A49" s="423" t="s">
        <v>129</v>
      </c>
      <c r="B49" s="424" t="s">
        <v>130</v>
      </c>
      <c r="C49" s="424"/>
      <c r="D49" s="425" t="s">
        <v>131</v>
      </c>
      <c r="E49" s="426" t="s">
        <v>132</v>
      </c>
      <c r="F49" s="427" t="s">
        <v>133</v>
      </c>
      <c r="G49" s="428">
        <v>45415</v>
      </c>
      <c r="H49" s="429" t="s">
        <v>134</v>
      </c>
      <c r="I49" s="447"/>
      <c r="J49" s="448" t="s">
        <v>135</v>
      </c>
      <c r="K49" s="449"/>
    </row>
    <row r="50" ht="15" spans="1:11">
      <c r="A50" s="420" t="s">
        <v>136</v>
      </c>
      <c r="B50" s="420"/>
      <c r="C50" s="420"/>
      <c r="D50" s="420"/>
      <c r="E50" s="420"/>
      <c r="F50" s="420"/>
      <c r="G50" s="420"/>
      <c r="H50" s="420"/>
      <c r="I50" s="420"/>
      <c r="J50" s="420"/>
      <c r="K50" s="420"/>
    </row>
    <row r="51" ht="24" customHeight="1" spans="1:11">
      <c r="A51" s="430" t="s">
        <v>137</v>
      </c>
      <c r="B51" s="431"/>
      <c r="C51" s="431"/>
      <c r="D51" s="431"/>
      <c r="E51" s="431"/>
      <c r="F51" s="431"/>
      <c r="G51" s="431"/>
      <c r="H51" s="431"/>
      <c r="I51" s="431"/>
      <c r="J51" s="431"/>
      <c r="K51" s="450"/>
    </row>
    <row r="52" ht="15" spans="1:11">
      <c r="A52" s="423" t="s">
        <v>129</v>
      </c>
      <c r="B52" s="424" t="s">
        <v>130</v>
      </c>
      <c r="C52" s="424"/>
      <c r="D52" s="425" t="s">
        <v>131</v>
      </c>
      <c r="E52" s="426" t="s">
        <v>132</v>
      </c>
      <c r="F52" s="427" t="s">
        <v>138</v>
      </c>
      <c r="G52" s="428">
        <v>45415</v>
      </c>
      <c r="H52" s="429" t="s">
        <v>134</v>
      </c>
      <c r="I52" s="447"/>
      <c r="J52" s="448" t="s">
        <v>135</v>
      </c>
      <c r="K52" s="44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0"/>
  <sheetViews>
    <sheetView tabSelected="1" workbookViewId="0">
      <selection activeCell="L14" sqref="L14"/>
    </sheetView>
  </sheetViews>
  <sheetFormatPr defaultColWidth="9" defaultRowHeight="14.25"/>
  <cols>
    <col min="1" max="1" width="19.25" style="83" customWidth="1"/>
    <col min="2" max="2" width="9" style="83" customWidth="1"/>
    <col min="3" max="4" width="8.5" style="84" customWidth="1"/>
    <col min="5" max="7" width="8.5" style="83" customWidth="1"/>
    <col min="8" max="8" width="6.5" style="83" customWidth="1"/>
    <col min="9" max="9" width="2.75" style="83" customWidth="1"/>
    <col min="10" max="10" width="9.15833333333333" style="83" customWidth="1"/>
    <col min="11" max="11" width="10.75" style="83" customWidth="1"/>
    <col min="12" max="15" width="9.75" style="83" customWidth="1"/>
    <col min="16" max="16" width="9.75" style="344" customWidth="1"/>
    <col min="17" max="254" width="9" style="83"/>
    <col min="255" max="16384" width="9" style="86"/>
  </cols>
  <sheetData>
    <row r="1" s="83" customFormat="1" ht="29" customHeight="1" spans="1:257">
      <c r="A1" s="87" t="s">
        <v>139</v>
      </c>
      <c r="B1" s="87"/>
      <c r="C1" s="88"/>
      <c r="D1" s="88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357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  <c r="IS1" s="86"/>
      <c r="IT1" s="86"/>
      <c r="IU1" s="86"/>
      <c r="IV1" s="86"/>
      <c r="IW1" s="86"/>
    </row>
    <row r="2" s="83" customFormat="1" ht="20" customHeight="1" spans="1:257">
      <c r="A2" s="345" t="s">
        <v>61</v>
      </c>
      <c r="B2" s="346" t="str">
        <f>首期!B4</f>
        <v>QACCAM95205</v>
      </c>
      <c r="C2" s="347"/>
      <c r="D2" s="348"/>
      <c r="E2" s="349" t="s">
        <v>67</v>
      </c>
      <c r="F2" s="350" t="s">
        <v>68</v>
      </c>
      <c r="G2" s="350"/>
      <c r="H2" s="350"/>
      <c r="I2" s="358"/>
      <c r="J2" s="359" t="s">
        <v>57</v>
      </c>
      <c r="K2" s="360" t="s">
        <v>56</v>
      </c>
      <c r="L2" s="360"/>
      <c r="M2" s="360"/>
      <c r="N2" s="360"/>
      <c r="O2" s="361"/>
      <c r="P2" s="362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  <c r="IS2" s="86"/>
      <c r="IT2" s="86"/>
      <c r="IU2" s="86"/>
      <c r="IV2" s="86"/>
      <c r="IW2" s="86"/>
    </row>
    <row r="3" s="83" customFormat="1" spans="1:257">
      <c r="A3" s="351" t="s">
        <v>140</v>
      </c>
      <c r="B3" s="97" t="s">
        <v>141</v>
      </c>
      <c r="C3" s="98"/>
      <c r="D3" s="97"/>
      <c r="E3" s="97"/>
      <c r="F3" s="97"/>
      <c r="G3" s="97"/>
      <c r="H3" s="97"/>
      <c r="I3" s="363"/>
      <c r="J3" s="129"/>
      <c r="K3" s="129"/>
      <c r="L3" s="129"/>
      <c r="M3" s="129"/>
      <c r="N3" s="129"/>
      <c r="O3" s="364"/>
      <c r="P3" s="365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  <c r="IQ3" s="86"/>
      <c r="IR3" s="86"/>
      <c r="IS3" s="86"/>
      <c r="IT3" s="86"/>
      <c r="IU3" s="86"/>
      <c r="IV3" s="86"/>
      <c r="IW3" s="86"/>
    </row>
    <row r="4" s="83" customFormat="1" ht="16.5" spans="1:257">
      <c r="A4" s="351"/>
      <c r="B4" s="99" t="s">
        <v>142</v>
      </c>
      <c r="C4" s="99" t="s">
        <v>143</v>
      </c>
      <c r="D4" s="100" t="s">
        <v>144</v>
      </c>
      <c r="E4" s="99" t="s">
        <v>145</v>
      </c>
      <c r="F4" s="99" t="s">
        <v>146</v>
      </c>
      <c r="G4" s="99" t="s">
        <v>147</v>
      </c>
      <c r="H4" s="101" t="s">
        <v>148</v>
      </c>
      <c r="I4" s="363"/>
      <c r="J4" s="366"/>
      <c r="K4" s="367" t="s">
        <v>149</v>
      </c>
      <c r="L4" s="367" t="s">
        <v>150</v>
      </c>
      <c r="M4" s="367" t="s">
        <v>151</v>
      </c>
      <c r="N4" s="368"/>
      <c r="O4" s="368"/>
      <c r="P4" s="369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  <c r="IW4" s="86"/>
    </row>
    <row r="5" s="83" customFormat="1" ht="16.5" spans="1:257">
      <c r="A5" s="351"/>
      <c r="B5" s="102"/>
      <c r="C5" s="102"/>
      <c r="D5" s="103"/>
      <c r="E5" s="103"/>
      <c r="F5" s="103"/>
      <c r="G5" s="103"/>
      <c r="H5" s="101"/>
      <c r="I5" s="128"/>
      <c r="J5" s="230"/>
      <c r="K5" s="370" t="s">
        <v>145</v>
      </c>
      <c r="L5" s="371" t="s">
        <v>143</v>
      </c>
      <c r="M5" s="371" t="s">
        <v>143</v>
      </c>
      <c r="N5" s="372"/>
      <c r="O5" s="370"/>
      <c r="P5" s="373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  <c r="IW5" s="86"/>
    </row>
    <row r="6" s="83" customFormat="1" ht="20" customHeight="1" spans="1:257">
      <c r="A6" s="352" t="s">
        <v>152</v>
      </c>
      <c r="B6" s="105">
        <f>C6-4</f>
        <v>44</v>
      </c>
      <c r="C6" s="105">
        <v>48</v>
      </c>
      <c r="D6" s="106">
        <f>C6+4</f>
        <v>52</v>
      </c>
      <c r="E6" s="105">
        <v>56</v>
      </c>
      <c r="F6" s="105">
        <f>E6+4</f>
        <v>60</v>
      </c>
      <c r="G6" s="105">
        <f>F6+4</f>
        <v>64</v>
      </c>
      <c r="H6" s="107"/>
      <c r="I6" s="128"/>
      <c r="J6" s="230"/>
      <c r="K6" s="230" t="s">
        <v>153</v>
      </c>
      <c r="L6" s="230" t="s">
        <v>154</v>
      </c>
      <c r="M6" s="230" t="s">
        <v>154</v>
      </c>
      <c r="N6" s="230"/>
      <c r="O6" s="230"/>
      <c r="P6" s="374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  <c r="IW6" s="86"/>
    </row>
    <row r="7" s="83" customFormat="1" ht="20" customHeight="1" spans="1:257">
      <c r="A7" s="352" t="s">
        <v>155</v>
      </c>
      <c r="B7" s="105">
        <f>C7-4</f>
        <v>80</v>
      </c>
      <c r="C7" s="105">
        <v>84</v>
      </c>
      <c r="D7" s="106">
        <f>C7+4</f>
        <v>88</v>
      </c>
      <c r="E7" s="105">
        <v>94</v>
      </c>
      <c r="F7" s="105">
        <f>E7+6</f>
        <v>100</v>
      </c>
      <c r="G7" s="105">
        <f>F7+6</f>
        <v>106</v>
      </c>
      <c r="H7" s="107"/>
      <c r="I7" s="128"/>
      <c r="J7" s="230"/>
      <c r="K7" s="230" t="s">
        <v>156</v>
      </c>
      <c r="L7" s="230" t="s">
        <v>157</v>
      </c>
      <c r="M7" s="230" t="s">
        <v>157</v>
      </c>
      <c r="N7" s="230"/>
      <c r="O7" s="230"/>
      <c r="P7" s="374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</row>
    <row r="8" s="83" customFormat="1" ht="20" customHeight="1" spans="1:257">
      <c r="A8" s="352" t="s">
        <v>158</v>
      </c>
      <c r="B8" s="105">
        <f>C8-4</f>
        <v>68</v>
      </c>
      <c r="C8" s="105">
        <v>72</v>
      </c>
      <c r="D8" s="106">
        <f>C8+4</f>
        <v>76</v>
      </c>
      <c r="E8" s="105">
        <v>82</v>
      </c>
      <c r="F8" s="105">
        <f>E8+6</f>
        <v>88</v>
      </c>
      <c r="G8" s="105">
        <f>F8+6</f>
        <v>94</v>
      </c>
      <c r="H8" s="107"/>
      <c r="I8" s="128"/>
      <c r="J8" s="230"/>
      <c r="K8" s="230" t="s">
        <v>154</v>
      </c>
      <c r="L8" s="230" t="s">
        <v>159</v>
      </c>
      <c r="M8" s="230" t="s">
        <v>159</v>
      </c>
      <c r="N8" s="230"/>
      <c r="O8" s="230"/>
      <c r="P8" s="374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  <c r="IW8" s="86"/>
    </row>
    <row r="9" s="83" customFormat="1" ht="20" customHeight="1" spans="1:257">
      <c r="A9" s="353" t="s">
        <v>160</v>
      </c>
      <c r="B9" s="105">
        <f>C9-1</f>
        <v>37</v>
      </c>
      <c r="C9" s="105">
        <v>38</v>
      </c>
      <c r="D9" s="106">
        <f>C9+1</f>
        <v>39</v>
      </c>
      <c r="E9" s="105">
        <v>40.5</v>
      </c>
      <c r="F9" s="105">
        <f>E9+1.5</f>
        <v>42</v>
      </c>
      <c r="G9" s="105">
        <f>F9+1.5</f>
        <v>43.5</v>
      </c>
      <c r="H9" s="107"/>
      <c r="I9" s="128"/>
      <c r="J9" s="230"/>
      <c r="K9" s="230" t="s">
        <v>161</v>
      </c>
      <c r="L9" s="230" t="s">
        <v>154</v>
      </c>
      <c r="M9" s="230" t="s">
        <v>154</v>
      </c>
      <c r="N9" s="230"/>
      <c r="O9" s="230"/>
      <c r="P9" s="374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</row>
    <row r="10" s="83" customFormat="1" ht="20" customHeight="1" spans="1:257">
      <c r="A10" s="352" t="s">
        <v>162</v>
      </c>
      <c r="B10" s="105">
        <f>C10-1.5</f>
        <v>30.5</v>
      </c>
      <c r="C10" s="105">
        <v>32</v>
      </c>
      <c r="D10" s="106">
        <f t="shared" ref="D10:G10" si="0">C10+2.2</f>
        <v>34.2</v>
      </c>
      <c r="E10" s="105">
        <v>36.4</v>
      </c>
      <c r="F10" s="105">
        <f t="shared" si="0"/>
        <v>38.6</v>
      </c>
      <c r="G10" s="105">
        <f t="shared" si="0"/>
        <v>40.8</v>
      </c>
      <c r="H10" s="107"/>
      <c r="I10" s="128"/>
      <c r="J10" s="230"/>
      <c r="K10" s="230" t="s">
        <v>161</v>
      </c>
      <c r="L10" s="230" t="s">
        <v>154</v>
      </c>
      <c r="M10" s="230" t="s">
        <v>154</v>
      </c>
      <c r="N10" s="230"/>
      <c r="O10" s="230"/>
      <c r="P10" s="374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</row>
    <row r="11" s="83" customFormat="1" ht="20" customHeight="1" spans="1:257">
      <c r="A11" s="352" t="s">
        <v>163</v>
      </c>
      <c r="B11" s="105">
        <f>C11-3.4</f>
        <v>42.6</v>
      </c>
      <c r="C11" s="105">
        <v>46</v>
      </c>
      <c r="D11" s="106">
        <f t="shared" ref="D11:G11" si="1">C11+3.4</f>
        <v>49.4</v>
      </c>
      <c r="E11" s="105">
        <v>52.8</v>
      </c>
      <c r="F11" s="105">
        <f t="shared" si="1"/>
        <v>56.2</v>
      </c>
      <c r="G11" s="105">
        <f t="shared" si="1"/>
        <v>59.6</v>
      </c>
      <c r="H11" s="107"/>
      <c r="I11" s="128"/>
      <c r="J11" s="230"/>
      <c r="K11" s="230" t="s">
        <v>164</v>
      </c>
      <c r="L11" s="230" t="s">
        <v>154</v>
      </c>
      <c r="M11" s="230" t="s">
        <v>154</v>
      </c>
      <c r="N11" s="230"/>
      <c r="O11" s="230"/>
      <c r="P11" s="374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  <c r="IW11" s="86"/>
    </row>
    <row r="12" s="83" customFormat="1" ht="20" customHeight="1" spans="1:257">
      <c r="A12" s="352" t="s">
        <v>165</v>
      </c>
      <c r="B12" s="105">
        <f>C12-1.2</f>
        <v>14.8</v>
      </c>
      <c r="C12" s="105">
        <v>16</v>
      </c>
      <c r="D12" s="106">
        <f t="shared" ref="D12:G12" si="2">C12+1.2</f>
        <v>17.2</v>
      </c>
      <c r="E12" s="105">
        <v>18.4</v>
      </c>
      <c r="F12" s="105">
        <f t="shared" si="2"/>
        <v>19.6</v>
      </c>
      <c r="G12" s="105">
        <f t="shared" si="2"/>
        <v>20.8</v>
      </c>
      <c r="H12" s="109"/>
      <c r="I12" s="128"/>
      <c r="J12" s="230"/>
      <c r="K12" s="230" t="s">
        <v>166</v>
      </c>
      <c r="L12" s="230" t="s">
        <v>167</v>
      </c>
      <c r="M12" s="230" t="s">
        <v>154</v>
      </c>
      <c r="N12" s="230"/>
      <c r="O12" s="230"/>
      <c r="P12" s="374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  <c r="IU12" s="86"/>
      <c r="IV12" s="86"/>
      <c r="IW12" s="86"/>
    </row>
    <row r="13" s="83" customFormat="1" ht="20" customHeight="1" spans="1:257">
      <c r="A13" s="352" t="s">
        <v>168</v>
      </c>
      <c r="B13" s="105">
        <f>C13-0.8</f>
        <v>12.7</v>
      </c>
      <c r="C13" s="105">
        <v>13.5</v>
      </c>
      <c r="D13" s="106">
        <f>C13+0.8</f>
        <v>14.3</v>
      </c>
      <c r="E13" s="105">
        <v>15.3</v>
      </c>
      <c r="F13" s="105">
        <f>E13+1</f>
        <v>16.3</v>
      </c>
      <c r="G13" s="105">
        <f>F13+0.8</f>
        <v>17.1</v>
      </c>
      <c r="H13" s="109"/>
      <c r="I13" s="128"/>
      <c r="J13" s="230"/>
      <c r="K13" s="230" t="s">
        <v>154</v>
      </c>
      <c r="L13" s="230" t="s">
        <v>154</v>
      </c>
      <c r="M13" s="230" t="s">
        <v>154</v>
      </c>
      <c r="N13" s="230"/>
      <c r="O13" s="230"/>
      <c r="P13" s="374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  <c r="IU13" s="86"/>
      <c r="IV13" s="86"/>
      <c r="IW13" s="86"/>
    </row>
    <row r="14" s="83" customFormat="1" ht="20" customHeight="1" spans="1:257">
      <c r="A14" s="352" t="s">
        <v>169</v>
      </c>
      <c r="B14" s="110">
        <f>C14-0.2</f>
        <v>8.8</v>
      </c>
      <c r="C14" s="110">
        <v>9</v>
      </c>
      <c r="D14" s="111">
        <f>C14+0.2</f>
        <v>9.2</v>
      </c>
      <c r="E14" s="110">
        <v>9.6</v>
      </c>
      <c r="F14" s="110">
        <f>E14+0.4</f>
        <v>10</v>
      </c>
      <c r="G14" s="110">
        <f>F14+0.4</f>
        <v>10.4</v>
      </c>
      <c r="H14" s="112"/>
      <c r="I14" s="128"/>
      <c r="J14" s="230"/>
      <c r="K14" s="230" t="s">
        <v>170</v>
      </c>
      <c r="L14" s="230" t="s">
        <v>154</v>
      </c>
      <c r="M14" s="230" t="s">
        <v>154</v>
      </c>
      <c r="N14" s="230"/>
      <c r="O14" s="230"/>
      <c r="P14" s="374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  <c r="IW14" s="86"/>
    </row>
    <row r="15" s="83" customFormat="1" ht="20" customHeight="1" spans="1:257">
      <c r="A15" s="352" t="s">
        <v>171</v>
      </c>
      <c r="B15" s="110">
        <v>16</v>
      </c>
      <c r="C15" s="110">
        <v>16</v>
      </c>
      <c r="D15" s="111">
        <v>17</v>
      </c>
      <c r="E15" s="110">
        <v>17</v>
      </c>
      <c r="F15" s="110">
        <v>19</v>
      </c>
      <c r="G15" s="110">
        <v>19</v>
      </c>
      <c r="H15" s="112"/>
      <c r="I15" s="128"/>
      <c r="J15" s="230"/>
      <c r="K15" s="230"/>
      <c r="L15" s="230" t="s">
        <v>154</v>
      </c>
      <c r="M15" s="230" t="s">
        <v>154</v>
      </c>
      <c r="N15" s="230"/>
      <c r="O15" s="230"/>
      <c r="P15" s="374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  <c r="IW15" s="86"/>
    </row>
    <row r="16" s="83" customFormat="1" ht="20" customHeight="1" spans="1:257">
      <c r="A16" s="353" t="s">
        <v>172</v>
      </c>
      <c r="B16" s="113">
        <v>4.5</v>
      </c>
      <c r="C16" s="110">
        <v>4.5</v>
      </c>
      <c r="D16" s="114">
        <v>4.5</v>
      </c>
      <c r="E16" s="113">
        <v>4.5</v>
      </c>
      <c r="F16" s="113">
        <v>4.5</v>
      </c>
      <c r="G16" s="113">
        <v>4.5</v>
      </c>
      <c r="H16" s="115"/>
      <c r="I16" s="128"/>
      <c r="J16" s="230"/>
      <c r="K16" s="230"/>
      <c r="L16" s="230" t="s">
        <v>154</v>
      </c>
      <c r="M16" s="230" t="s">
        <v>154</v>
      </c>
      <c r="N16" s="230"/>
      <c r="O16" s="230"/>
      <c r="P16" s="374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  <c r="IU16" s="86"/>
      <c r="IV16" s="86"/>
      <c r="IW16" s="86"/>
    </row>
    <row r="17" s="83" customFormat="1" ht="20" customHeight="1" spans="1:257">
      <c r="A17" s="354"/>
      <c r="B17" s="355"/>
      <c r="C17" s="355"/>
      <c r="D17" s="355"/>
      <c r="E17" s="356"/>
      <c r="F17" s="355"/>
      <c r="G17" s="355"/>
      <c r="H17" s="355"/>
      <c r="I17" s="375"/>
      <c r="J17" s="376"/>
      <c r="K17" s="376" t="s">
        <v>173</v>
      </c>
      <c r="L17" s="377"/>
      <c r="M17" s="376"/>
      <c r="N17" s="376"/>
      <c r="O17" s="377"/>
      <c r="P17" s="378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 s="86"/>
      <c r="IV17" s="86"/>
      <c r="IW17" s="86"/>
    </row>
    <row r="18" s="83" customFormat="1" ht="17.25" spans="1:257">
      <c r="A18" s="119"/>
      <c r="B18" s="119"/>
      <c r="C18" s="120"/>
      <c r="D18" s="120"/>
      <c r="E18" s="121"/>
      <c r="F18" s="120"/>
      <c r="G18" s="120"/>
      <c r="H18" s="120"/>
      <c r="P18" s="357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U18" s="86"/>
      <c r="IV18" s="86"/>
      <c r="IW18" s="86"/>
    </row>
    <row r="19" s="83" customFormat="1" spans="1:257">
      <c r="A19" s="122" t="s">
        <v>174</v>
      </c>
      <c r="B19" s="122"/>
      <c r="C19" s="123"/>
      <c r="D19" s="123"/>
      <c r="P19" s="357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  <c r="IW19" s="86"/>
    </row>
    <row r="20" s="83" customFormat="1" spans="3:257">
      <c r="C20" s="84"/>
      <c r="D20" s="84"/>
      <c r="J20" s="138" t="s">
        <v>175</v>
      </c>
      <c r="K20" s="240">
        <v>45415</v>
      </c>
      <c r="L20" s="138" t="s">
        <v>176</v>
      </c>
      <c r="M20" s="138" t="s">
        <v>132</v>
      </c>
      <c r="N20" s="138" t="s">
        <v>177</v>
      </c>
      <c r="O20" s="83" t="s">
        <v>135</v>
      </c>
      <c r="P20" s="357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  <c r="IU20" s="86"/>
      <c r="IV20" s="86"/>
      <c r="IW20" s="86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7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M21" sqref="M21"/>
    </sheetView>
  </sheetViews>
  <sheetFormatPr defaultColWidth="10" defaultRowHeight="16.5" customHeight="1"/>
  <cols>
    <col min="1" max="1" width="10.875" style="248" customWidth="1"/>
    <col min="2" max="16384" width="10" style="248"/>
  </cols>
  <sheetData>
    <row r="1" ht="22.5" customHeight="1" spans="1:11">
      <c r="A1" s="143" t="s">
        <v>178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ht="17.25" customHeight="1" spans="1:11">
      <c r="A2" s="249" t="s">
        <v>53</v>
      </c>
      <c r="B2" s="250" t="s">
        <v>54</v>
      </c>
      <c r="C2" s="250"/>
      <c r="D2" s="251" t="s">
        <v>55</v>
      </c>
      <c r="E2" s="251"/>
      <c r="F2" s="250" t="s">
        <v>56</v>
      </c>
      <c r="G2" s="250"/>
      <c r="H2" s="252" t="s">
        <v>57</v>
      </c>
      <c r="I2" s="323" t="s">
        <v>56</v>
      </c>
      <c r="J2" s="323"/>
      <c r="K2" s="324"/>
    </row>
    <row r="3" customHeight="1" spans="1:11">
      <c r="A3" s="253" t="s">
        <v>58</v>
      </c>
      <c r="B3" s="254"/>
      <c r="C3" s="255"/>
      <c r="D3" s="256" t="s">
        <v>59</v>
      </c>
      <c r="E3" s="257"/>
      <c r="F3" s="257"/>
      <c r="G3" s="258"/>
      <c r="H3" s="256" t="s">
        <v>60</v>
      </c>
      <c r="I3" s="257"/>
      <c r="J3" s="257"/>
      <c r="K3" s="258"/>
    </row>
    <row r="4" customHeight="1" spans="1:11">
      <c r="A4" s="259" t="s">
        <v>61</v>
      </c>
      <c r="B4" s="149" t="s">
        <v>62</v>
      </c>
      <c r="C4" s="150"/>
      <c r="D4" s="259" t="s">
        <v>63</v>
      </c>
      <c r="E4" s="260"/>
      <c r="F4" s="261">
        <v>45468</v>
      </c>
      <c r="G4" s="262"/>
      <c r="H4" s="259" t="s">
        <v>64</v>
      </c>
      <c r="I4" s="260"/>
      <c r="J4" s="149" t="s">
        <v>65</v>
      </c>
      <c r="K4" s="150" t="s">
        <v>66</v>
      </c>
    </row>
    <row r="5" customHeight="1" spans="1:11">
      <c r="A5" s="263" t="s">
        <v>67</v>
      </c>
      <c r="B5" s="149" t="s">
        <v>68</v>
      </c>
      <c r="C5" s="150"/>
      <c r="D5" s="259" t="s">
        <v>69</v>
      </c>
      <c r="E5" s="260"/>
      <c r="F5" s="261">
        <v>45412</v>
      </c>
      <c r="G5" s="262"/>
      <c r="H5" s="259" t="s">
        <v>70</v>
      </c>
      <c r="I5" s="260"/>
      <c r="J5" s="149" t="s">
        <v>65</v>
      </c>
      <c r="K5" s="150" t="s">
        <v>66</v>
      </c>
    </row>
    <row r="6" customHeight="1" spans="1:11">
      <c r="A6" s="259" t="s">
        <v>71</v>
      </c>
      <c r="B6" s="264" t="s">
        <v>72</v>
      </c>
      <c r="C6" s="265">
        <v>6</v>
      </c>
      <c r="D6" s="263" t="s">
        <v>73</v>
      </c>
      <c r="E6" s="266"/>
      <c r="F6" s="261">
        <v>45437</v>
      </c>
      <c r="G6" s="262"/>
      <c r="H6" s="259" t="s">
        <v>74</v>
      </c>
      <c r="I6" s="260"/>
      <c r="J6" s="149" t="s">
        <v>65</v>
      </c>
      <c r="K6" s="150" t="s">
        <v>66</v>
      </c>
    </row>
    <row r="7" customHeight="1" spans="1:11">
      <c r="A7" s="259" t="s">
        <v>75</v>
      </c>
      <c r="B7" s="267">
        <v>3084</v>
      </c>
      <c r="C7" s="268"/>
      <c r="D7" s="263" t="s">
        <v>76</v>
      </c>
      <c r="E7" s="269"/>
      <c r="F7" s="261">
        <v>45442</v>
      </c>
      <c r="G7" s="262"/>
      <c r="H7" s="259" t="s">
        <v>77</v>
      </c>
      <c r="I7" s="260"/>
      <c r="J7" s="149" t="s">
        <v>65</v>
      </c>
      <c r="K7" s="150" t="s">
        <v>66</v>
      </c>
    </row>
    <row r="8" customHeight="1" spans="1:16">
      <c r="A8" s="270" t="s">
        <v>78</v>
      </c>
      <c r="B8" s="271" t="s">
        <v>79</v>
      </c>
      <c r="C8" s="272"/>
      <c r="D8" s="273" t="s">
        <v>80</v>
      </c>
      <c r="E8" s="274"/>
      <c r="F8" s="275">
        <v>45444</v>
      </c>
      <c r="G8" s="276"/>
      <c r="H8" s="273" t="s">
        <v>81</v>
      </c>
      <c r="I8" s="274"/>
      <c r="J8" s="293" t="s">
        <v>65</v>
      </c>
      <c r="K8" s="325" t="s">
        <v>66</v>
      </c>
      <c r="P8" s="202" t="s">
        <v>179</v>
      </c>
    </row>
    <row r="9" customHeight="1" spans="1:11">
      <c r="A9" s="277" t="s">
        <v>180</v>
      </c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customHeight="1" spans="1:11">
      <c r="A10" s="278" t="s">
        <v>84</v>
      </c>
      <c r="B10" s="279" t="s">
        <v>85</v>
      </c>
      <c r="C10" s="280" t="s">
        <v>86</v>
      </c>
      <c r="D10" s="281"/>
      <c r="E10" s="282" t="s">
        <v>89</v>
      </c>
      <c r="F10" s="279" t="s">
        <v>85</v>
      </c>
      <c r="G10" s="280" t="s">
        <v>86</v>
      </c>
      <c r="H10" s="279"/>
      <c r="I10" s="282" t="s">
        <v>87</v>
      </c>
      <c r="J10" s="279" t="s">
        <v>85</v>
      </c>
      <c r="K10" s="326" t="s">
        <v>86</v>
      </c>
    </row>
    <row r="11" customHeight="1" spans="1:11">
      <c r="A11" s="263" t="s">
        <v>90</v>
      </c>
      <c r="B11" s="283" t="s">
        <v>85</v>
      </c>
      <c r="C11" s="149" t="s">
        <v>86</v>
      </c>
      <c r="D11" s="269"/>
      <c r="E11" s="266" t="s">
        <v>92</v>
      </c>
      <c r="F11" s="283" t="s">
        <v>85</v>
      </c>
      <c r="G11" s="149" t="s">
        <v>86</v>
      </c>
      <c r="H11" s="283"/>
      <c r="I11" s="266" t="s">
        <v>97</v>
      </c>
      <c r="J11" s="283" t="s">
        <v>85</v>
      </c>
      <c r="K11" s="150" t="s">
        <v>86</v>
      </c>
    </row>
    <row r="12" customHeight="1" spans="1:11">
      <c r="A12" s="273" t="s">
        <v>118</v>
      </c>
      <c r="B12" s="274"/>
      <c r="C12" s="274"/>
      <c r="D12" s="274"/>
      <c r="E12" s="274"/>
      <c r="F12" s="274"/>
      <c r="G12" s="274"/>
      <c r="H12" s="274"/>
      <c r="I12" s="274"/>
      <c r="J12" s="274"/>
      <c r="K12" s="327"/>
    </row>
    <row r="13" customHeight="1" spans="1:11">
      <c r="A13" s="284" t="s">
        <v>181</v>
      </c>
      <c r="B13" s="284"/>
      <c r="C13" s="284"/>
      <c r="D13" s="284"/>
      <c r="E13" s="284"/>
      <c r="F13" s="284"/>
      <c r="G13" s="284"/>
      <c r="H13" s="284"/>
      <c r="I13" s="284"/>
      <c r="J13" s="284"/>
      <c r="K13" s="284"/>
    </row>
    <row r="14" customHeight="1" spans="1:11">
      <c r="A14" s="285" t="s">
        <v>182</v>
      </c>
      <c r="B14" s="286"/>
      <c r="C14" s="286"/>
      <c r="D14" s="286"/>
      <c r="E14" s="286"/>
      <c r="F14" s="286"/>
      <c r="G14" s="286"/>
      <c r="H14" s="287"/>
      <c r="I14" s="328"/>
      <c r="J14" s="328"/>
      <c r="K14" s="329"/>
    </row>
    <row r="15" customHeight="1" spans="1:11">
      <c r="A15" s="288"/>
      <c r="B15" s="289"/>
      <c r="C15" s="289"/>
      <c r="D15" s="290"/>
      <c r="E15" s="291"/>
      <c r="F15" s="289"/>
      <c r="G15" s="289"/>
      <c r="H15" s="290"/>
      <c r="I15" s="330"/>
      <c r="J15" s="331"/>
      <c r="K15" s="332"/>
    </row>
    <row r="16" customHeight="1" spans="1:11">
      <c r="A16" s="292"/>
      <c r="B16" s="293"/>
      <c r="C16" s="293"/>
      <c r="D16" s="293"/>
      <c r="E16" s="293"/>
      <c r="F16" s="293"/>
      <c r="G16" s="293"/>
      <c r="H16" s="293"/>
      <c r="I16" s="293"/>
      <c r="J16" s="293"/>
      <c r="K16" s="325"/>
    </row>
    <row r="17" customHeight="1" spans="1:11">
      <c r="A17" s="284" t="s">
        <v>183</v>
      </c>
      <c r="B17" s="284"/>
      <c r="C17" s="284"/>
      <c r="D17" s="284"/>
      <c r="E17" s="284"/>
      <c r="F17" s="284"/>
      <c r="G17" s="284"/>
      <c r="H17" s="284"/>
      <c r="I17" s="284"/>
      <c r="J17" s="284"/>
      <c r="K17" s="284"/>
    </row>
    <row r="18" customHeight="1" spans="1:11">
      <c r="A18" s="294" t="s">
        <v>184</v>
      </c>
      <c r="B18" s="295"/>
      <c r="C18" s="295"/>
      <c r="D18" s="295"/>
      <c r="E18" s="295"/>
      <c r="F18" s="295"/>
      <c r="G18" s="295"/>
      <c r="H18" s="295"/>
      <c r="I18" s="328"/>
      <c r="J18" s="328"/>
      <c r="K18" s="329"/>
    </row>
    <row r="19" customHeight="1" spans="1:11">
      <c r="A19" s="288"/>
      <c r="B19" s="289"/>
      <c r="C19" s="289"/>
      <c r="D19" s="290"/>
      <c r="E19" s="291"/>
      <c r="F19" s="289"/>
      <c r="G19" s="289"/>
      <c r="H19" s="290"/>
      <c r="I19" s="330"/>
      <c r="J19" s="331"/>
      <c r="K19" s="332"/>
    </row>
    <row r="20" customHeight="1" spans="1:11">
      <c r="A20" s="292"/>
      <c r="B20" s="293"/>
      <c r="C20" s="293"/>
      <c r="D20" s="293"/>
      <c r="E20" s="293"/>
      <c r="F20" s="293"/>
      <c r="G20" s="293"/>
      <c r="H20" s="293"/>
      <c r="I20" s="293"/>
      <c r="J20" s="293"/>
      <c r="K20" s="325"/>
    </row>
    <row r="21" customHeight="1" spans="1:11">
      <c r="A21" s="296" t="s">
        <v>115</v>
      </c>
      <c r="B21" s="296"/>
      <c r="C21" s="296"/>
      <c r="D21" s="296"/>
      <c r="E21" s="296"/>
      <c r="F21" s="296"/>
      <c r="G21" s="296"/>
      <c r="H21" s="296"/>
      <c r="I21" s="296"/>
      <c r="J21" s="296"/>
      <c r="K21" s="296"/>
    </row>
    <row r="22" customHeight="1" spans="1:11">
      <c r="A22" s="144" t="s">
        <v>116</v>
      </c>
      <c r="B22" s="178"/>
      <c r="C22" s="178"/>
      <c r="D22" s="178"/>
      <c r="E22" s="178"/>
      <c r="F22" s="178"/>
      <c r="G22" s="178"/>
      <c r="H22" s="178"/>
      <c r="I22" s="178"/>
      <c r="J22" s="178"/>
      <c r="K22" s="206"/>
    </row>
    <row r="23" customHeight="1" spans="1:11">
      <c r="A23" s="157" t="s">
        <v>117</v>
      </c>
      <c r="B23" s="158"/>
      <c r="C23" s="149" t="s">
        <v>65</v>
      </c>
      <c r="D23" s="149" t="s">
        <v>66</v>
      </c>
      <c r="E23" s="156"/>
      <c r="F23" s="156"/>
      <c r="G23" s="156"/>
      <c r="H23" s="156"/>
      <c r="I23" s="156"/>
      <c r="J23" s="156"/>
      <c r="K23" s="199"/>
    </row>
    <row r="24" customHeight="1" spans="1:11">
      <c r="A24" s="297" t="s">
        <v>185</v>
      </c>
      <c r="B24" s="152"/>
      <c r="C24" s="152"/>
      <c r="D24" s="152"/>
      <c r="E24" s="152"/>
      <c r="F24" s="152"/>
      <c r="G24" s="152"/>
      <c r="H24" s="152"/>
      <c r="I24" s="152"/>
      <c r="J24" s="152"/>
      <c r="K24" s="333"/>
    </row>
    <row r="25" customHeight="1" spans="1:11">
      <c r="A25" s="298"/>
      <c r="B25" s="299"/>
      <c r="C25" s="299"/>
      <c r="D25" s="299"/>
      <c r="E25" s="299"/>
      <c r="F25" s="299"/>
      <c r="G25" s="299"/>
      <c r="H25" s="299"/>
      <c r="I25" s="299"/>
      <c r="J25" s="299"/>
      <c r="K25" s="334"/>
    </row>
    <row r="26" customHeight="1" spans="1:11">
      <c r="A26" s="277" t="s">
        <v>124</v>
      </c>
      <c r="B26" s="277"/>
      <c r="C26" s="277"/>
      <c r="D26" s="277"/>
      <c r="E26" s="277"/>
      <c r="F26" s="277"/>
      <c r="G26" s="277"/>
      <c r="H26" s="277"/>
      <c r="I26" s="277"/>
      <c r="J26" s="277"/>
      <c r="K26" s="277"/>
    </row>
    <row r="27" customHeight="1" spans="1:11">
      <c r="A27" s="253" t="s">
        <v>125</v>
      </c>
      <c r="B27" s="280" t="s">
        <v>95</v>
      </c>
      <c r="C27" s="280" t="s">
        <v>96</v>
      </c>
      <c r="D27" s="280" t="s">
        <v>88</v>
      </c>
      <c r="E27" s="254" t="s">
        <v>126</v>
      </c>
      <c r="F27" s="280" t="s">
        <v>95</v>
      </c>
      <c r="G27" s="280" t="s">
        <v>96</v>
      </c>
      <c r="H27" s="280" t="s">
        <v>88</v>
      </c>
      <c r="I27" s="254" t="s">
        <v>127</v>
      </c>
      <c r="J27" s="280" t="s">
        <v>95</v>
      </c>
      <c r="K27" s="326" t="s">
        <v>96</v>
      </c>
    </row>
    <row r="28" customHeight="1" spans="1:11">
      <c r="A28" s="300" t="s">
        <v>87</v>
      </c>
      <c r="B28" s="149" t="s">
        <v>95</v>
      </c>
      <c r="C28" s="149" t="s">
        <v>96</v>
      </c>
      <c r="D28" s="149" t="s">
        <v>88</v>
      </c>
      <c r="E28" s="301" t="s">
        <v>94</v>
      </c>
      <c r="F28" s="149" t="s">
        <v>95</v>
      </c>
      <c r="G28" s="149" t="s">
        <v>96</v>
      </c>
      <c r="H28" s="149" t="s">
        <v>88</v>
      </c>
      <c r="I28" s="301" t="s">
        <v>105</v>
      </c>
      <c r="J28" s="149" t="s">
        <v>95</v>
      </c>
      <c r="K28" s="150" t="s">
        <v>96</v>
      </c>
    </row>
    <row r="29" customHeight="1" spans="1:11">
      <c r="A29" s="259" t="s">
        <v>98</v>
      </c>
      <c r="B29" s="302"/>
      <c r="C29" s="302"/>
      <c r="D29" s="302"/>
      <c r="E29" s="302"/>
      <c r="F29" s="302"/>
      <c r="G29" s="302"/>
      <c r="H29" s="302"/>
      <c r="I29" s="302"/>
      <c r="J29" s="302"/>
      <c r="K29" s="335"/>
    </row>
    <row r="30" customHeight="1" spans="1:11">
      <c r="A30" s="303"/>
      <c r="B30" s="304"/>
      <c r="C30" s="304"/>
      <c r="D30" s="304"/>
      <c r="E30" s="304"/>
      <c r="F30" s="304"/>
      <c r="G30" s="304"/>
      <c r="H30" s="304"/>
      <c r="I30" s="304"/>
      <c r="J30" s="304"/>
      <c r="K30" s="336"/>
    </row>
    <row r="31" customHeight="1" spans="1:11">
      <c r="A31" s="305" t="s">
        <v>186</v>
      </c>
      <c r="B31" s="305"/>
      <c r="C31" s="305"/>
      <c r="D31" s="305"/>
      <c r="E31" s="305"/>
      <c r="F31" s="305"/>
      <c r="G31" s="305"/>
      <c r="H31" s="305"/>
      <c r="I31" s="305"/>
      <c r="J31" s="305"/>
      <c r="K31" s="305"/>
    </row>
    <row r="32" ht="21" customHeight="1" spans="1:11">
      <c r="A32" s="306"/>
      <c r="B32" s="307"/>
      <c r="C32" s="307"/>
      <c r="D32" s="307"/>
      <c r="E32" s="307"/>
      <c r="F32" s="307"/>
      <c r="G32" s="307"/>
      <c r="H32" s="307"/>
      <c r="I32" s="307"/>
      <c r="J32" s="307"/>
      <c r="K32" s="337"/>
    </row>
    <row r="33" ht="21" customHeight="1" spans="1:11">
      <c r="A33" s="308"/>
      <c r="B33" s="309"/>
      <c r="C33" s="309"/>
      <c r="D33" s="309"/>
      <c r="E33" s="309"/>
      <c r="F33" s="309"/>
      <c r="G33" s="309"/>
      <c r="H33" s="309"/>
      <c r="I33" s="309"/>
      <c r="J33" s="309"/>
      <c r="K33" s="338"/>
    </row>
    <row r="34" ht="21" customHeight="1" spans="1:11">
      <c r="A34" s="308"/>
      <c r="B34" s="309"/>
      <c r="C34" s="309"/>
      <c r="D34" s="309"/>
      <c r="E34" s="309"/>
      <c r="F34" s="309"/>
      <c r="G34" s="309"/>
      <c r="H34" s="309"/>
      <c r="I34" s="309"/>
      <c r="J34" s="309"/>
      <c r="K34" s="338"/>
    </row>
    <row r="35" ht="21" customHeight="1" spans="1:11">
      <c r="A35" s="308"/>
      <c r="B35" s="309"/>
      <c r="C35" s="309"/>
      <c r="D35" s="309"/>
      <c r="E35" s="309"/>
      <c r="F35" s="309"/>
      <c r="G35" s="309"/>
      <c r="H35" s="309"/>
      <c r="I35" s="309"/>
      <c r="J35" s="309"/>
      <c r="K35" s="338"/>
    </row>
    <row r="36" ht="21" customHeight="1" spans="1:11">
      <c r="A36" s="308"/>
      <c r="B36" s="309"/>
      <c r="C36" s="309"/>
      <c r="D36" s="309"/>
      <c r="E36" s="309"/>
      <c r="F36" s="309"/>
      <c r="G36" s="309"/>
      <c r="H36" s="309"/>
      <c r="I36" s="309"/>
      <c r="J36" s="309"/>
      <c r="K36" s="338"/>
    </row>
    <row r="37" ht="21" customHeight="1" spans="1:11">
      <c r="A37" s="308"/>
      <c r="B37" s="309"/>
      <c r="C37" s="309"/>
      <c r="D37" s="309"/>
      <c r="E37" s="309"/>
      <c r="F37" s="309"/>
      <c r="G37" s="309"/>
      <c r="H37" s="309"/>
      <c r="I37" s="309"/>
      <c r="J37" s="309"/>
      <c r="K37" s="338"/>
    </row>
    <row r="38" ht="21" customHeight="1" spans="1:11">
      <c r="A38" s="308"/>
      <c r="B38" s="309"/>
      <c r="C38" s="309"/>
      <c r="D38" s="309"/>
      <c r="E38" s="309"/>
      <c r="F38" s="309"/>
      <c r="G38" s="309"/>
      <c r="H38" s="309"/>
      <c r="I38" s="309"/>
      <c r="J38" s="309"/>
      <c r="K38" s="338"/>
    </row>
    <row r="39" ht="21" customHeight="1" spans="1:11">
      <c r="A39" s="308"/>
      <c r="B39" s="309"/>
      <c r="C39" s="309"/>
      <c r="D39" s="309"/>
      <c r="E39" s="309"/>
      <c r="F39" s="309"/>
      <c r="G39" s="309"/>
      <c r="H39" s="309"/>
      <c r="I39" s="309"/>
      <c r="J39" s="309"/>
      <c r="K39" s="338"/>
    </row>
    <row r="40" ht="21" customHeight="1" spans="1:11">
      <c r="A40" s="308"/>
      <c r="B40" s="309"/>
      <c r="C40" s="309"/>
      <c r="D40" s="309"/>
      <c r="E40" s="309"/>
      <c r="F40" s="309"/>
      <c r="G40" s="309"/>
      <c r="H40" s="309"/>
      <c r="I40" s="309"/>
      <c r="J40" s="309"/>
      <c r="K40" s="338"/>
    </row>
    <row r="41" ht="21" customHeight="1" spans="1:11">
      <c r="A41" s="308"/>
      <c r="B41" s="309"/>
      <c r="C41" s="309"/>
      <c r="D41" s="309"/>
      <c r="E41" s="309"/>
      <c r="F41" s="309"/>
      <c r="G41" s="309"/>
      <c r="H41" s="309"/>
      <c r="I41" s="309"/>
      <c r="J41" s="309"/>
      <c r="K41" s="338"/>
    </row>
    <row r="42" ht="21" customHeight="1" spans="1:11">
      <c r="A42" s="308"/>
      <c r="B42" s="309"/>
      <c r="C42" s="309"/>
      <c r="D42" s="309"/>
      <c r="E42" s="309"/>
      <c r="F42" s="309"/>
      <c r="G42" s="309"/>
      <c r="H42" s="309"/>
      <c r="I42" s="309"/>
      <c r="J42" s="309"/>
      <c r="K42" s="338"/>
    </row>
    <row r="43" ht="17.25" customHeight="1" spans="1:11">
      <c r="A43" s="303" t="s">
        <v>187</v>
      </c>
      <c r="B43" s="304"/>
      <c r="C43" s="304"/>
      <c r="D43" s="304"/>
      <c r="E43" s="304"/>
      <c r="F43" s="304"/>
      <c r="G43" s="304"/>
      <c r="H43" s="304"/>
      <c r="I43" s="304"/>
      <c r="J43" s="304"/>
      <c r="K43" s="336"/>
    </row>
    <row r="44" customHeight="1" spans="1:11">
      <c r="A44" s="305" t="s">
        <v>188</v>
      </c>
      <c r="B44" s="305"/>
      <c r="C44" s="305"/>
      <c r="D44" s="305"/>
      <c r="E44" s="305"/>
      <c r="F44" s="305"/>
      <c r="G44" s="305"/>
      <c r="H44" s="305"/>
      <c r="I44" s="305"/>
      <c r="J44" s="305"/>
      <c r="K44" s="305"/>
    </row>
    <row r="45" ht="18" customHeight="1" spans="1:11">
      <c r="A45" s="310" t="s">
        <v>118</v>
      </c>
      <c r="B45" s="311"/>
      <c r="C45" s="311"/>
      <c r="D45" s="311"/>
      <c r="E45" s="311"/>
      <c r="F45" s="311"/>
      <c r="G45" s="311"/>
      <c r="H45" s="311"/>
      <c r="I45" s="311"/>
      <c r="J45" s="311"/>
      <c r="K45" s="339"/>
    </row>
    <row r="46" ht="18" customHeight="1" spans="1:11">
      <c r="A46" s="310" t="s">
        <v>189</v>
      </c>
      <c r="B46" s="311"/>
      <c r="C46" s="311"/>
      <c r="D46" s="311"/>
      <c r="E46" s="311"/>
      <c r="F46" s="311"/>
      <c r="G46" s="311"/>
      <c r="H46" s="311"/>
      <c r="I46" s="311"/>
      <c r="J46" s="311"/>
      <c r="K46" s="339"/>
    </row>
    <row r="47" ht="18" customHeight="1" spans="1:11">
      <c r="A47" s="298"/>
      <c r="B47" s="299"/>
      <c r="C47" s="299"/>
      <c r="D47" s="299"/>
      <c r="E47" s="299"/>
      <c r="F47" s="299"/>
      <c r="G47" s="299"/>
      <c r="H47" s="299"/>
      <c r="I47" s="299"/>
      <c r="J47" s="299"/>
      <c r="K47" s="334"/>
    </row>
    <row r="48" ht="21" customHeight="1" spans="1:11">
      <c r="A48" s="312" t="s">
        <v>129</v>
      </c>
      <c r="B48" s="313" t="s">
        <v>130</v>
      </c>
      <c r="C48" s="313"/>
      <c r="D48" s="314" t="s">
        <v>131</v>
      </c>
      <c r="E48" s="314"/>
      <c r="F48" s="314" t="s">
        <v>133</v>
      </c>
      <c r="G48" s="315"/>
      <c r="H48" s="316" t="s">
        <v>134</v>
      </c>
      <c r="I48" s="316"/>
      <c r="J48" s="313" t="s">
        <v>135</v>
      </c>
      <c r="K48" s="340"/>
    </row>
    <row r="49" customHeight="1" spans="1:11">
      <c r="A49" s="317" t="s">
        <v>136</v>
      </c>
      <c r="B49" s="318"/>
      <c r="C49" s="318"/>
      <c r="D49" s="318"/>
      <c r="E49" s="318"/>
      <c r="F49" s="318"/>
      <c r="G49" s="318"/>
      <c r="H49" s="318"/>
      <c r="I49" s="318"/>
      <c r="J49" s="318"/>
      <c r="K49" s="341"/>
    </row>
    <row r="50" customHeight="1" spans="1:11">
      <c r="A50" s="319"/>
      <c r="B50" s="320"/>
      <c r="C50" s="320"/>
      <c r="D50" s="320"/>
      <c r="E50" s="320"/>
      <c r="F50" s="320"/>
      <c r="G50" s="320"/>
      <c r="H50" s="320"/>
      <c r="I50" s="320"/>
      <c r="J50" s="320"/>
      <c r="K50" s="342"/>
    </row>
    <row r="51" customHeight="1" spans="1:11">
      <c r="A51" s="321"/>
      <c r="B51" s="322"/>
      <c r="C51" s="322"/>
      <c r="D51" s="322"/>
      <c r="E51" s="322"/>
      <c r="F51" s="322"/>
      <c r="G51" s="322"/>
      <c r="H51" s="322"/>
      <c r="I51" s="322"/>
      <c r="J51" s="322"/>
      <c r="K51" s="343"/>
    </row>
    <row r="52" ht="21" customHeight="1" spans="1:11">
      <c r="A52" s="312" t="s">
        <v>129</v>
      </c>
      <c r="B52" s="313" t="s">
        <v>130</v>
      </c>
      <c r="C52" s="313"/>
      <c r="D52" s="314" t="s">
        <v>131</v>
      </c>
      <c r="E52" s="314"/>
      <c r="F52" s="314" t="s">
        <v>133</v>
      </c>
      <c r="G52" s="315"/>
      <c r="H52" s="316" t="s">
        <v>134</v>
      </c>
      <c r="I52" s="316"/>
      <c r="J52" s="313" t="s">
        <v>135</v>
      </c>
      <c r="K52" s="34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23"/>
  <sheetViews>
    <sheetView workbookViewId="0">
      <selection activeCell="L15" sqref="L15"/>
    </sheetView>
  </sheetViews>
  <sheetFormatPr defaultColWidth="9" defaultRowHeight="14.25"/>
  <cols>
    <col min="1" max="1" width="13.625" style="83" customWidth="1"/>
    <col min="2" max="2" width="8.5" style="83" customWidth="1"/>
    <col min="3" max="3" width="8.5" style="84" customWidth="1"/>
    <col min="4" max="7" width="8.5" style="83" customWidth="1"/>
    <col min="8" max="8" width="3.875" style="83" customWidth="1"/>
    <col min="9" max="14" width="8.875" style="83" customWidth="1"/>
    <col min="15" max="17" width="8.875" style="221" customWidth="1"/>
    <col min="18" max="249" width="9" style="83"/>
    <col min="250" max="16384" width="9" style="86"/>
  </cols>
  <sheetData>
    <row r="1" s="83" customFormat="1" ht="29" customHeight="1" spans="1:252">
      <c r="A1" s="87" t="s">
        <v>139</v>
      </c>
      <c r="B1" s="89"/>
      <c r="C1" s="88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223"/>
      <c r="P1" s="223"/>
      <c r="Q1" s="223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</row>
    <row r="2" s="83" customFormat="1" ht="20" customHeight="1" spans="1:252">
      <c r="A2" s="90" t="s">
        <v>61</v>
      </c>
      <c r="B2" s="91" t="str">
        <f>首期!B4</f>
        <v>QACCAM95205</v>
      </c>
      <c r="C2" s="92"/>
      <c r="D2" s="93"/>
      <c r="E2" s="94" t="s">
        <v>67</v>
      </c>
      <c r="F2" s="95" t="s">
        <v>68</v>
      </c>
      <c r="G2" s="95"/>
      <c r="H2" s="95"/>
      <c r="I2" s="224" t="s">
        <v>57</v>
      </c>
      <c r="J2" s="126" t="s">
        <v>56</v>
      </c>
      <c r="K2" s="126"/>
      <c r="L2" s="126"/>
      <c r="M2" s="126"/>
      <c r="N2" s="126"/>
      <c r="O2" s="225"/>
      <c r="P2" s="225"/>
      <c r="Q2" s="242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</row>
    <row r="3" s="83" customFormat="1" spans="1:252">
      <c r="A3" s="96" t="s">
        <v>140</v>
      </c>
      <c r="B3" s="97" t="s">
        <v>141</v>
      </c>
      <c r="C3" s="98"/>
      <c r="D3" s="97"/>
      <c r="E3" s="97"/>
      <c r="F3" s="97"/>
      <c r="G3" s="97"/>
      <c r="H3" s="97"/>
      <c r="I3" s="226" t="s">
        <v>190</v>
      </c>
      <c r="J3" s="129"/>
      <c r="K3" s="129"/>
      <c r="L3" s="129"/>
      <c r="M3" s="129"/>
      <c r="N3" s="129"/>
      <c r="O3" s="64"/>
      <c r="P3" s="64"/>
      <c r="Q3" s="243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  <c r="IQ3" s="86"/>
      <c r="IR3" s="86"/>
    </row>
    <row r="4" s="83" customFormat="1" spans="1:252">
      <c r="A4" s="96"/>
      <c r="B4" s="99" t="s">
        <v>142</v>
      </c>
      <c r="C4" s="99" t="s">
        <v>143</v>
      </c>
      <c r="D4" s="100" t="s">
        <v>144</v>
      </c>
      <c r="E4" s="99" t="s">
        <v>145</v>
      </c>
      <c r="F4" s="99" t="s">
        <v>146</v>
      </c>
      <c r="G4" s="99" t="s">
        <v>147</v>
      </c>
      <c r="H4" s="101" t="s">
        <v>148</v>
      </c>
      <c r="I4" s="227"/>
      <c r="J4" s="228"/>
      <c r="K4" s="228"/>
      <c r="L4" s="228"/>
      <c r="M4" s="228"/>
      <c r="N4" s="228"/>
      <c r="O4" s="228"/>
      <c r="P4" s="64"/>
      <c r="Q4" s="244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</row>
    <row r="5" s="83" customFormat="1" ht="20" customHeight="1" spans="1:252">
      <c r="A5" s="96"/>
      <c r="B5" s="102"/>
      <c r="C5" s="102"/>
      <c r="D5" s="103"/>
      <c r="E5" s="103"/>
      <c r="F5" s="103"/>
      <c r="G5" s="103"/>
      <c r="H5" s="101"/>
      <c r="I5" s="229"/>
      <c r="J5" s="230"/>
      <c r="K5" s="230"/>
      <c r="L5" s="230"/>
      <c r="M5" s="230"/>
      <c r="N5" s="230"/>
      <c r="O5" s="230"/>
      <c r="P5" s="231"/>
      <c r="Q5" s="245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</row>
    <row r="6" s="83" customFormat="1" ht="20" customHeight="1" spans="1:252">
      <c r="A6" s="104" t="s">
        <v>152</v>
      </c>
      <c r="B6" s="105">
        <f t="shared" ref="B6:B9" si="0">C6-4</f>
        <v>44</v>
      </c>
      <c r="C6" s="105">
        <v>48</v>
      </c>
      <c r="D6" s="106">
        <f t="shared" ref="D6:G6" si="1">C6+4</f>
        <v>52</v>
      </c>
      <c r="E6" s="105">
        <f>C6+4</f>
        <v>52</v>
      </c>
      <c r="F6" s="105">
        <f t="shared" si="1"/>
        <v>56</v>
      </c>
      <c r="G6" s="105">
        <f t="shared" si="1"/>
        <v>60</v>
      </c>
      <c r="H6" s="107"/>
      <c r="I6" s="232"/>
      <c r="J6" s="233"/>
      <c r="K6" s="234"/>
      <c r="L6" s="233"/>
      <c r="M6" s="233"/>
      <c r="N6" s="233"/>
      <c r="O6" s="233"/>
      <c r="P6" s="235"/>
      <c r="Q6" s="24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</row>
    <row r="7" s="83" customFormat="1" ht="20" customHeight="1" spans="1:252">
      <c r="A7" s="104" t="s">
        <v>155</v>
      </c>
      <c r="B7" s="105">
        <f t="shared" si="0"/>
        <v>80</v>
      </c>
      <c r="C7" s="105">
        <v>84</v>
      </c>
      <c r="D7" s="106">
        <f t="shared" ref="D7:D9" si="2">C7+4</f>
        <v>88</v>
      </c>
      <c r="E7" s="105">
        <f t="shared" ref="E7:E9" si="3">C7+6</f>
        <v>90</v>
      </c>
      <c r="F7" s="105">
        <f t="shared" ref="F7:F9" si="4">E7+6</f>
        <v>96</v>
      </c>
      <c r="G7" s="105">
        <f t="shared" ref="G7:G9" si="5">F7+6</f>
        <v>102</v>
      </c>
      <c r="H7" s="107"/>
      <c r="I7" s="229"/>
      <c r="J7" s="230"/>
      <c r="K7" s="230"/>
      <c r="L7" s="230"/>
      <c r="M7" s="230"/>
      <c r="N7" s="230"/>
      <c r="O7" s="230"/>
      <c r="P7" s="231"/>
      <c r="Q7" s="245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</row>
    <row r="8" s="83" customFormat="1" ht="20" customHeight="1" spans="1:252">
      <c r="A8" s="104" t="s">
        <v>158</v>
      </c>
      <c r="B8" s="105">
        <f t="shared" si="0"/>
        <v>68</v>
      </c>
      <c r="C8" s="105">
        <v>72</v>
      </c>
      <c r="D8" s="106">
        <f t="shared" si="2"/>
        <v>76</v>
      </c>
      <c r="E8" s="105">
        <f t="shared" si="3"/>
        <v>78</v>
      </c>
      <c r="F8" s="105">
        <f t="shared" si="4"/>
        <v>84</v>
      </c>
      <c r="G8" s="105">
        <f t="shared" si="5"/>
        <v>90</v>
      </c>
      <c r="H8" s="107"/>
      <c r="I8" s="229"/>
      <c r="J8" s="230"/>
      <c r="K8" s="230"/>
      <c r="L8" s="230"/>
      <c r="M8" s="230"/>
      <c r="N8" s="230"/>
      <c r="O8" s="230"/>
      <c r="P8" s="231"/>
      <c r="Q8" s="245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</row>
    <row r="9" s="83" customFormat="1" ht="20" customHeight="1" spans="1:252">
      <c r="A9" s="104" t="s">
        <v>191</v>
      </c>
      <c r="B9" s="105">
        <f t="shared" si="0"/>
        <v>78</v>
      </c>
      <c r="C9" s="105">
        <v>82</v>
      </c>
      <c r="D9" s="106">
        <f t="shared" si="2"/>
        <v>86</v>
      </c>
      <c r="E9" s="105">
        <f t="shared" si="3"/>
        <v>88</v>
      </c>
      <c r="F9" s="105">
        <f t="shared" si="4"/>
        <v>94</v>
      </c>
      <c r="G9" s="105">
        <f t="shared" si="5"/>
        <v>100</v>
      </c>
      <c r="H9" s="107"/>
      <c r="I9" s="229"/>
      <c r="J9" s="230"/>
      <c r="K9" s="230"/>
      <c r="L9" s="230"/>
      <c r="M9" s="230"/>
      <c r="N9" s="230"/>
      <c r="O9" s="230"/>
      <c r="P9" s="231"/>
      <c r="Q9" s="245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</row>
    <row r="10" s="83" customFormat="1" ht="20" customHeight="1" spans="1:252">
      <c r="A10" s="108" t="s">
        <v>160</v>
      </c>
      <c r="B10" s="105">
        <f>C10-1</f>
        <v>37</v>
      </c>
      <c r="C10" s="105">
        <v>38</v>
      </c>
      <c r="D10" s="106">
        <f>C10+1</f>
        <v>39</v>
      </c>
      <c r="E10" s="105">
        <f>C10+1.5</f>
        <v>39.5</v>
      </c>
      <c r="F10" s="105">
        <f>E10+1.5</f>
        <v>41</v>
      </c>
      <c r="G10" s="105">
        <f>F10+1.5</f>
        <v>42.5</v>
      </c>
      <c r="H10" s="107"/>
      <c r="I10" s="229"/>
      <c r="J10" s="230"/>
      <c r="K10" s="230"/>
      <c r="L10" s="230"/>
      <c r="M10" s="230"/>
      <c r="N10" s="230"/>
      <c r="O10" s="230"/>
      <c r="P10" s="231"/>
      <c r="Q10" s="245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</row>
    <row r="11" s="83" customFormat="1" ht="20" customHeight="1" spans="1:252">
      <c r="A11" s="104" t="s">
        <v>192</v>
      </c>
      <c r="B11" s="105">
        <f>C11-1</f>
        <v>39</v>
      </c>
      <c r="C11" s="105">
        <v>40</v>
      </c>
      <c r="D11" s="106">
        <f>C11+1</f>
        <v>41</v>
      </c>
      <c r="E11" s="105">
        <f>C11+1.5</f>
        <v>41.5</v>
      </c>
      <c r="F11" s="105">
        <f>E11+1.5</f>
        <v>43</v>
      </c>
      <c r="G11" s="105">
        <f>F11+1.5</f>
        <v>44.5</v>
      </c>
      <c r="H11" s="107"/>
      <c r="I11" s="229"/>
      <c r="J11" s="230"/>
      <c r="K11" s="230"/>
      <c r="L11" s="230"/>
      <c r="M11" s="230"/>
      <c r="N11" s="230"/>
      <c r="O11" s="230"/>
      <c r="P11" s="231"/>
      <c r="Q11" s="245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</row>
    <row r="12" s="83" customFormat="1" ht="20" customHeight="1" spans="1:252">
      <c r="A12" s="104" t="s">
        <v>162</v>
      </c>
      <c r="B12" s="105">
        <f>C12-1.5</f>
        <v>30.5</v>
      </c>
      <c r="C12" s="105">
        <v>32</v>
      </c>
      <c r="D12" s="106">
        <f t="shared" ref="D12:G12" si="6">C12+2.2</f>
        <v>34.2</v>
      </c>
      <c r="E12" s="105">
        <f>C12+2.2</f>
        <v>34.2</v>
      </c>
      <c r="F12" s="105">
        <f t="shared" si="6"/>
        <v>36.4</v>
      </c>
      <c r="G12" s="105">
        <f t="shared" si="6"/>
        <v>38.6</v>
      </c>
      <c r="H12" s="107"/>
      <c r="I12" s="229"/>
      <c r="J12" s="230"/>
      <c r="K12" s="230"/>
      <c r="L12" s="230"/>
      <c r="M12" s="230"/>
      <c r="N12" s="230"/>
      <c r="O12" s="230"/>
      <c r="P12" s="231"/>
      <c r="Q12" s="245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</row>
    <row r="13" s="83" customFormat="1" ht="20" customHeight="1" spans="1:252">
      <c r="A13" s="104" t="s">
        <v>163</v>
      </c>
      <c r="B13" s="105">
        <f>C13-3.4</f>
        <v>42.6</v>
      </c>
      <c r="C13" s="105">
        <v>46</v>
      </c>
      <c r="D13" s="106">
        <f t="shared" ref="D13:G13" si="7">C13+3.4</f>
        <v>49.4</v>
      </c>
      <c r="E13" s="105">
        <f>C13+3.4</f>
        <v>49.4</v>
      </c>
      <c r="F13" s="105">
        <f t="shared" si="7"/>
        <v>52.8</v>
      </c>
      <c r="G13" s="105">
        <f t="shared" si="7"/>
        <v>56.2</v>
      </c>
      <c r="H13" s="107"/>
      <c r="I13" s="229"/>
      <c r="J13" s="230"/>
      <c r="K13" s="230"/>
      <c r="L13" s="230"/>
      <c r="M13" s="230"/>
      <c r="N13" s="230"/>
      <c r="O13" s="230"/>
      <c r="P13" s="231"/>
      <c r="Q13" s="245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</row>
    <row r="14" s="83" customFormat="1" ht="20" customHeight="1" spans="1:252">
      <c r="A14" s="104" t="s">
        <v>165</v>
      </c>
      <c r="B14" s="105">
        <f>C14-1.2</f>
        <v>14.8</v>
      </c>
      <c r="C14" s="105">
        <v>16</v>
      </c>
      <c r="D14" s="106">
        <f t="shared" ref="D14:G14" si="8">C14+1.2</f>
        <v>17.2</v>
      </c>
      <c r="E14" s="105">
        <f>C14+1.2</f>
        <v>17.2</v>
      </c>
      <c r="F14" s="105">
        <f t="shared" si="8"/>
        <v>18.4</v>
      </c>
      <c r="G14" s="105">
        <f t="shared" si="8"/>
        <v>19.6</v>
      </c>
      <c r="H14" s="109"/>
      <c r="I14" s="229"/>
      <c r="J14" s="230"/>
      <c r="K14" s="230"/>
      <c r="L14" s="230"/>
      <c r="M14" s="230"/>
      <c r="N14" s="230"/>
      <c r="O14" s="230"/>
      <c r="P14" s="231"/>
      <c r="Q14" s="245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</row>
    <row r="15" s="83" customFormat="1" ht="20" customHeight="1" spans="1:252">
      <c r="A15" s="104" t="s">
        <v>168</v>
      </c>
      <c r="B15" s="105">
        <f>C15-0.8</f>
        <v>12.7</v>
      </c>
      <c r="C15" s="105">
        <v>13.5</v>
      </c>
      <c r="D15" s="106">
        <f>C15+0.8</f>
        <v>14.3</v>
      </c>
      <c r="E15" s="105">
        <f>C15+1</f>
        <v>14.5</v>
      </c>
      <c r="F15" s="105">
        <f>E15+1</f>
        <v>15.5</v>
      </c>
      <c r="G15" s="105">
        <f>F15+0.8</f>
        <v>16.3</v>
      </c>
      <c r="H15" s="109"/>
      <c r="I15" s="229"/>
      <c r="J15" s="230"/>
      <c r="K15" s="230"/>
      <c r="L15" s="230"/>
      <c r="M15" s="230"/>
      <c r="N15" s="230"/>
      <c r="O15" s="230"/>
      <c r="P15" s="231"/>
      <c r="Q15" s="245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</row>
    <row r="16" s="83" customFormat="1" ht="20" customHeight="1" spans="1:252">
      <c r="A16" s="104" t="s">
        <v>193</v>
      </c>
      <c r="B16" s="110">
        <f>C16-0.2</f>
        <v>11.3</v>
      </c>
      <c r="C16" s="110">
        <v>11.5</v>
      </c>
      <c r="D16" s="111">
        <f>C16+0.2</f>
        <v>11.7</v>
      </c>
      <c r="E16" s="110">
        <f>C16+0.4</f>
        <v>11.9</v>
      </c>
      <c r="F16" s="110">
        <f>E16+0.4</f>
        <v>12.3</v>
      </c>
      <c r="G16" s="110">
        <f>F16+0.4</f>
        <v>12.7</v>
      </c>
      <c r="H16" s="109"/>
      <c r="I16" s="229"/>
      <c r="J16" s="230"/>
      <c r="K16" s="230"/>
      <c r="L16" s="230"/>
      <c r="M16" s="230"/>
      <c r="N16" s="230"/>
      <c r="O16" s="230"/>
      <c r="P16" s="231"/>
      <c r="Q16" s="245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</row>
    <row r="17" s="83" customFormat="1" ht="20" customHeight="1" spans="1:252">
      <c r="A17" s="104" t="s">
        <v>169</v>
      </c>
      <c r="B17" s="110">
        <f>C17-0.2</f>
        <v>8.8</v>
      </c>
      <c r="C17" s="110">
        <v>9</v>
      </c>
      <c r="D17" s="111">
        <f>C17+0.2</f>
        <v>9.2</v>
      </c>
      <c r="E17" s="110">
        <f>C17+0.4</f>
        <v>9.4</v>
      </c>
      <c r="F17" s="110">
        <f>E17+0.4</f>
        <v>9.8</v>
      </c>
      <c r="G17" s="110">
        <f>F17+0.4</f>
        <v>10.2</v>
      </c>
      <c r="H17" s="112"/>
      <c r="I17" s="229"/>
      <c r="J17" s="230"/>
      <c r="K17" s="230"/>
      <c r="L17" s="230"/>
      <c r="M17" s="230"/>
      <c r="N17" s="230"/>
      <c r="O17" s="230"/>
      <c r="P17" s="231"/>
      <c r="Q17" s="245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</row>
    <row r="18" s="83" customFormat="1" ht="20" customHeight="1" spans="1:252">
      <c r="A18" s="104" t="s">
        <v>171</v>
      </c>
      <c r="B18" s="110">
        <v>16</v>
      </c>
      <c r="C18" s="110">
        <v>16</v>
      </c>
      <c r="D18" s="111">
        <v>17</v>
      </c>
      <c r="E18" s="110">
        <v>17</v>
      </c>
      <c r="F18" s="110">
        <v>19</v>
      </c>
      <c r="G18" s="110">
        <v>19</v>
      </c>
      <c r="H18" s="112"/>
      <c r="I18" s="229"/>
      <c r="J18" s="230"/>
      <c r="K18" s="230"/>
      <c r="L18" s="230"/>
      <c r="M18" s="230"/>
      <c r="N18" s="230"/>
      <c r="O18" s="230"/>
      <c r="P18" s="231"/>
      <c r="Q18" s="245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</row>
    <row r="19" s="83" customFormat="1" ht="20" customHeight="1" spans="1:252">
      <c r="A19" s="108" t="s">
        <v>172</v>
      </c>
      <c r="B19" s="113">
        <v>4.5</v>
      </c>
      <c r="C19" s="110">
        <v>4.5</v>
      </c>
      <c r="D19" s="114">
        <v>4.5</v>
      </c>
      <c r="E19" s="113">
        <v>4.5</v>
      </c>
      <c r="F19" s="113">
        <v>4.5</v>
      </c>
      <c r="G19" s="113">
        <v>4.5</v>
      </c>
      <c r="H19" s="115"/>
      <c r="I19" s="229"/>
      <c r="J19" s="230"/>
      <c r="K19" s="230"/>
      <c r="L19" s="230"/>
      <c r="M19" s="230"/>
      <c r="N19" s="230"/>
      <c r="O19" s="230"/>
      <c r="P19" s="231"/>
      <c r="Q19" s="245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</row>
    <row r="20" s="83" customFormat="1" ht="20" customHeight="1" spans="1:252">
      <c r="A20" s="116"/>
      <c r="B20" s="117"/>
      <c r="C20" s="117"/>
      <c r="D20" s="117"/>
      <c r="E20" s="118"/>
      <c r="F20" s="117"/>
      <c r="G20" s="117"/>
      <c r="H20" s="117"/>
      <c r="I20" s="236"/>
      <c r="J20" s="237"/>
      <c r="K20" s="238"/>
      <c r="L20" s="237"/>
      <c r="M20" s="237"/>
      <c r="N20" s="238"/>
      <c r="O20" s="238"/>
      <c r="P20" s="239"/>
      <c r="Q20" s="247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</row>
    <row r="21" s="83" customFormat="1" ht="16.5" spans="1:252">
      <c r="A21" s="119"/>
      <c r="B21" s="120"/>
      <c r="C21" s="120"/>
      <c r="D21" s="121"/>
      <c r="E21" s="120"/>
      <c r="F21" s="120"/>
      <c r="G21" s="222"/>
      <c r="O21" s="223"/>
      <c r="P21" s="223"/>
      <c r="Q21" s="223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  <c r="IP21" s="86"/>
      <c r="IQ21" s="86"/>
      <c r="IR21" s="86"/>
    </row>
    <row r="22" s="83" customFormat="1" spans="1:252">
      <c r="A22" s="122" t="s">
        <v>174</v>
      </c>
      <c r="B22" s="122"/>
      <c r="C22" s="123"/>
      <c r="O22" s="223"/>
      <c r="P22" s="223"/>
      <c r="Q22" s="223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86"/>
      <c r="CV22" s="86"/>
      <c r="CW22" s="86"/>
      <c r="CX22" s="86"/>
      <c r="CY22" s="86"/>
      <c r="CZ22" s="86"/>
      <c r="DA22" s="86"/>
      <c r="DB22" s="86"/>
      <c r="DC22" s="86"/>
      <c r="DD22" s="86"/>
      <c r="DE22" s="86"/>
      <c r="DF22" s="86"/>
      <c r="DG22" s="86"/>
      <c r="DH22" s="86"/>
      <c r="DI22" s="86"/>
      <c r="DJ22" s="86"/>
      <c r="DK22" s="86"/>
      <c r="DL22" s="86"/>
      <c r="DM22" s="86"/>
      <c r="DN22" s="86"/>
      <c r="DO22" s="86"/>
      <c r="DP22" s="86"/>
      <c r="DQ22" s="86"/>
      <c r="DR22" s="86"/>
      <c r="DS22" s="86"/>
      <c r="DT22" s="86"/>
      <c r="DU22" s="86"/>
      <c r="DV22" s="86"/>
      <c r="DW22" s="86"/>
      <c r="DX22" s="86"/>
      <c r="DY22" s="86"/>
      <c r="DZ22" s="86"/>
      <c r="EA22" s="86"/>
      <c r="EB22" s="86"/>
      <c r="EC22" s="86"/>
      <c r="ED22" s="86"/>
      <c r="EE22" s="86"/>
      <c r="EF22" s="86"/>
      <c r="EG22" s="86"/>
      <c r="EH22" s="86"/>
      <c r="EI22" s="86"/>
      <c r="EJ22" s="86"/>
      <c r="EK22" s="86"/>
      <c r="EL22" s="86"/>
      <c r="EM22" s="86"/>
      <c r="EN22" s="86"/>
      <c r="EO22" s="86"/>
      <c r="EP22" s="86"/>
      <c r="EQ22" s="86"/>
      <c r="ER22" s="86"/>
      <c r="ES22" s="86"/>
      <c r="ET22" s="86"/>
      <c r="EU22" s="86"/>
      <c r="EV22" s="86"/>
      <c r="EW22" s="86"/>
      <c r="EX22" s="86"/>
      <c r="EY22" s="86"/>
      <c r="EZ22" s="86"/>
      <c r="FA22" s="86"/>
      <c r="FB22" s="86"/>
      <c r="FC22" s="86"/>
      <c r="FD22" s="86"/>
      <c r="FE22" s="86"/>
      <c r="FF22" s="86"/>
      <c r="FG22" s="86"/>
      <c r="FH22" s="86"/>
      <c r="FI22" s="86"/>
      <c r="FJ22" s="86"/>
      <c r="FK22" s="86"/>
      <c r="FL22" s="86"/>
      <c r="FM22" s="86"/>
      <c r="FN22" s="86"/>
      <c r="FO22" s="86"/>
      <c r="FP22" s="86"/>
      <c r="FQ22" s="86"/>
      <c r="FR22" s="86"/>
      <c r="FS22" s="86"/>
      <c r="FT22" s="86"/>
      <c r="FU22" s="86"/>
      <c r="FV22" s="86"/>
      <c r="FW22" s="86"/>
      <c r="FX22" s="86"/>
      <c r="FY22" s="86"/>
      <c r="FZ22" s="86"/>
      <c r="GA22" s="86"/>
      <c r="GB22" s="86"/>
      <c r="GC22" s="86"/>
      <c r="GD22" s="86"/>
      <c r="GE22" s="86"/>
      <c r="GF22" s="86"/>
      <c r="GG22" s="86"/>
      <c r="GH22" s="86"/>
      <c r="GI22" s="86"/>
      <c r="GJ22" s="86"/>
      <c r="GK22" s="86"/>
      <c r="GL22" s="86"/>
      <c r="GM22" s="86"/>
      <c r="GN22" s="86"/>
      <c r="GO22" s="86"/>
      <c r="GP22" s="86"/>
      <c r="GQ22" s="86"/>
      <c r="GR22" s="86"/>
      <c r="GS22" s="86"/>
      <c r="GT22" s="86"/>
      <c r="GU22" s="86"/>
      <c r="GV22" s="86"/>
      <c r="GW22" s="86"/>
      <c r="GX22" s="86"/>
      <c r="GY22" s="86"/>
      <c r="GZ22" s="86"/>
      <c r="HA22" s="86"/>
      <c r="HB22" s="86"/>
      <c r="HC22" s="86"/>
      <c r="HD22" s="86"/>
      <c r="HE22" s="86"/>
      <c r="HF22" s="86"/>
      <c r="HG22" s="86"/>
      <c r="HH22" s="86"/>
      <c r="HI22" s="86"/>
      <c r="HJ22" s="86"/>
      <c r="HK22" s="86"/>
      <c r="HL22" s="86"/>
      <c r="HM22" s="86"/>
      <c r="HN22" s="86"/>
      <c r="HO22" s="86"/>
      <c r="HP22" s="86"/>
      <c r="HQ22" s="86"/>
      <c r="HR22" s="86"/>
      <c r="HS22" s="86"/>
      <c r="HT22" s="86"/>
      <c r="HU22" s="86"/>
      <c r="HV22" s="86"/>
      <c r="HW22" s="86"/>
      <c r="HX22" s="86"/>
      <c r="HY22" s="86"/>
      <c r="HZ22" s="86"/>
      <c r="IA22" s="86"/>
      <c r="IB22" s="86"/>
      <c r="IC22" s="86"/>
      <c r="ID22" s="86"/>
      <c r="IE22" s="86"/>
      <c r="IF22" s="86"/>
      <c r="IG22" s="86"/>
      <c r="IH22" s="86"/>
      <c r="II22" s="86"/>
      <c r="IJ22" s="86"/>
      <c r="IK22" s="86"/>
      <c r="IL22" s="86"/>
      <c r="IM22" s="86"/>
      <c r="IN22" s="86"/>
      <c r="IO22" s="86"/>
      <c r="IP22" s="86"/>
      <c r="IQ22" s="86"/>
      <c r="IR22" s="86"/>
    </row>
    <row r="23" s="83" customFormat="1" spans="3:252">
      <c r="C23" s="84"/>
      <c r="I23" s="138" t="s">
        <v>175</v>
      </c>
      <c r="J23" s="240"/>
      <c r="K23" s="241"/>
      <c r="M23" s="138" t="s">
        <v>176</v>
      </c>
      <c r="N23" s="138"/>
      <c r="O23" s="138" t="s">
        <v>177</v>
      </c>
      <c r="P23" s="138"/>
      <c r="Q23" s="83" t="s">
        <v>135</v>
      </c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  <c r="BP23" s="86"/>
      <c r="BQ23" s="86"/>
      <c r="BR23" s="86"/>
      <c r="BS23" s="86"/>
      <c r="BT23" s="86"/>
      <c r="BU23" s="86"/>
      <c r="BV23" s="86"/>
      <c r="BW23" s="86"/>
      <c r="BX23" s="86"/>
      <c r="BY23" s="86"/>
      <c r="BZ23" s="86"/>
      <c r="CA23" s="86"/>
      <c r="CB23" s="86"/>
      <c r="CC23" s="86"/>
      <c r="CD23" s="86"/>
      <c r="CE23" s="86"/>
      <c r="CF23" s="86"/>
      <c r="CG23" s="86"/>
      <c r="CH23" s="86"/>
      <c r="CI23" s="86"/>
      <c r="CJ23" s="86"/>
      <c r="CK23" s="86"/>
      <c r="CL23" s="86"/>
      <c r="CM23" s="86"/>
      <c r="CN23" s="86"/>
      <c r="CO23" s="86"/>
      <c r="CP23" s="86"/>
      <c r="CQ23" s="86"/>
      <c r="CR23" s="86"/>
      <c r="CS23" s="86"/>
      <c r="CT23" s="86"/>
      <c r="CU23" s="86"/>
      <c r="CV23" s="86"/>
      <c r="CW23" s="86"/>
      <c r="CX23" s="86"/>
      <c r="CY23" s="86"/>
      <c r="CZ23" s="86"/>
      <c r="DA23" s="86"/>
      <c r="DB23" s="86"/>
      <c r="DC23" s="86"/>
      <c r="DD23" s="86"/>
      <c r="DE23" s="86"/>
      <c r="DF23" s="86"/>
      <c r="DG23" s="86"/>
      <c r="DH23" s="86"/>
      <c r="DI23" s="86"/>
      <c r="DJ23" s="86"/>
      <c r="DK23" s="86"/>
      <c r="DL23" s="86"/>
      <c r="DM23" s="86"/>
      <c r="DN23" s="86"/>
      <c r="DO23" s="86"/>
      <c r="DP23" s="86"/>
      <c r="DQ23" s="86"/>
      <c r="DR23" s="86"/>
      <c r="DS23" s="86"/>
      <c r="DT23" s="86"/>
      <c r="DU23" s="86"/>
      <c r="DV23" s="86"/>
      <c r="DW23" s="86"/>
      <c r="DX23" s="86"/>
      <c r="DY23" s="86"/>
      <c r="DZ23" s="86"/>
      <c r="EA23" s="86"/>
      <c r="EB23" s="86"/>
      <c r="EC23" s="86"/>
      <c r="ED23" s="86"/>
      <c r="EE23" s="86"/>
      <c r="EF23" s="86"/>
      <c r="EG23" s="86"/>
      <c r="EH23" s="86"/>
      <c r="EI23" s="86"/>
      <c r="EJ23" s="86"/>
      <c r="EK23" s="86"/>
      <c r="EL23" s="86"/>
      <c r="EM23" s="86"/>
      <c r="EN23" s="86"/>
      <c r="EO23" s="86"/>
      <c r="EP23" s="86"/>
      <c r="EQ23" s="86"/>
      <c r="ER23" s="86"/>
      <c r="ES23" s="86"/>
      <c r="ET23" s="86"/>
      <c r="EU23" s="86"/>
      <c r="EV23" s="86"/>
      <c r="EW23" s="86"/>
      <c r="EX23" s="86"/>
      <c r="EY23" s="86"/>
      <c r="EZ23" s="86"/>
      <c r="FA23" s="86"/>
      <c r="FB23" s="86"/>
      <c r="FC23" s="86"/>
      <c r="FD23" s="86"/>
      <c r="FE23" s="86"/>
      <c r="FF23" s="86"/>
      <c r="FG23" s="86"/>
      <c r="FH23" s="86"/>
      <c r="FI23" s="86"/>
      <c r="FJ23" s="86"/>
      <c r="FK23" s="86"/>
      <c r="FL23" s="86"/>
      <c r="FM23" s="86"/>
      <c r="FN23" s="86"/>
      <c r="FO23" s="86"/>
      <c r="FP23" s="86"/>
      <c r="FQ23" s="86"/>
      <c r="FR23" s="86"/>
      <c r="FS23" s="86"/>
      <c r="FT23" s="86"/>
      <c r="FU23" s="86"/>
      <c r="FV23" s="86"/>
      <c r="FW23" s="86"/>
      <c r="FX23" s="86"/>
      <c r="FY23" s="86"/>
      <c r="FZ23" s="86"/>
      <c r="GA23" s="86"/>
      <c r="GB23" s="86"/>
      <c r="GC23" s="86"/>
      <c r="GD23" s="86"/>
      <c r="GE23" s="86"/>
      <c r="GF23" s="86"/>
      <c r="GG23" s="86"/>
      <c r="GH23" s="86"/>
      <c r="GI23" s="86"/>
      <c r="GJ23" s="86"/>
      <c r="GK23" s="86"/>
      <c r="GL23" s="86"/>
      <c r="GM23" s="86"/>
      <c r="GN23" s="86"/>
      <c r="GO23" s="86"/>
      <c r="GP23" s="86"/>
      <c r="GQ23" s="86"/>
      <c r="GR23" s="86"/>
      <c r="GS23" s="86"/>
      <c r="GT23" s="86"/>
      <c r="GU23" s="86"/>
      <c r="GV23" s="86"/>
      <c r="GW23" s="86"/>
      <c r="GX23" s="86"/>
      <c r="GY23" s="86"/>
      <c r="GZ23" s="86"/>
      <c r="HA23" s="86"/>
      <c r="HB23" s="86"/>
      <c r="HC23" s="86"/>
      <c r="HD23" s="86"/>
      <c r="HE23" s="86"/>
      <c r="HF23" s="86"/>
      <c r="HG23" s="86"/>
      <c r="HH23" s="86"/>
      <c r="HI23" s="86"/>
      <c r="HJ23" s="86"/>
      <c r="HK23" s="86"/>
      <c r="HL23" s="86"/>
      <c r="HM23" s="86"/>
      <c r="HN23" s="86"/>
      <c r="HO23" s="86"/>
      <c r="HP23" s="86"/>
      <c r="HQ23" s="86"/>
      <c r="HR23" s="86"/>
      <c r="HS23" s="86"/>
      <c r="HT23" s="86"/>
      <c r="HU23" s="86"/>
      <c r="HV23" s="86"/>
      <c r="HW23" s="86"/>
      <c r="HX23" s="86"/>
      <c r="HY23" s="86"/>
      <c r="HZ23" s="86"/>
      <c r="IA23" s="86"/>
      <c r="IB23" s="86"/>
      <c r="IC23" s="86"/>
      <c r="ID23" s="86"/>
      <c r="IE23" s="86"/>
      <c r="IF23" s="86"/>
      <c r="IG23" s="86"/>
      <c r="IH23" s="86"/>
      <c r="II23" s="86"/>
      <c r="IJ23" s="86"/>
      <c r="IK23" s="86"/>
      <c r="IL23" s="86"/>
      <c r="IM23" s="86"/>
      <c r="IN23" s="86"/>
      <c r="IO23" s="86"/>
      <c r="IP23" s="86"/>
      <c r="IQ23" s="86"/>
      <c r="IR23" s="86"/>
    </row>
  </sheetData>
  <mergeCells count="8">
    <mergeCell ref="A1:N1"/>
    <mergeCell ref="B2:D2"/>
    <mergeCell ref="F2:H2"/>
    <mergeCell ref="J2:N2"/>
    <mergeCell ref="B3:H3"/>
    <mergeCell ref="I3:N3"/>
    <mergeCell ref="A3:A5"/>
    <mergeCell ref="H4:H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M18" sqref="M18"/>
    </sheetView>
  </sheetViews>
  <sheetFormatPr defaultColWidth="10.125" defaultRowHeight="14.25"/>
  <cols>
    <col min="1" max="1" width="9.625" style="142" customWidth="1"/>
    <col min="2" max="2" width="11.125" style="142" customWidth="1"/>
    <col min="3" max="3" width="9.125" style="142" customWidth="1"/>
    <col min="4" max="4" width="9.5" style="142" customWidth="1"/>
    <col min="5" max="5" width="11.375" style="142" customWidth="1"/>
    <col min="6" max="6" width="10.375" style="142" customWidth="1"/>
    <col min="7" max="7" width="9.5" style="142" customWidth="1"/>
    <col min="8" max="8" width="9.125" style="142" customWidth="1"/>
    <col min="9" max="9" width="8.125" style="142" customWidth="1"/>
    <col min="10" max="10" width="10.5" style="142" customWidth="1"/>
    <col min="11" max="11" width="12.125" style="142" customWidth="1"/>
    <col min="12" max="16384" width="10.125" style="142"/>
  </cols>
  <sheetData>
    <row r="1" ht="23.25" spans="1:11">
      <c r="A1" s="143" t="s">
        <v>194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ht="18" customHeight="1" spans="1:11">
      <c r="A2" s="144" t="s">
        <v>53</v>
      </c>
      <c r="B2" s="145" t="s">
        <v>54</v>
      </c>
      <c r="C2" s="145"/>
      <c r="D2" s="146" t="s">
        <v>61</v>
      </c>
      <c r="E2" s="147" t="str">
        <f>首期!B4</f>
        <v>QACCAM95205</v>
      </c>
      <c r="F2" s="148" t="s">
        <v>195</v>
      </c>
      <c r="G2" s="149" t="s">
        <v>68</v>
      </c>
      <c r="H2" s="150"/>
      <c r="I2" s="178" t="s">
        <v>57</v>
      </c>
      <c r="J2" s="197" t="s">
        <v>56</v>
      </c>
      <c r="K2" s="198"/>
    </row>
    <row r="3" ht="18" customHeight="1" spans="1:11">
      <c r="A3" s="151" t="s">
        <v>75</v>
      </c>
      <c r="B3" s="152">
        <f>首期!B7</f>
        <v>3084</v>
      </c>
      <c r="C3" s="152"/>
      <c r="D3" s="153" t="s">
        <v>196</v>
      </c>
      <c r="E3" s="154">
        <v>45468</v>
      </c>
      <c r="F3" s="155"/>
      <c r="G3" s="155"/>
      <c r="H3" s="156" t="s">
        <v>197</v>
      </c>
      <c r="I3" s="156"/>
      <c r="J3" s="156"/>
      <c r="K3" s="199"/>
    </row>
    <row r="4" ht="18" customHeight="1" spans="1:11">
      <c r="A4" s="157" t="s">
        <v>71</v>
      </c>
      <c r="B4" s="152">
        <v>1</v>
      </c>
      <c r="C4" s="152">
        <v>6</v>
      </c>
      <c r="D4" s="158" t="s">
        <v>198</v>
      </c>
      <c r="E4" s="155" t="s">
        <v>199</v>
      </c>
      <c r="F4" s="155"/>
      <c r="G4" s="155"/>
      <c r="H4" s="158" t="s">
        <v>200</v>
      </c>
      <c r="I4" s="158"/>
      <c r="J4" s="170" t="s">
        <v>65</v>
      </c>
      <c r="K4" s="200" t="s">
        <v>66</v>
      </c>
    </row>
    <row r="5" ht="18" customHeight="1" spans="1:11">
      <c r="A5" s="157" t="s">
        <v>201</v>
      </c>
      <c r="B5" s="152">
        <v>1</v>
      </c>
      <c r="C5" s="152"/>
      <c r="D5" s="153" t="s">
        <v>202</v>
      </c>
      <c r="E5" s="153"/>
      <c r="G5" s="153"/>
      <c r="H5" s="158" t="s">
        <v>203</v>
      </c>
      <c r="I5" s="158"/>
      <c r="J5" s="170" t="s">
        <v>65</v>
      </c>
      <c r="K5" s="200" t="s">
        <v>66</v>
      </c>
    </row>
    <row r="6" ht="18" customHeight="1" spans="1:13">
      <c r="A6" s="159" t="s">
        <v>204</v>
      </c>
      <c r="B6" s="160">
        <v>125</v>
      </c>
      <c r="C6" s="160"/>
      <c r="D6" s="161" t="s">
        <v>205</v>
      </c>
      <c r="E6" s="162"/>
      <c r="F6" s="162"/>
      <c r="G6" s="161"/>
      <c r="H6" s="163" t="s">
        <v>206</v>
      </c>
      <c r="I6" s="163"/>
      <c r="J6" s="162" t="s">
        <v>65</v>
      </c>
      <c r="K6" s="201" t="s">
        <v>66</v>
      </c>
      <c r="M6" s="202"/>
    </row>
    <row r="7" ht="18" customHeight="1" spans="1:11">
      <c r="A7" s="164"/>
      <c r="B7" s="165"/>
      <c r="C7" s="165"/>
      <c r="D7" s="164"/>
      <c r="E7" s="165"/>
      <c r="F7" s="166"/>
      <c r="G7" s="164"/>
      <c r="H7" s="166"/>
      <c r="I7" s="165"/>
      <c r="J7" s="165"/>
      <c r="K7" s="165"/>
    </row>
    <row r="8" ht="18" customHeight="1" spans="1:11">
      <c r="A8" s="167" t="s">
        <v>207</v>
      </c>
      <c r="B8" s="148" t="s">
        <v>208</v>
      </c>
      <c r="C8" s="148" t="s">
        <v>209</v>
      </c>
      <c r="D8" s="148" t="s">
        <v>210</v>
      </c>
      <c r="E8" s="148" t="s">
        <v>211</v>
      </c>
      <c r="F8" s="148" t="s">
        <v>212</v>
      </c>
      <c r="G8" s="168" t="s">
        <v>213</v>
      </c>
      <c r="H8" s="169"/>
      <c r="I8" s="169"/>
      <c r="J8" s="169"/>
      <c r="K8" s="203"/>
    </row>
    <row r="9" ht="18" customHeight="1" spans="1:11">
      <c r="A9" s="157" t="s">
        <v>214</v>
      </c>
      <c r="B9" s="158"/>
      <c r="C9" s="170" t="s">
        <v>65</v>
      </c>
      <c r="D9" s="170" t="s">
        <v>66</v>
      </c>
      <c r="E9" s="153" t="s">
        <v>215</v>
      </c>
      <c r="F9" s="171" t="s">
        <v>216</v>
      </c>
      <c r="G9" s="172"/>
      <c r="H9" s="173"/>
      <c r="I9" s="173"/>
      <c r="J9" s="173"/>
      <c r="K9" s="204"/>
    </row>
    <row r="10" ht="18" customHeight="1" spans="1:11">
      <c r="A10" s="157" t="s">
        <v>217</v>
      </c>
      <c r="B10" s="158"/>
      <c r="C10" s="170" t="s">
        <v>65</v>
      </c>
      <c r="D10" s="170" t="s">
        <v>66</v>
      </c>
      <c r="E10" s="153" t="s">
        <v>218</v>
      </c>
      <c r="F10" s="171" t="s">
        <v>219</v>
      </c>
      <c r="G10" s="172" t="s">
        <v>220</v>
      </c>
      <c r="H10" s="173"/>
      <c r="I10" s="173"/>
      <c r="J10" s="173"/>
      <c r="K10" s="204"/>
    </row>
    <row r="11" ht="18" customHeight="1" spans="1:11">
      <c r="A11" s="174" t="s">
        <v>180</v>
      </c>
      <c r="B11" s="175"/>
      <c r="C11" s="175"/>
      <c r="D11" s="175"/>
      <c r="E11" s="175"/>
      <c r="F11" s="175"/>
      <c r="G11" s="175"/>
      <c r="H11" s="175"/>
      <c r="I11" s="175"/>
      <c r="J11" s="175"/>
      <c r="K11" s="205"/>
    </row>
    <row r="12" ht="18" customHeight="1" spans="1:11">
      <c r="A12" s="151" t="s">
        <v>89</v>
      </c>
      <c r="B12" s="170" t="s">
        <v>85</v>
      </c>
      <c r="C12" s="170" t="s">
        <v>86</v>
      </c>
      <c r="D12" s="171"/>
      <c r="E12" s="153" t="s">
        <v>87</v>
      </c>
      <c r="F12" s="170" t="s">
        <v>85</v>
      </c>
      <c r="G12" s="170" t="s">
        <v>86</v>
      </c>
      <c r="H12" s="170"/>
      <c r="I12" s="153" t="s">
        <v>221</v>
      </c>
      <c r="J12" s="170" t="s">
        <v>85</v>
      </c>
      <c r="K12" s="200" t="s">
        <v>86</v>
      </c>
    </row>
    <row r="13" ht="18" customHeight="1" spans="1:11">
      <c r="A13" s="151" t="s">
        <v>92</v>
      </c>
      <c r="B13" s="170" t="s">
        <v>85</v>
      </c>
      <c r="C13" s="170" t="s">
        <v>86</v>
      </c>
      <c r="D13" s="171"/>
      <c r="E13" s="153" t="s">
        <v>97</v>
      </c>
      <c r="F13" s="170" t="s">
        <v>85</v>
      </c>
      <c r="G13" s="170" t="s">
        <v>86</v>
      </c>
      <c r="H13" s="170"/>
      <c r="I13" s="153" t="s">
        <v>222</v>
      </c>
      <c r="J13" s="170" t="s">
        <v>85</v>
      </c>
      <c r="K13" s="200" t="s">
        <v>86</v>
      </c>
    </row>
    <row r="14" ht="18" customHeight="1" spans="1:11">
      <c r="A14" s="159" t="s">
        <v>223</v>
      </c>
      <c r="B14" s="162" t="s">
        <v>85</v>
      </c>
      <c r="C14" s="162" t="s">
        <v>86</v>
      </c>
      <c r="D14" s="176"/>
      <c r="E14" s="161" t="s">
        <v>224</v>
      </c>
      <c r="F14" s="162" t="s">
        <v>85</v>
      </c>
      <c r="G14" s="162" t="s">
        <v>86</v>
      </c>
      <c r="H14" s="162"/>
      <c r="I14" s="161" t="s">
        <v>225</v>
      </c>
      <c r="J14" s="162" t="s">
        <v>85</v>
      </c>
      <c r="K14" s="201" t="s">
        <v>86</v>
      </c>
    </row>
    <row r="15" ht="18" customHeight="1" spans="1:11">
      <c r="A15" s="164"/>
      <c r="B15" s="177"/>
      <c r="C15" s="177"/>
      <c r="D15" s="165"/>
      <c r="E15" s="164"/>
      <c r="F15" s="177"/>
      <c r="G15" s="177"/>
      <c r="H15" s="177"/>
      <c r="I15" s="164"/>
      <c r="J15" s="177"/>
      <c r="K15" s="177"/>
    </row>
    <row r="16" s="140" customFormat="1" ht="18" customHeight="1" spans="1:11">
      <c r="A16" s="144" t="s">
        <v>226</v>
      </c>
      <c r="B16" s="178"/>
      <c r="C16" s="178"/>
      <c r="D16" s="178"/>
      <c r="E16" s="178"/>
      <c r="F16" s="178"/>
      <c r="G16" s="178"/>
      <c r="H16" s="178"/>
      <c r="I16" s="178"/>
      <c r="J16" s="178"/>
      <c r="K16" s="206"/>
    </row>
    <row r="17" ht="18" customHeight="1" spans="1:11">
      <c r="A17" s="157" t="s">
        <v>227</v>
      </c>
      <c r="B17" s="158"/>
      <c r="C17" s="158"/>
      <c r="D17" s="158"/>
      <c r="E17" s="158"/>
      <c r="F17" s="158"/>
      <c r="G17" s="158"/>
      <c r="H17" s="158"/>
      <c r="I17" s="158"/>
      <c r="J17" s="158"/>
      <c r="K17" s="207"/>
    </row>
    <row r="18" ht="18" customHeight="1" spans="1:11">
      <c r="A18" s="157" t="s">
        <v>228</v>
      </c>
      <c r="B18" s="158"/>
      <c r="C18" s="158"/>
      <c r="D18" s="158"/>
      <c r="E18" s="158"/>
      <c r="F18" s="158"/>
      <c r="G18" s="158"/>
      <c r="H18" s="158"/>
      <c r="I18" s="158"/>
      <c r="J18" s="158"/>
      <c r="K18" s="207"/>
    </row>
    <row r="19" ht="22" customHeight="1" spans="1:11">
      <c r="A19" s="179"/>
      <c r="B19" s="170"/>
      <c r="C19" s="170"/>
      <c r="D19" s="170"/>
      <c r="E19" s="170"/>
      <c r="F19" s="170"/>
      <c r="G19" s="170"/>
      <c r="H19" s="170"/>
      <c r="I19" s="170"/>
      <c r="J19" s="170"/>
      <c r="K19" s="200"/>
    </row>
    <row r="20" ht="22" customHeight="1" spans="1:11">
      <c r="A20" s="180"/>
      <c r="B20" s="181"/>
      <c r="C20" s="181"/>
      <c r="D20" s="181"/>
      <c r="E20" s="181"/>
      <c r="F20" s="181"/>
      <c r="G20" s="181"/>
      <c r="H20" s="181"/>
      <c r="I20" s="181"/>
      <c r="J20" s="181"/>
      <c r="K20" s="208"/>
    </row>
    <row r="21" ht="22" customHeight="1" spans="1:11">
      <c r="A21" s="180"/>
      <c r="B21" s="181"/>
      <c r="C21" s="181"/>
      <c r="D21" s="181"/>
      <c r="E21" s="181"/>
      <c r="F21" s="181"/>
      <c r="G21" s="181"/>
      <c r="H21" s="181"/>
      <c r="I21" s="181"/>
      <c r="J21" s="181"/>
      <c r="K21" s="208"/>
    </row>
    <row r="22" ht="22" customHeight="1" spans="1:11">
      <c r="A22" s="180"/>
      <c r="B22" s="181"/>
      <c r="C22" s="181"/>
      <c r="D22" s="181"/>
      <c r="E22" s="181"/>
      <c r="F22" s="181"/>
      <c r="G22" s="181"/>
      <c r="H22" s="181"/>
      <c r="I22" s="181"/>
      <c r="J22" s="181"/>
      <c r="K22" s="208"/>
    </row>
    <row r="23" ht="22" customHeight="1" spans="1:11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209"/>
    </row>
    <row r="24" ht="18" customHeight="1" spans="1:11">
      <c r="A24" s="157" t="s">
        <v>117</v>
      </c>
      <c r="B24" s="158"/>
      <c r="C24" s="170" t="s">
        <v>65</v>
      </c>
      <c r="D24" s="170" t="s">
        <v>66</v>
      </c>
      <c r="E24" s="156"/>
      <c r="F24" s="156"/>
      <c r="G24" s="156"/>
      <c r="H24" s="156"/>
      <c r="I24" s="156"/>
      <c r="J24" s="156"/>
      <c r="K24" s="199"/>
    </row>
    <row r="25" ht="18" customHeight="1" spans="1:11">
      <c r="A25" s="184" t="s">
        <v>229</v>
      </c>
      <c r="B25" s="185"/>
      <c r="C25" s="185"/>
      <c r="D25" s="185"/>
      <c r="E25" s="185"/>
      <c r="F25" s="185"/>
      <c r="G25" s="185"/>
      <c r="H25" s="185"/>
      <c r="I25" s="185"/>
      <c r="J25" s="185"/>
      <c r="K25" s="210"/>
    </row>
    <row r="26" ht="15" spans="1:11">
      <c r="A26" s="186"/>
      <c r="B26" s="186"/>
      <c r="C26" s="186"/>
      <c r="D26" s="186"/>
      <c r="E26" s="186"/>
      <c r="F26" s="186"/>
      <c r="G26" s="186"/>
      <c r="H26" s="186"/>
      <c r="I26" s="186"/>
      <c r="J26" s="186"/>
      <c r="K26" s="186"/>
    </row>
    <row r="27" ht="20" customHeight="1" spans="1:11">
      <c r="A27" s="187" t="s">
        <v>230</v>
      </c>
      <c r="B27" s="169"/>
      <c r="C27" s="169"/>
      <c r="D27" s="169"/>
      <c r="E27" s="169"/>
      <c r="F27" s="169"/>
      <c r="G27" s="169"/>
      <c r="H27" s="169"/>
      <c r="I27" s="169"/>
      <c r="J27" s="169"/>
      <c r="K27" s="211" t="s">
        <v>231</v>
      </c>
    </row>
    <row r="28" ht="23" customHeight="1" spans="1:11">
      <c r="A28" s="180"/>
      <c r="B28" s="181"/>
      <c r="C28" s="181"/>
      <c r="D28" s="181"/>
      <c r="E28" s="181"/>
      <c r="F28" s="181"/>
      <c r="G28" s="181"/>
      <c r="H28" s="181"/>
      <c r="I28" s="181"/>
      <c r="J28" s="212"/>
      <c r="K28" s="213">
        <v>1</v>
      </c>
    </row>
    <row r="29" ht="23" customHeight="1" spans="1:11">
      <c r="A29" s="180"/>
      <c r="B29" s="181"/>
      <c r="C29" s="181"/>
      <c r="D29" s="181"/>
      <c r="E29" s="181"/>
      <c r="F29" s="181"/>
      <c r="G29" s="181"/>
      <c r="H29" s="181"/>
      <c r="I29" s="181"/>
      <c r="J29" s="212"/>
      <c r="K29" s="204">
        <v>1</v>
      </c>
    </row>
    <row r="30" ht="23" customHeight="1" spans="1:11">
      <c r="A30" s="180"/>
      <c r="B30" s="181"/>
      <c r="C30" s="181"/>
      <c r="D30" s="181"/>
      <c r="E30" s="181"/>
      <c r="F30" s="181"/>
      <c r="G30" s="181"/>
      <c r="H30" s="181"/>
      <c r="I30" s="181"/>
      <c r="J30" s="212"/>
      <c r="K30" s="204">
        <v>1</v>
      </c>
    </row>
    <row r="31" ht="23" customHeight="1" spans="1:11">
      <c r="A31" s="180"/>
      <c r="B31" s="181"/>
      <c r="C31" s="181"/>
      <c r="D31" s="181"/>
      <c r="E31" s="181"/>
      <c r="F31" s="181"/>
      <c r="G31" s="181"/>
      <c r="H31" s="181"/>
      <c r="I31" s="181"/>
      <c r="J31" s="212"/>
      <c r="K31" s="204"/>
    </row>
    <row r="32" ht="23" customHeight="1" spans="1:11">
      <c r="A32" s="180"/>
      <c r="B32" s="181"/>
      <c r="C32" s="181"/>
      <c r="D32" s="181"/>
      <c r="E32" s="181"/>
      <c r="F32" s="181"/>
      <c r="G32" s="181"/>
      <c r="H32" s="181"/>
      <c r="I32" s="181"/>
      <c r="J32" s="212"/>
      <c r="K32" s="214"/>
    </row>
    <row r="33" ht="23" customHeight="1" spans="1:11">
      <c r="A33" s="180"/>
      <c r="B33" s="181"/>
      <c r="C33" s="181"/>
      <c r="D33" s="181"/>
      <c r="E33" s="181"/>
      <c r="F33" s="181"/>
      <c r="G33" s="181"/>
      <c r="H33" s="181"/>
      <c r="I33" s="181"/>
      <c r="J33" s="212"/>
      <c r="K33" s="215"/>
    </row>
    <row r="34" ht="23" customHeight="1" spans="1:11">
      <c r="A34" s="180"/>
      <c r="B34" s="181"/>
      <c r="C34" s="181"/>
      <c r="D34" s="181"/>
      <c r="E34" s="181"/>
      <c r="F34" s="181"/>
      <c r="G34" s="181"/>
      <c r="H34" s="181"/>
      <c r="I34" s="181"/>
      <c r="J34" s="212"/>
      <c r="K34" s="204"/>
    </row>
    <row r="35" ht="23" customHeight="1" spans="1:11">
      <c r="A35" s="180"/>
      <c r="B35" s="181"/>
      <c r="C35" s="181"/>
      <c r="D35" s="181"/>
      <c r="E35" s="181"/>
      <c r="F35" s="181"/>
      <c r="G35" s="181"/>
      <c r="H35" s="181"/>
      <c r="I35" s="181"/>
      <c r="J35" s="212"/>
      <c r="K35" s="216"/>
    </row>
    <row r="36" ht="23" customHeight="1" spans="1:11">
      <c r="A36" s="188" t="s">
        <v>232</v>
      </c>
      <c r="B36" s="189"/>
      <c r="C36" s="189"/>
      <c r="D36" s="189"/>
      <c r="E36" s="189"/>
      <c r="F36" s="189"/>
      <c r="G36" s="189"/>
      <c r="H36" s="189"/>
      <c r="I36" s="189"/>
      <c r="J36" s="217"/>
      <c r="K36" s="218">
        <f>SUM(K28:K35)</f>
        <v>3</v>
      </c>
    </row>
    <row r="37" ht="18.75" customHeight="1" spans="1:11">
      <c r="A37" s="190" t="s">
        <v>233</v>
      </c>
      <c r="B37" s="191"/>
      <c r="C37" s="191"/>
      <c r="D37" s="191"/>
      <c r="E37" s="191"/>
      <c r="F37" s="191"/>
      <c r="G37" s="191"/>
      <c r="H37" s="191"/>
      <c r="I37" s="191"/>
      <c r="J37" s="191"/>
      <c r="K37" s="219"/>
    </row>
    <row r="38" s="141" customFormat="1" ht="18.75" customHeight="1" spans="1:11">
      <c r="A38" s="157" t="s">
        <v>234</v>
      </c>
      <c r="B38" s="158"/>
      <c r="C38" s="158"/>
      <c r="D38" s="156" t="s">
        <v>235</v>
      </c>
      <c r="E38" s="156"/>
      <c r="F38" s="192" t="s">
        <v>236</v>
      </c>
      <c r="G38" s="193"/>
      <c r="H38" s="158" t="s">
        <v>237</v>
      </c>
      <c r="I38" s="158"/>
      <c r="J38" s="158" t="s">
        <v>238</v>
      </c>
      <c r="K38" s="207"/>
    </row>
    <row r="39" ht="18.75" customHeight="1" spans="1:11">
      <c r="A39" s="157" t="s">
        <v>118</v>
      </c>
      <c r="B39" s="158" t="s">
        <v>239</v>
      </c>
      <c r="C39" s="158"/>
      <c r="D39" s="158"/>
      <c r="E39" s="158"/>
      <c r="F39" s="158"/>
      <c r="G39" s="158"/>
      <c r="H39" s="158"/>
      <c r="I39" s="158"/>
      <c r="J39" s="158"/>
      <c r="K39" s="207"/>
    </row>
    <row r="40" ht="24" customHeight="1" spans="1:11">
      <c r="A40" s="157"/>
      <c r="B40" s="158"/>
      <c r="C40" s="158"/>
      <c r="D40" s="158"/>
      <c r="E40" s="158"/>
      <c r="F40" s="158"/>
      <c r="G40" s="158"/>
      <c r="H40" s="158"/>
      <c r="I40" s="158"/>
      <c r="J40" s="158"/>
      <c r="K40" s="207"/>
    </row>
    <row r="41" ht="24" customHeight="1" spans="1:11">
      <c r="A41" s="157"/>
      <c r="B41" s="158"/>
      <c r="C41" s="158"/>
      <c r="D41" s="158"/>
      <c r="E41" s="158"/>
      <c r="F41" s="158"/>
      <c r="G41" s="158"/>
      <c r="H41" s="158"/>
      <c r="I41" s="158"/>
      <c r="J41" s="158"/>
      <c r="K41" s="207"/>
    </row>
    <row r="42" ht="32.1" customHeight="1" spans="1:11">
      <c r="A42" s="159" t="s">
        <v>129</v>
      </c>
      <c r="B42" s="194" t="s">
        <v>240</v>
      </c>
      <c r="C42" s="194"/>
      <c r="D42" s="161" t="s">
        <v>241</v>
      </c>
      <c r="E42" s="176"/>
      <c r="F42" s="161" t="s">
        <v>133</v>
      </c>
      <c r="G42" s="195"/>
      <c r="H42" s="196" t="s">
        <v>134</v>
      </c>
      <c r="I42" s="196"/>
      <c r="J42" s="194" t="s">
        <v>135</v>
      </c>
      <c r="K42" s="22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3"/>
  <sheetViews>
    <sheetView workbookViewId="0">
      <selection activeCell="A2" sqref="A2:O20"/>
    </sheetView>
  </sheetViews>
  <sheetFormatPr defaultColWidth="9" defaultRowHeight="14.25"/>
  <cols>
    <col min="1" max="1" width="13.625" style="83" customWidth="1"/>
    <col min="2" max="3" width="9.125" style="83" customWidth="1"/>
    <col min="4" max="4" width="9.125" style="84" customWidth="1"/>
    <col min="5" max="6" width="9.125" style="83" customWidth="1"/>
    <col min="7" max="7" width="8.5" style="83" customWidth="1"/>
    <col min="8" max="8" width="7.625" style="83" customWidth="1"/>
    <col min="9" max="9" width="2.75" style="83" customWidth="1"/>
    <col min="10" max="12" width="15.625" style="83" customWidth="1"/>
    <col min="13" max="15" width="15.625" style="85" customWidth="1"/>
    <col min="16" max="253" width="9" style="83"/>
    <col min="254" max="16384" width="9" style="86"/>
  </cols>
  <sheetData>
    <row r="1" s="83" customFormat="1" ht="29" customHeight="1" spans="1:256">
      <c r="A1" s="87" t="s">
        <v>139</v>
      </c>
      <c r="B1" s="87"/>
      <c r="C1" s="88"/>
      <c r="D1" s="88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  <c r="IS1" s="86"/>
      <c r="IT1" s="86"/>
      <c r="IU1" s="86"/>
      <c r="IV1" s="86"/>
    </row>
    <row r="2" s="83" customFormat="1" ht="20" customHeight="1" spans="1:256">
      <c r="A2" s="90" t="s">
        <v>61</v>
      </c>
      <c r="B2" s="91" t="str">
        <f>首期!B4</f>
        <v>QACCAM95205</v>
      </c>
      <c r="C2" s="92"/>
      <c r="D2" s="93"/>
      <c r="E2" s="94" t="s">
        <v>67</v>
      </c>
      <c r="F2" s="95" t="s">
        <v>68</v>
      </c>
      <c r="G2" s="95"/>
      <c r="H2" s="95"/>
      <c r="I2" s="124"/>
      <c r="J2" s="125" t="s">
        <v>57</v>
      </c>
      <c r="K2" s="126" t="s">
        <v>56</v>
      </c>
      <c r="L2" s="126"/>
      <c r="M2" s="126"/>
      <c r="N2" s="126"/>
      <c r="O2" s="127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  <c r="IS2" s="86"/>
      <c r="IT2" s="86"/>
      <c r="IU2" s="86"/>
      <c r="IV2" s="86"/>
    </row>
    <row r="3" s="83" customFormat="1" spans="1:256">
      <c r="A3" s="96" t="s">
        <v>140</v>
      </c>
      <c r="B3" s="97" t="s">
        <v>141</v>
      </c>
      <c r="C3" s="98"/>
      <c r="D3" s="97"/>
      <c r="E3" s="97"/>
      <c r="F3" s="97"/>
      <c r="G3" s="97"/>
      <c r="H3" s="97"/>
      <c r="I3" s="128"/>
      <c r="J3" s="129"/>
      <c r="K3" s="129"/>
      <c r="L3" s="129"/>
      <c r="M3" s="129"/>
      <c r="N3" s="129"/>
      <c r="O3" s="130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  <c r="IQ3" s="86"/>
      <c r="IR3" s="86"/>
      <c r="IS3" s="86"/>
      <c r="IT3" s="86"/>
      <c r="IU3" s="86"/>
      <c r="IV3" s="86"/>
    </row>
    <row r="4" s="83" customFormat="1" spans="1:256">
      <c r="A4" s="96"/>
      <c r="B4" s="99" t="s">
        <v>142</v>
      </c>
      <c r="C4" s="99" t="s">
        <v>143</v>
      </c>
      <c r="D4" s="100" t="s">
        <v>144</v>
      </c>
      <c r="E4" s="99" t="s">
        <v>145</v>
      </c>
      <c r="F4" s="99" t="s">
        <v>146</v>
      </c>
      <c r="G4" s="99" t="s">
        <v>147</v>
      </c>
      <c r="H4" s="101" t="s">
        <v>148</v>
      </c>
      <c r="I4" s="128"/>
      <c r="J4" s="99" t="s">
        <v>142</v>
      </c>
      <c r="K4" s="99" t="s">
        <v>143</v>
      </c>
      <c r="L4" s="100" t="s">
        <v>144</v>
      </c>
      <c r="M4" s="99" t="s">
        <v>145</v>
      </c>
      <c r="N4" s="99" t="s">
        <v>146</v>
      </c>
      <c r="O4" s="131" t="s">
        <v>147</v>
      </c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</row>
    <row r="5" s="83" customFormat="1" ht="16.5" spans="1:256">
      <c r="A5" s="96"/>
      <c r="B5" s="102"/>
      <c r="C5" s="102"/>
      <c r="D5" s="103"/>
      <c r="E5" s="103"/>
      <c r="F5" s="103"/>
      <c r="G5" s="103"/>
      <c r="H5" s="101"/>
      <c r="I5" s="128"/>
      <c r="J5" s="132"/>
      <c r="K5" s="132"/>
      <c r="L5" s="132"/>
      <c r="M5" s="132"/>
      <c r="N5" s="132"/>
      <c r="O5" s="133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</row>
    <row r="6" s="83" customFormat="1" ht="21" customHeight="1" spans="1:256">
      <c r="A6" s="104" t="s">
        <v>152</v>
      </c>
      <c r="B6" s="105">
        <f t="shared" ref="B6:B9" si="0">C6-4</f>
        <v>44</v>
      </c>
      <c r="C6" s="105">
        <v>48</v>
      </c>
      <c r="D6" s="106">
        <f t="shared" ref="D6:G6" si="1">C6+4</f>
        <v>52</v>
      </c>
      <c r="E6" s="105">
        <f>C6+4</f>
        <v>52</v>
      </c>
      <c r="F6" s="105">
        <f t="shared" si="1"/>
        <v>56</v>
      </c>
      <c r="G6" s="105">
        <f t="shared" si="1"/>
        <v>60</v>
      </c>
      <c r="H6" s="107"/>
      <c r="I6" s="128"/>
      <c r="J6" s="132"/>
      <c r="K6" s="132"/>
      <c r="L6" s="132"/>
      <c r="M6" s="132"/>
      <c r="N6" s="132"/>
      <c r="O6" s="133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</row>
    <row r="7" s="83" customFormat="1" ht="21" customHeight="1" spans="1:256">
      <c r="A7" s="104" t="s">
        <v>155</v>
      </c>
      <c r="B7" s="105">
        <f t="shared" si="0"/>
        <v>80</v>
      </c>
      <c r="C7" s="105">
        <v>84</v>
      </c>
      <c r="D7" s="106">
        <f t="shared" ref="D7:D9" si="2">C7+4</f>
        <v>88</v>
      </c>
      <c r="E7" s="105">
        <f t="shared" ref="E7:E9" si="3">C7+6</f>
        <v>90</v>
      </c>
      <c r="F7" s="105">
        <f t="shared" ref="F7:F9" si="4">E7+6</f>
        <v>96</v>
      </c>
      <c r="G7" s="105">
        <f t="shared" ref="G7:G9" si="5">F7+6</f>
        <v>102</v>
      </c>
      <c r="H7" s="107"/>
      <c r="I7" s="128"/>
      <c r="J7" s="132"/>
      <c r="K7" s="132"/>
      <c r="L7" s="132"/>
      <c r="M7" s="132"/>
      <c r="N7" s="132"/>
      <c r="O7" s="133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</row>
    <row r="8" s="83" customFormat="1" ht="21" customHeight="1" spans="1:256">
      <c r="A8" s="104" t="s">
        <v>158</v>
      </c>
      <c r="B8" s="105">
        <f t="shared" si="0"/>
        <v>68</v>
      </c>
      <c r="C8" s="105">
        <v>72</v>
      </c>
      <c r="D8" s="106">
        <f t="shared" si="2"/>
        <v>76</v>
      </c>
      <c r="E8" s="105">
        <f t="shared" si="3"/>
        <v>78</v>
      </c>
      <c r="F8" s="105">
        <f t="shared" si="4"/>
        <v>84</v>
      </c>
      <c r="G8" s="105">
        <f t="shared" si="5"/>
        <v>90</v>
      </c>
      <c r="H8" s="107"/>
      <c r="I8" s="128"/>
      <c r="J8" s="132"/>
      <c r="K8" s="132"/>
      <c r="L8" s="132"/>
      <c r="M8" s="132"/>
      <c r="N8" s="132"/>
      <c r="O8" s="133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</row>
    <row r="9" s="83" customFormat="1" ht="21" customHeight="1" spans="1:256">
      <c r="A9" s="104" t="s">
        <v>191</v>
      </c>
      <c r="B9" s="105">
        <f t="shared" si="0"/>
        <v>78</v>
      </c>
      <c r="C9" s="105">
        <v>82</v>
      </c>
      <c r="D9" s="106">
        <f t="shared" si="2"/>
        <v>86</v>
      </c>
      <c r="E9" s="105">
        <f t="shared" si="3"/>
        <v>88</v>
      </c>
      <c r="F9" s="105">
        <f t="shared" si="4"/>
        <v>94</v>
      </c>
      <c r="G9" s="105">
        <f t="shared" si="5"/>
        <v>100</v>
      </c>
      <c r="H9" s="107"/>
      <c r="I9" s="128"/>
      <c r="J9" s="132"/>
      <c r="K9" s="132"/>
      <c r="L9" s="132"/>
      <c r="M9" s="132"/>
      <c r="N9" s="132"/>
      <c r="O9" s="133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</row>
    <row r="10" s="83" customFormat="1" ht="21" customHeight="1" spans="1:256">
      <c r="A10" s="108" t="s">
        <v>160</v>
      </c>
      <c r="B10" s="105">
        <f>C10-1</f>
        <v>37</v>
      </c>
      <c r="C10" s="105">
        <v>38</v>
      </c>
      <c r="D10" s="106">
        <f>C10+1</f>
        <v>39</v>
      </c>
      <c r="E10" s="105">
        <f>C10+1.5</f>
        <v>39.5</v>
      </c>
      <c r="F10" s="105">
        <f>E10+1.5</f>
        <v>41</v>
      </c>
      <c r="G10" s="105">
        <f>F10+1.5</f>
        <v>42.5</v>
      </c>
      <c r="H10" s="107"/>
      <c r="I10" s="128"/>
      <c r="J10" s="132"/>
      <c r="K10" s="132"/>
      <c r="L10" s="132"/>
      <c r="M10" s="132"/>
      <c r="N10" s="132"/>
      <c r="O10" s="133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</row>
    <row r="11" s="83" customFormat="1" ht="21" customHeight="1" spans="1:256">
      <c r="A11" s="104" t="s">
        <v>192</v>
      </c>
      <c r="B11" s="105">
        <f>C11-1</f>
        <v>39</v>
      </c>
      <c r="C11" s="105">
        <v>40</v>
      </c>
      <c r="D11" s="106">
        <f>C11+1</f>
        <v>41</v>
      </c>
      <c r="E11" s="105">
        <f>C11+1.5</f>
        <v>41.5</v>
      </c>
      <c r="F11" s="105">
        <f>E11+1.5</f>
        <v>43</v>
      </c>
      <c r="G11" s="105">
        <f>F11+1.5</f>
        <v>44.5</v>
      </c>
      <c r="H11" s="107"/>
      <c r="I11" s="128"/>
      <c r="J11" s="132"/>
      <c r="K11" s="132"/>
      <c r="L11" s="132"/>
      <c r="M11" s="132"/>
      <c r="N11" s="132"/>
      <c r="O11" s="133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</row>
    <row r="12" s="83" customFormat="1" ht="21" customHeight="1" spans="1:256">
      <c r="A12" s="104" t="s">
        <v>162</v>
      </c>
      <c r="B12" s="105">
        <f>C12-1.5</f>
        <v>30.5</v>
      </c>
      <c r="C12" s="105">
        <v>32</v>
      </c>
      <c r="D12" s="106">
        <f t="shared" ref="D12:G12" si="6">C12+2.2</f>
        <v>34.2</v>
      </c>
      <c r="E12" s="105">
        <f>C12+2.2</f>
        <v>34.2</v>
      </c>
      <c r="F12" s="105">
        <f t="shared" si="6"/>
        <v>36.4</v>
      </c>
      <c r="G12" s="105">
        <f t="shared" si="6"/>
        <v>38.6</v>
      </c>
      <c r="H12" s="107"/>
      <c r="I12" s="128"/>
      <c r="J12" s="132"/>
      <c r="K12" s="132"/>
      <c r="L12" s="132"/>
      <c r="M12" s="132"/>
      <c r="N12" s="132"/>
      <c r="O12" s="133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  <c r="IU12" s="86"/>
      <c r="IV12" s="86"/>
    </row>
    <row r="13" s="83" customFormat="1" ht="21" customHeight="1" spans="1:256">
      <c r="A13" s="104" t="s">
        <v>163</v>
      </c>
      <c r="B13" s="105">
        <f>C13-3.4</f>
        <v>42.6</v>
      </c>
      <c r="C13" s="105">
        <v>46</v>
      </c>
      <c r="D13" s="106">
        <f t="shared" ref="D13:G13" si="7">C13+3.4</f>
        <v>49.4</v>
      </c>
      <c r="E13" s="105">
        <f>C13+3.4</f>
        <v>49.4</v>
      </c>
      <c r="F13" s="105">
        <f t="shared" si="7"/>
        <v>52.8</v>
      </c>
      <c r="G13" s="105">
        <f t="shared" si="7"/>
        <v>56.2</v>
      </c>
      <c r="H13" s="107"/>
      <c r="I13" s="128"/>
      <c r="J13" s="132"/>
      <c r="K13" s="132"/>
      <c r="L13" s="132"/>
      <c r="M13" s="132"/>
      <c r="N13" s="132"/>
      <c r="O13" s="133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  <c r="IU13" s="86"/>
      <c r="IV13" s="86"/>
    </row>
    <row r="14" s="83" customFormat="1" ht="21" customHeight="1" spans="1:256">
      <c r="A14" s="104" t="s">
        <v>165</v>
      </c>
      <c r="B14" s="105">
        <f>C14-1.2</f>
        <v>14.8</v>
      </c>
      <c r="C14" s="105">
        <v>16</v>
      </c>
      <c r="D14" s="106">
        <f t="shared" ref="D14:G14" si="8">C14+1.2</f>
        <v>17.2</v>
      </c>
      <c r="E14" s="105">
        <f>C14+1.2</f>
        <v>17.2</v>
      </c>
      <c r="F14" s="105">
        <f t="shared" si="8"/>
        <v>18.4</v>
      </c>
      <c r="G14" s="105">
        <f t="shared" si="8"/>
        <v>19.6</v>
      </c>
      <c r="H14" s="109"/>
      <c r="I14" s="128"/>
      <c r="J14" s="132"/>
      <c r="K14" s="132"/>
      <c r="L14" s="132"/>
      <c r="M14" s="132"/>
      <c r="N14" s="132"/>
      <c r="O14" s="133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</row>
    <row r="15" s="83" customFormat="1" ht="21" customHeight="1" spans="1:256">
      <c r="A15" s="104" t="s">
        <v>168</v>
      </c>
      <c r="B15" s="105">
        <f>C15-0.8</f>
        <v>12.7</v>
      </c>
      <c r="C15" s="105">
        <v>13.5</v>
      </c>
      <c r="D15" s="106">
        <f>C15+0.8</f>
        <v>14.3</v>
      </c>
      <c r="E15" s="105">
        <f>C15+1</f>
        <v>14.5</v>
      </c>
      <c r="F15" s="105">
        <f>E15+1</f>
        <v>15.5</v>
      </c>
      <c r="G15" s="105">
        <f>F15+0.8</f>
        <v>16.3</v>
      </c>
      <c r="H15" s="109"/>
      <c r="I15" s="128"/>
      <c r="J15" s="132"/>
      <c r="K15" s="132"/>
      <c r="L15" s="132"/>
      <c r="M15" s="132"/>
      <c r="N15" s="132"/>
      <c r="O15" s="133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</row>
    <row r="16" s="83" customFormat="1" ht="21" customHeight="1" spans="1:256">
      <c r="A16" s="104" t="s">
        <v>193</v>
      </c>
      <c r="B16" s="110">
        <f>C16-0.2</f>
        <v>11.3</v>
      </c>
      <c r="C16" s="110">
        <v>11.5</v>
      </c>
      <c r="D16" s="111">
        <f>C16+0.2</f>
        <v>11.7</v>
      </c>
      <c r="E16" s="110">
        <f>C16+0.4</f>
        <v>11.9</v>
      </c>
      <c r="F16" s="110">
        <f>E16+0.4</f>
        <v>12.3</v>
      </c>
      <c r="G16" s="110">
        <f>F16+0.4</f>
        <v>12.7</v>
      </c>
      <c r="H16" s="109"/>
      <c r="I16" s="128"/>
      <c r="J16" s="132"/>
      <c r="K16" s="132"/>
      <c r="L16" s="132"/>
      <c r="M16" s="132"/>
      <c r="N16" s="132"/>
      <c r="O16" s="133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  <c r="IU16" s="86"/>
      <c r="IV16" s="86"/>
    </row>
    <row r="17" s="83" customFormat="1" ht="21" customHeight="1" spans="1:256">
      <c r="A17" s="104" t="s">
        <v>169</v>
      </c>
      <c r="B17" s="110">
        <f>C17-0.2</f>
        <v>8.8</v>
      </c>
      <c r="C17" s="110">
        <v>9</v>
      </c>
      <c r="D17" s="111">
        <f>C17+0.2</f>
        <v>9.2</v>
      </c>
      <c r="E17" s="110">
        <f>C17+0.4</f>
        <v>9.4</v>
      </c>
      <c r="F17" s="110">
        <f>E17+0.4</f>
        <v>9.8</v>
      </c>
      <c r="G17" s="110">
        <f>F17+0.4</f>
        <v>10.2</v>
      </c>
      <c r="H17" s="112"/>
      <c r="I17" s="128"/>
      <c r="J17" s="132"/>
      <c r="K17" s="132"/>
      <c r="L17" s="132"/>
      <c r="M17" s="132"/>
      <c r="N17" s="132"/>
      <c r="O17" s="133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 s="86"/>
      <c r="IV17" s="86"/>
    </row>
    <row r="18" s="83" customFormat="1" ht="21" customHeight="1" spans="1:256">
      <c r="A18" s="104" t="s">
        <v>171</v>
      </c>
      <c r="B18" s="110">
        <v>16</v>
      </c>
      <c r="C18" s="110">
        <v>16</v>
      </c>
      <c r="D18" s="111">
        <v>17</v>
      </c>
      <c r="E18" s="110">
        <v>17</v>
      </c>
      <c r="F18" s="110">
        <v>19</v>
      </c>
      <c r="G18" s="110">
        <v>19</v>
      </c>
      <c r="H18" s="112"/>
      <c r="I18" s="128"/>
      <c r="J18" s="132"/>
      <c r="K18" s="132"/>
      <c r="L18" s="132"/>
      <c r="M18" s="132"/>
      <c r="N18" s="132"/>
      <c r="O18" s="133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U18" s="86"/>
      <c r="IV18" s="86"/>
    </row>
    <row r="19" s="83" customFormat="1" ht="21" customHeight="1" spans="1:256">
      <c r="A19" s="108" t="s">
        <v>172</v>
      </c>
      <c r="B19" s="113">
        <v>4.5</v>
      </c>
      <c r="C19" s="110">
        <v>4.5</v>
      </c>
      <c r="D19" s="114">
        <v>4.5</v>
      </c>
      <c r="E19" s="113">
        <v>4.5</v>
      </c>
      <c r="F19" s="113">
        <v>4.5</v>
      </c>
      <c r="G19" s="113">
        <v>4.5</v>
      </c>
      <c r="H19" s="115"/>
      <c r="I19" s="128"/>
      <c r="J19" s="132"/>
      <c r="K19" s="132"/>
      <c r="L19" s="132"/>
      <c r="M19" s="132"/>
      <c r="N19" s="132"/>
      <c r="O19" s="133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</row>
    <row r="20" s="83" customFormat="1" ht="21" customHeight="1" spans="1:256">
      <c r="A20" s="116"/>
      <c r="B20" s="117"/>
      <c r="C20" s="117"/>
      <c r="D20" s="117"/>
      <c r="E20" s="118"/>
      <c r="F20" s="117"/>
      <c r="G20" s="117"/>
      <c r="H20" s="117"/>
      <c r="I20" s="134"/>
      <c r="J20" s="135"/>
      <c r="K20" s="135"/>
      <c r="L20" s="136"/>
      <c r="M20" s="135"/>
      <c r="N20" s="135"/>
      <c r="O20" s="137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  <c r="IU20" s="86"/>
      <c r="IV20" s="86"/>
    </row>
    <row r="21" ht="16.5" spans="1:16">
      <c r="A21" s="119"/>
      <c r="B21" s="119"/>
      <c r="C21" s="120"/>
      <c r="D21" s="120"/>
      <c r="E21" s="121"/>
      <c r="F21" s="120"/>
      <c r="G21" s="120"/>
      <c r="H21" s="120"/>
      <c r="M21" s="83"/>
      <c r="N21" s="83"/>
      <c r="O21" s="83"/>
      <c r="P21" s="86"/>
    </row>
    <row r="22" spans="1:16">
      <c r="A22" s="122" t="s">
        <v>174</v>
      </c>
      <c r="B22" s="122"/>
      <c r="C22" s="123"/>
      <c r="D22" s="123"/>
      <c r="M22" s="83"/>
      <c r="N22" s="83"/>
      <c r="O22" s="83"/>
      <c r="P22" s="86"/>
    </row>
    <row r="23" spans="3:16">
      <c r="C23" s="84"/>
      <c r="J23" s="138" t="s">
        <v>175</v>
      </c>
      <c r="K23" s="139"/>
      <c r="L23" s="138" t="s">
        <v>176</v>
      </c>
      <c r="M23" s="138"/>
      <c r="N23" s="138" t="s">
        <v>177</v>
      </c>
      <c r="O23" s="83" t="s">
        <v>135</v>
      </c>
      <c r="P23" s="86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0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G18" sqref="G17:G18"/>
    </sheetView>
  </sheetViews>
  <sheetFormatPr defaultColWidth="9" defaultRowHeight="14.25"/>
  <cols>
    <col min="1" max="1" width="7" customWidth="1"/>
    <col min="2" max="2" width="14.5" customWidth="1"/>
    <col min="3" max="3" width="19.5" style="74" customWidth="1"/>
    <col min="4" max="4" width="10.9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243</v>
      </c>
      <c r="B2" s="5" t="s">
        <v>244</v>
      </c>
      <c r="C2" s="5" t="s">
        <v>245</v>
      </c>
      <c r="D2" s="5" t="s">
        <v>246</v>
      </c>
      <c r="E2" s="5" t="s">
        <v>247</v>
      </c>
      <c r="F2" s="5" t="s">
        <v>248</v>
      </c>
      <c r="G2" s="5" t="s">
        <v>249</v>
      </c>
      <c r="H2" s="75" t="s">
        <v>250</v>
      </c>
      <c r="I2" s="4" t="s">
        <v>251</v>
      </c>
      <c r="J2" s="4" t="s">
        <v>252</v>
      </c>
      <c r="K2" s="4" t="s">
        <v>253</v>
      </c>
      <c r="L2" s="4" t="s">
        <v>254</v>
      </c>
      <c r="M2" s="4" t="s">
        <v>255</v>
      </c>
      <c r="N2" s="5" t="s">
        <v>256</v>
      </c>
      <c r="O2" s="5" t="s">
        <v>257</v>
      </c>
    </row>
    <row r="3" s="1" customFormat="1" ht="16.5" spans="1:15">
      <c r="A3" s="4"/>
      <c r="B3" s="7"/>
      <c r="C3" s="7"/>
      <c r="D3" s="7"/>
      <c r="E3" s="7"/>
      <c r="F3" s="7"/>
      <c r="G3" s="7"/>
      <c r="H3" s="76"/>
      <c r="I3" s="4" t="s">
        <v>231</v>
      </c>
      <c r="J3" s="4" t="s">
        <v>231</v>
      </c>
      <c r="K3" s="4" t="s">
        <v>231</v>
      </c>
      <c r="L3" s="4" t="s">
        <v>231</v>
      </c>
      <c r="M3" s="4" t="s">
        <v>231</v>
      </c>
      <c r="N3" s="7"/>
      <c r="O3" s="7"/>
    </row>
    <row r="4" ht="20" customHeight="1" spans="1:15">
      <c r="A4" s="11">
        <v>1</v>
      </c>
      <c r="B4" s="23">
        <v>240301059</v>
      </c>
      <c r="C4" s="23" t="s">
        <v>258</v>
      </c>
      <c r="D4" s="24" t="s">
        <v>259</v>
      </c>
      <c r="E4" s="25" t="s">
        <v>62</v>
      </c>
      <c r="F4" s="23" t="s">
        <v>260</v>
      </c>
      <c r="G4" s="77" t="s">
        <v>65</v>
      </c>
      <c r="H4" s="11" t="s">
        <v>65</v>
      </c>
      <c r="I4" s="80">
        <v>1</v>
      </c>
      <c r="J4" s="81">
        <v>1</v>
      </c>
      <c r="K4" s="81">
        <v>2</v>
      </c>
      <c r="L4" s="81">
        <v>0</v>
      </c>
      <c r="M4" s="11">
        <v>0</v>
      </c>
      <c r="N4" s="11">
        <f t="shared" ref="N4:N9" si="0">SUM(I4:M4)</f>
        <v>4</v>
      </c>
      <c r="O4" s="11"/>
    </row>
    <row r="5" ht="20" customHeight="1" spans="1:15">
      <c r="A5" s="11">
        <v>2</v>
      </c>
      <c r="B5" s="23">
        <v>240301060</v>
      </c>
      <c r="C5" s="23" t="s">
        <v>258</v>
      </c>
      <c r="D5" s="23" t="s">
        <v>112</v>
      </c>
      <c r="E5" s="25" t="s">
        <v>62</v>
      </c>
      <c r="F5" s="23" t="s">
        <v>260</v>
      </c>
      <c r="G5" s="77" t="s">
        <v>65</v>
      </c>
      <c r="H5" s="11" t="s">
        <v>65</v>
      </c>
      <c r="I5" s="80">
        <v>0</v>
      </c>
      <c r="J5" s="81">
        <v>3</v>
      </c>
      <c r="K5" s="81">
        <v>1</v>
      </c>
      <c r="L5" s="81">
        <v>0</v>
      </c>
      <c r="M5" s="11">
        <v>0</v>
      </c>
      <c r="N5" s="11">
        <f t="shared" si="0"/>
        <v>4</v>
      </c>
      <c r="O5" s="11"/>
    </row>
    <row r="6" ht="20" customHeight="1" spans="1:15">
      <c r="A6" s="11">
        <v>3</v>
      </c>
      <c r="B6" s="23">
        <v>240318089</v>
      </c>
      <c r="C6" s="23" t="s">
        <v>258</v>
      </c>
      <c r="D6" s="29" t="s">
        <v>113</v>
      </c>
      <c r="E6" s="25" t="s">
        <v>62</v>
      </c>
      <c r="F6" s="23" t="s">
        <v>260</v>
      </c>
      <c r="G6" s="77" t="s">
        <v>65</v>
      </c>
      <c r="H6" s="11" t="s">
        <v>65</v>
      </c>
      <c r="I6" s="80">
        <v>0</v>
      </c>
      <c r="J6" s="81">
        <v>1</v>
      </c>
      <c r="K6" s="81">
        <v>3</v>
      </c>
      <c r="L6" s="81">
        <v>0</v>
      </c>
      <c r="M6" s="11">
        <v>0</v>
      </c>
      <c r="N6" s="11">
        <f t="shared" si="0"/>
        <v>4</v>
      </c>
      <c r="O6" s="11"/>
    </row>
    <row r="7" ht="20" customHeight="1" spans="1:15">
      <c r="A7" s="11">
        <v>4</v>
      </c>
      <c r="B7" s="23">
        <v>240227034</v>
      </c>
      <c r="C7" s="23" t="s">
        <v>258</v>
      </c>
      <c r="D7" s="29" t="s">
        <v>261</v>
      </c>
      <c r="E7" s="25" t="s">
        <v>62</v>
      </c>
      <c r="F7" s="23" t="s">
        <v>260</v>
      </c>
      <c r="G7" s="77" t="s">
        <v>65</v>
      </c>
      <c r="H7" s="11" t="s">
        <v>65</v>
      </c>
      <c r="I7" s="80">
        <v>1</v>
      </c>
      <c r="J7" s="81">
        <v>0</v>
      </c>
      <c r="K7" s="81">
        <v>2</v>
      </c>
      <c r="L7" s="81">
        <v>0</v>
      </c>
      <c r="M7" s="11">
        <v>0</v>
      </c>
      <c r="N7" s="11">
        <f t="shared" si="0"/>
        <v>3</v>
      </c>
      <c r="O7" s="11"/>
    </row>
    <row r="8" ht="20" customHeight="1" spans="1:15">
      <c r="A8" s="11">
        <v>5</v>
      </c>
      <c r="B8" s="23">
        <v>240301057</v>
      </c>
      <c r="C8" s="23" t="s">
        <v>258</v>
      </c>
      <c r="D8" s="23" t="s">
        <v>262</v>
      </c>
      <c r="E8" s="25" t="s">
        <v>62</v>
      </c>
      <c r="F8" s="23" t="s">
        <v>260</v>
      </c>
      <c r="G8" s="77" t="s">
        <v>65</v>
      </c>
      <c r="H8" s="11" t="s">
        <v>65</v>
      </c>
      <c r="I8" s="80">
        <v>3</v>
      </c>
      <c r="J8" s="81">
        <v>1</v>
      </c>
      <c r="K8" s="81">
        <v>2</v>
      </c>
      <c r="L8" s="81">
        <v>0</v>
      </c>
      <c r="M8" s="11">
        <v>0</v>
      </c>
      <c r="N8" s="11">
        <f t="shared" si="0"/>
        <v>6</v>
      </c>
      <c r="O8" s="9"/>
    </row>
    <row r="9" ht="20" customHeight="1" spans="1:15">
      <c r="A9" s="11">
        <v>6</v>
      </c>
      <c r="B9" s="23">
        <v>240301058</v>
      </c>
      <c r="C9" s="23" t="s">
        <v>258</v>
      </c>
      <c r="D9" s="23" t="s">
        <v>263</v>
      </c>
      <c r="E9" s="25" t="s">
        <v>62</v>
      </c>
      <c r="F9" s="23" t="s">
        <v>260</v>
      </c>
      <c r="G9" s="77" t="s">
        <v>65</v>
      </c>
      <c r="H9" s="11" t="s">
        <v>65</v>
      </c>
      <c r="I9" s="80">
        <v>2</v>
      </c>
      <c r="J9" s="81">
        <v>0</v>
      </c>
      <c r="K9" s="81">
        <v>0</v>
      </c>
      <c r="L9" s="81">
        <v>0</v>
      </c>
      <c r="M9" s="11">
        <v>0</v>
      </c>
      <c r="N9" s="11">
        <f t="shared" si="0"/>
        <v>2</v>
      </c>
      <c r="O9" s="9"/>
    </row>
    <row r="10" ht="20" customHeight="1" spans="1:15">
      <c r="A10" s="11"/>
      <c r="B10" s="31"/>
      <c r="C10" s="31"/>
      <c r="D10" s="31"/>
      <c r="E10" s="65"/>
      <c r="F10" s="31"/>
      <c r="G10" s="11"/>
      <c r="H10" s="9"/>
      <c r="I10" s="80"/>
      <c r="J10" s="81"/>
      <c r="K10" s="81"/>
      <c r="L10" s="81"/>
      <c r="M10" s="11"/>
      <c r="N10" s="11"/>
      <c r="O10" s="9"/>
    </row>
    <row r="11" ht="20" customHeight="1" spans="1:15">
      <c r="A11" s="11"/>
      <c r="B11" s="31"/>
      <c r="C11" s="31"/>
      <c r="D11" s="31"/>
      <c r="E11" s="65"/>
      <c r="F11" s="31"/>
      <c r="G11" s="11"/>
      <c r="H11" s="9"/>
      <c r="I11" s="80"/>
      <c r="J11" s="81"/>
      <c r="K11" s="81"/>
      <c r="L11" s="81"/>
      <c r="M11" s="11"/>
      <c r="N11" s="11"/>
      <c r="O11" s="9"/>
    </row>
    <row r="12" s="2" customFormat="1" ht="18.75" spans="1:15">
      <c r="A12" s="13" t="s">
        <v>264</v>
      </c>
      <c r="B12" s="14"/>
      <c r="C12" s="31"/>
      <c r="D12" s="15"/>
      <c r="E12" s="16"/>
      <c r="F12" s="31"/>
      <c r="G12" s="11"/>
      <c r="H12" s="38"/>
      <c r="I12" s="32"/>
      <c r="J12" s="13" t="s">
        <v>265</v>
      </c>
      <c r="K12" s="14"/>
      <c r="L12" s="14"/>
      <c r="M12" s="15"/>
      <c r="N12" s="14"/>
      <c r="O12" s="21"/>
    </row>
    <row r="13" ht="61" customHeight="1" spans="1:15">
      <c r="A13" s="78" t="s">
        <v>266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82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2024-05-06T05:38:06Z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